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tabRatio="750" firstSheet="2" activeTab="7"/>
  </bookViews>
  <sheets>
    <sheet name="Format" sheetId="1" r:id="rId1"/>
    <sheet name="O&amp;M_Detail" sheetId="3" r:id="rId2"/>
    <sheet name="Other_Cash" sheetId="5" r:id="rId3"/>
    <sheet name="Investing" sheetId="6" r:id="rId4"/>
    <sheet name="Financing" sheetId="7" r:id="rId5"/>
    <sheet name="NETCo" sheetId="20" r:id="rId6"/>
    <sheet name="Perlman" sheetId="15" r:id="rId7"/>
    <sheet name="Rub" sheetId="14" r:id="rId8"/>
    <sheet name="Apollo" sheetId="13" r:id="rId9"/>
    <sheet name="Sweeney" sheetId="12" r:id="rId10"/>
    <sheet name="Forster" sheetId="11" r:id="rId11"/>
    <sheet name="Webb" sheetId="10" r:id="rId12"/>
    <sheet name="Dayao" sheetId="9" r:id="rId13"/>
    <sheet name="Hall" sheetId="8" r:id="rId14"/>
    <sheet name="Acctg, OTC  &amp; Other" sheetId="18" r:id="rId15"/>
    <sheet name="Lic-Maint Breakout" sheetId="19" r:id="rId16"/>
    <sheet name="License Renewals" sheetId="16" r:id="rId17"/>
    <sheet name="Hdct &amp; Wages" sheetId="17" state="hidden" r:id="rId18"/>
  </sheets>
  <definedNames>
    <definedName name="_xlnm.Print_Area" localSheetId="14">'Acctg, OTC  &amp; Other'!$D$7:$AP$71</definedName>
    <definedName name="_xlnm.Print_Area" localSheetId="8">Apollo!$D$7:$AP$71</definedName>
    <definedName name="_xlnm.Print_Area" localSheetId="12">Dayao!$D$7:$AP$71</definedName>
    <definedName name="_xlnm.Print_Area" localSheetId="4">Financing!$D$7:$AP$58</definedName>
    <definedName name="_xlnm.Print_Area" localSheetId="0">Format!$D$7:$AP$61</definedName>
    <definedName name="_xlnm.Print_Area" localSheetId="10">Forster!$D$7:$AP$71</definedName>
    <definedName name="_xlnm.Print_Area" localSheetId="13">Hall!$D$7:$AP$71</definedName>
    <definedName name="_xlnm.Print_Area" localSheetId="3">Investing!$D$7:$AP$34</definedName>
    <definedName name="_xlnm.Print_Area" localSheetId="5">NETCo!$D$7:$AP$71</definedName>
    <definedName name="_xlnm.Print_Area" localSheetId="1">'O&amp;M_Detail'!$D$7:$AP$71</definedName>
    <definedName name="_xlnm.Print_Area" localSheetId="2">Other_Cash!$D$7:$AP$54</definedName>
    <definedName name="_xlnm.Print_Area" localSheetId="6">Perlman!$D$7:$AP$71</definedName>
    <definedName name="_xlnm.Print_Area" localSheetId="7">Rub!$D$7:$AP$71</definedName>
    <definedName name="_xlnm.Print_Area" localSheetId="9">Sweeney!$D$7:$AP$71</definedName>
    <definedName name="_xlnm.Print_Area" localSheetId="11">Webb!$D$7:$AP$71</definedName>
    <definedName name="_xlnm.Print_Titles" localSheetId="14">'Acctg, OTC  &amp; Other'!$A:$C,'Acctg, OTC  &amp; Other'!$1:$6</definedName>
    <definedName name="_xlnm.Print_Titles" localSheetId="8">Apollo!$A:$C,Apollo!$1:$6</definedName>
    <definedName name="_xlnm.Print_Titles" localSheetId="12">Dayao!$A:$C,Dayao!$1:$6</definedName>
    <definedName name="_xlnm.Print_Titles" localSheetId="4">Financing!$A:$C,Financing!$1:$6</definedName>
    <definedName name="_xlnm.Print_Titles" localSheetId="0">Format!$A:$B,Format!$1:$6</definedName>
    <definedName name="_xlnm.Print_Titles" localSheetId="10">Forster!$A:$C,Forster!$1:$6</definedName>
    <definedName name="_xlnm.Print_Titles" localSheetId="13">Hall!$A:$C,Hall!$1:$6</definedName>
    <definedName name="_xlnm.Print_Titles" localSheetId="3">Investing!$A:$C,Investing!$1:$6</definedName>
    <definedName name="_xlnm.Print_Titles" localSheetId="5">NETCo!$A:$C,NETCo!$1:$6</definedName>
    <definedName name="_xlnm.Print_Titles" localSheetId="1">'O&amp;M_Detail'!$A:$C,'O&amp;M_Detail'!$1:$6</definedName>
    <definedName name="_xlnm.Print_Titles" localSheetId="2">Other_Cash!$A:$C,Other_Cash!$1:$6</definedName>
    <definedName name="_xlnm.Print_Titles" localSheetId="6">Perlman!$A:$C,Perlman!$1:$6</definedName>
    <definedName name="_xlnm.Print_Titles" localSheetId="7">Rub!$A:$C,Rub!$1:$6</definedName>
    <definedName name="_xlnm.Print_Titles" localSheetId="9">Sweeney!$A:$C,Sweeney!$1:$6</definedName>
    <definedName name="_xlnm.Print_Titles" localSheetId="11">Webb!$A:$C,Webb!$1:$6</definedName>
  </definedNames>
  <calcPr calcId="92512" fullCalcOnLoad="1"/>
</workbook>
</file>

<file path=xl/calcChain.xml><?xml version="1.0" encoding="utf-8"?>
<calcChain xmlns="http://schemas.openxmlformats.org/spreadsheetml/2006/main">
  <c r="A1" i="18" l="1"/>
  <c r="D8" i="18"/>
  <c r="F8" i="18"/>
  <c r="H8" i="18"/>
  <c r="J8" i="18"/>
  <c r="L8" i="18"/>
  <c r="N8" i="18"/>
  <c r="P8" i="18"/>
  <c r="R8" i="18"/>
  <c r="T8" i="18"/>
  <c r="V8" i="18"/>
  <c r="X8" i="18"/>
  <c r="Z8" i="18"/>
  <c r="AB8" i="18"/>
  <c r="AD8" i="18"/>
  <c r="AF8" i="18"/>
  <c r="AH8" i="18"/>
  <c r="AJ8" i="18"/>
  <c r="AL8" i="18"/>
  <c r="AN8" i="18"/>
  <c r="AP8" i="18"/>
  <c r="AP9" i="18"/>
  <c r="AP10" i="18"/>
  <c r="AP11" i="18"/>
  <c r="AP12" i="18"/>
  <c r="D13" i="18"/>
  <c r="F13" i="18"/>
  <c r="H13" i="18"/>
  <c r="J13" i="18"/>
  <c r="L13" i="18"/>
  <c r="N13" i="18"/>
  <c r="P13" i="18"/>
  <c r="R13" i="18"/>
  <c r="T13" i="18"/>
  <c r="V13" i="18"/>
  <c r="X13" i="18"/>
  <c r="Z13" i="18"/>
  <c r="AB13" i="18"/>
  <c r="AD13" i="18"/>
  <c r="AF13" i="18"/>
  <c r="AH13" i="18"/>
  <c r="AJ13" i="18"/>
  <c r="AL13" i="18"/>
  <c r="AN13" i="18"/>
  <c r="AP13" i="18"/>
  <c r="D16" i="18"/>
  <c r="F16" i="18"/>
  <c r="H16" i="18"/>
  <c r="J16" i="18"/>
  <c r="L16" i="18"/>
  <c r="N16" i="18"/>
  <c r="P16" i="18"/>
  <c r="R16" i="18"/>
  <c r="T16" i="18"/>
  <c r="V16" i="18"/>
  <c r="X16" i="18"/>
  <c r="Z16" i="18"/>
  <c r="AB16" i="18"/>
  <c r="AD16" i="18"/>
  <c r="AF16" i="18"/>
  <c r="AH16" i="18"/>
  <c r="AJ16" i="18"/>
  <c r="AL16" i="18"/>
  <c r="AN16" i="18"/>
  <c r="AP16" i="18"/>
  <c r="AP17" i="18"/>
  <c r="D18" i="18"/>
  <c r="F18" i="18"/>
  <c r="H18" i="18"/>
  <c r="J18" i="18"/>
  <c r="L18" i="18"/>
  <c r="N18" i="18"/>
  <c r="P18" i="18"/>
  <c r="R18" i="18"/>
  <c r="T18" i="18"/>
  <c r="V18" i="18"/>
  <c r="X18" i="18"/>
  <c r="Z18" i="18"/>
  <c r="AB18" i="18"/>
  <c r="AD18" i="18"/>
  <c r="AF18" i="18"/>
  <c r="AH18" i="18"/>
  <c r="AJ18" i="18"/>
  <c r="AL18" i="18"/>
  <c r="AN18" i="18"/>
  <c r="AP18" i="18"/>
  <c r="AP20" i="18"/>
  <c r="AP23" i="18"/>
  <c r="AP24" i="18"/>
  <c r="AP25" i="18"/>
  <c r="AP26" i="18"/>
  <c r="AP27" i="18"/>
  <c r="AP28" i="18"/>
  <c r="AP29" i="18"/>
  <c r="AP30" i="18"/>
  <c r="D31" i="18"/>
  <c r="F31" i="18"/>
  <c r="H31" i="18"/>
  <c r="J31" i="18"/>
  <c r="L31" i="18"/>
  <c r="N31" i="18"/>
  <c r="P31" i="18"/>
  <c r="R31" i="18"/>
  <c r="T31" i="18"/>
  <c r="V31" i="18"/>
  <c r="X31" i="18"/>
  <c r="Z31" i="18"/>
  <c r="AB31" i="18"/>
  <c r="AD31" i="18"/>
  <c r="AF31" i="18"/>
  <c r="AH31" i="18"/>
  <c r="AJ31" i="18"/>
  <c r="AL31" i="18"/>
  <c r="AN31" i="18"/>
  <c r="AP31" i="18"/>
  <c r="AP34" i="18"/>
  <c r="AP35" i="18"/>
  <c r="AP36" i="18"/>
  <c r="AP37" i="18"/>
  <c r="AP38" i="18"/>
  <c r="AP39" i="18"/>
  <c r="D40" i="18"/>
  <c r="F40" i="18"/>
  <c r="H40" i="18"/>
  <c r="J40" i="18"/>
  <c r="L40" i="18"/>
  <c r="N40" i="18"/>
  <c r="P40" i="18"/>
  <c r="R40" i="18"/>
  <c r="T40" i="18"/>
  <c r="V40" i="18"/>
  <c r="X40" i="18"/>
  <c r="Z40" i="18"/>
  <c r="AB40" i="18"/>
  <c r="AD40" i="18"/>
  <c r="AF40" i="18"/>
  <c r="AH40" i="18"/>
  <c r="AJ40" i="18"/>
  <c r="AL40" i="18"/>
  <c r="AN40" i="18"/>
  <c r="AP40" i="18"/>
  <c r="AP43" i="18"/>
  <c r="AP44" i="18"/>
  <c r="D45" i="18"/>
  <c r="F45" i="18"/>
  <c r="H45" i="18"/>
  <c r="J45" i="18"/>
  <c r="L45" i="18"/>
  <c r="N45" i="18"/>
  <c r="P45" i="18"/>
  <c r="R45" i="18"/>
  <c r="T45" i="18"/>
  <c r="V45" i="18"/>
  <c r="X45" i="18"/>
  <c r="Z45" i="18"/>
  <c r="AB45" i="18"/>
  <c r="AD45" i="18"/>
  <c r="AF45" i="18"/>
  <c r="AH45" i="18"/>
  <c r="AJ45" i="18"/>
  <c r="AL45" i="18"/>
  <c r="AN45" i="18"/>
  <c r="AP45" i="18"/>
  <c r="AP48" i="18"/>
  <c r="AP49" i="18"/>
  <c r="AP50" i="18"/>
  <c r="AP51" i="18"/>
  <c r="AP52" i="18"/>
  <c r="AP53" i="18"/>
  <c r="AP54" i="18"/>
  <c r="AP55" i="18"/>
  <c r="D56" i="18"/>
  <c r="F56" i="18"/>
  <c r="H56" i="18"/>
  <c r="J56" i="18"/>
  <c r="L56" i="18"/>
  <c r="N56" i="18"/>
  <c r="P56" i="18"/>
  <c r="R56" i="18"/>
  <c r="T56" i="18"/>
  <c r="V56" i="18"/>
  <c r="X56" i="18"/>
  <c r="Z56" i="18"/>
  <c r="AB56" i="18"/>
  <c r="AD56" i="18"/>
  <c r="AF56" i="18"/>
  <c r="AH56" i="18"/>
  <c r="AJ56" i="18"/>
  <c r="AL56" i="18"/>
  <c r="AN56" i="18"/>
  <c r="AP56" i="18"/>
  <c r="D59" i="18"/>
  <c r="F59" i="18"/>
  <c r="H59" i="18"/>
  <c r="J59" i="18"/>
  <c r="L59" i="18"/>
  <c r="N59" i="18"/>
  <c r="P59" i="18"/>
  <c r="R59" i="18"/>
  <c r="T59" i="18"/>
  <c r="V59" i="18"/>
  <c r="X59" i="18"/>
  <c r="Z59" i="18"/>
  <c r="AB59" i="18"/>
  <c r="AD59" i="18"/>
  <c r="AF59" i="18"/>
  <c r="AH59" i="18"/>
  <c r="AJ59" i="18"/>
  <c r="AL59" i="18"/>
  <c r="AN59" i="18"/>
  <c r="AP59" i="18"/>
  <c r="AP60" i="18"/>
  <c r="AP61" i="18"/>
  <c r="D62" i="18"/>
  <c r="F62" i="18"/>
  <c r="H62" i="18"/>
  <c r="J62" i="18"/>
  <c r="L62" i="18"/>
  <c r="N62" i="18"/>
  <c r="P62" i="18"/>
  <c r="R62" i="18"/>
  <c r="T62" i="18"/>
  <c r="V62" i="18"/>
  <c r="X62" i="18"/>
  <c r="Z62" i="18"/>
  <c r="AB62" i="18"/>
  <c r="AD62" i="18"/>
  <c r="AF62" i="18"/>
  <c r="AH62" i="18"/>
  <c r="AJ62" i="18"/>
  <c r="AL62" i="18"/>
  <c r="AN62" i="18"/>
  <c r="AP62" i="18"/>
  <c r="AP65" i="18"/>
  <c r="AP66" i="18"/>
  <c r="AP67" i="18"/>
  <c r="D68" i="18"/>
  <c r="F68" i="18"/>
  <c r="H68" i="18"/>
  <c r="J68" i="18"/>
  <c r="L68" i="18"/>
  <c r="N68" i="18"/>
  <c r="P68" i="18"/>
  <c r="R68" i="18"/>
  <c r="T68" i="18"/>
  <c r="V68" i="18"/>
  <c r="X68" i="18"/>
  <c r="Z68" i="18"/>
  <c r="AB68" i="18"/>
  <c r="AD68" i="18"/>
  <c r="AF68" i="18"/>
  <c r="AH68" i="18"/>
  <c r="AJ68" i="18"/>
  <c r="AL68" i="18"/>
  <c r="AN68" i="18"/>
  <c r="AP68" i="18"/>
  <c r="D70" i="18"/>
  <c r="F70" i="18"/>
  <c r="H70" i="18"/>
  <c r="J70" i="18"/>
  <c r="L70" i="18"/>
  <c r="N70" i="18"/>
  <c r="P70" i="18"/>
  <c r="R70" i="18"/>
  <c r="T70" i="18"/>
  <c r="V70" i="18"/>
  <c r="X70" i="18"/>
  <c r="Z70" i="18"/>
  <c r="AB70" i="18"/>
  <c r="AD70" i="18"/>
  <c r="AF70" i="18"/>
  <c r="AH70" i="18"/>
  <c r="AJ70" i="18"/>
  <c r="AL70" i="18"/>
  <c r="AN70" i="18"/>
  <c r="AP70" i="18"/>
  <c r="AP74" i="18"/>
  <c r="AP75" i="18"/>
  <c r="AP76" i="18"/>
  <c r="AP77" i="18"/>
  <c r="D78" i="18"/>
  <c r="F78" i="18"/>
  <c r="H78" i="18"/>
  <c r="J78" i="18"/>
  <c r="L78" i="18"/>
  <c r="N78" i="18"/>
  <c r="P78" i="18"/>
  <c r="R78" i="18"/>
  <c r="T78" i="18"/>
  <c r="V78" i="18"/>
  <c r="X78" i="18"/>
  <c r="Z78" i="18"/>
  <c r="AB78" i="18"/>
  <c r="AD78" i="18"/>
  <c r="AF78" i="18"/>
  <c r="AH78" i="18"/>
  <c r="AJ78" i="18"/>
  <c r="AL78" i="18"/>
  <c r="AN78" i="18"/>
  <c r="AP78" i="18"/>
  <c r="A1" i="13"/>
  <c r="D8" i="13"/>
  <c r="F8" i="13"/>
  <c r="H8" i="13"/>
  <c r="J8" i="13"/>
  <c r="L8" i="13"/>
  <c r="N8" i="13"/>
  <c r="P8" i="13"/>
  <c r="R8" i="13"/>
  <c r="T8" i="13"/>
  <c r="V8" i="13"/>
  <c r="X8" i="13"/>
  <c r="Z8" i="13"/>
  <c r="AB8" i="13"/>
  <c r="AD8" i="13"/>
  <c r="AF8" i="13"/>
  <c r="AH8" i="13"/>
  <c r="AJ8" i="13"/>
  <c r="AL8" i="13"/>
  <c r="AN8" i="13"/>
  <c r="AP8" i="13"/>
  <c r="AP9" i="13"/>
  <c r="AP10" i="13"/>
  <c r="AP11" i="13"/>
  <c r="AP12" i="13"/>
  <c r="D13" i="13"/>
  <c r="F13" i="13"/>
  <c r="H13" i="13"/>
  <c r="J13" i="13"/>
  <c r="L13" i="13"/>
  <c r="N13" i="13"/>
  <c r="P13" i="13"/>
  <c r="R13" i="13"/>
  <c r="T13" i="13"/>
  <c r="V13" i="13"/>
  <c r="X13" i="13"/>
  <c r="Z13" i="13"/>
  <c r="AB13" i="13"/>
  <c r="AD13" i="13"/>
  <c r="AF13" i="13"/>
  <c r="AH13" i="13"/>
  <c r="AJ13" i="13"/>
  <c r="AL13" i="13"/>
  <c r="AN13" i="13"/>
  <c r="AP13" i="13"/>
  <c r="AP16" i="13"/>
  <c r="AP17" i="13"/>
  <c r="D18" i="13"/>
  <c r="F18" i="13"/>
  <c r="H18" i="13"/>
  <c r="J18" i="13"/>
  <c r="L18" i="13"/>
  <c r="N18" i="13"/>
  <c r="P18" i="13"/>
  <c r="R18" i="13"/>
  <c r="T18" i="13"/>
  <c r="V18" i="13"/>
  <c r="X18" i="13"/>
  <c r="Z18" i="13"/>
  <c r="AB18" i="13"/>
  <c r="AD18" i="13"/>
  <c r="AF18" i="13"/>
  <c r="AH18" i="13"/>
  <c r="AJ18" i="13"/>
  <c r="AL18" i="13"/>
  <c r="AN18" i="13"/>
  <c r="AP18" i="13"/>
  <c r="AP20" i="13"/>
  <c r="AP23" i="13"/>
  <c r="AP24" i="13"/>
  <c r="AP25" i="13"/>
  <c r="AP26" i="13"/>
  <c r="AP27" i="13"/>
  <c r="AP28" i="13"/>
  <c r="AP29" i="13"/>
  <c r="AP30" i="13"/>
  <c r="D31" i="13"/>
  <c r="F31" i="13"/>
  <c r="H31" i="13"/>
  <c r="J31" i="13"/>
  <c r="L31" i="13"/>
  <c r="N31" i="13"/>
  <c r="P31" i="13"/>
  <c r="R31" i="13"/>
  <c r="T31" i="13"/>
  <c r="V31" i="13"/>
  <c r="X31" i="13"/>
  <c r="Z31" i="13"/>
  <c r="AB31" i="13"/>
  <c r="AD31" i="13"/>
  <c r="AF31" i="13"/>
  <c r="AH31" i="13"/>
  <c r="AJ31" i="13"/>
  <c r="AL31" i="13"/>
  <c r="AN31" i="13"/>
  <c r="AP31" i="13"/>
  <c r="AP34" i="13"/>
  <c r="AP35" i="13"/>
  <c r="AP36" i="13"/>
  <c r="AP37" i="13"/>
  <c r="AP38" i="13"/>
  <c r="AP39" i="13"/>
  <c r="D40" i="13"/>
  <c r="F40" i="13"/>
  <c r="H40" i="13"/>
  <c r="J40" i="13"/>
  <c r="L40" i="13"/>
  <c r="N40" i="13"/>
  <c r="P40" i="13"/>
  <c r="R40" i="13"/>
  <c r="T40" i="13"/>
  <c r="V40" i="13"/>
  <c r="X40" i="13"/>
  <c r="Z40" i="13"/>
  <c r="AB40" i="13"/>
  <c r="AD40" i="13"/>
  <c r="AF40" i="13"/>
  <c r="AH40" i="13"/>
  <c r="AJ40" i="13"/>
  <c r="AL40" i="13"/>
  <c r="AN40" i="13"/>
  <c r="AP40" i="13"/>
  <c r="AP43" i="13"/>
  <c r="AP44" i="13"/>
  <c r="D45" i="13"/>
  <c r="F45" i="13"/>
  <c r="H45" i="13"/>
  <c r="J45" i="13"/>
  <c r="L45" i="13"/>
  <c r="N45" i="13"/>
  <c r="P45" i="13"/>
  <c r="R45" i="13"/>
  <c r="T45" i="13"/>
  <c r="V45" i="13"/>
  <c r="X45" i="13"/>
  <c r="Z45" i="13"/>
  <c r="AB45" i="13"/>
  <c r="AD45" i="13"/>
  <c r="AF45" i="13"/>
  <c r="AH45" i="13"/>
  <c r="AJ45" i="13"/>
  <c r="AL45" i="13"/>
  <c r="AN45" i="13"/>
  <c r="AP45" i="13"/>
  <c r="AP48" i="13"/>
  <c r="AP49" i="13"/>
  <c r="AP50" i="13"/>
  <c r="AP51" i="13"/>
  <c r="AP52" i="13"/>
  <c r="AP53" i="13"/>
  <c r="AP54" i="13"/>
  <c r="AP55" i="13"/>
  <c r="D56" i="13"/>
  <c r="F56" i="13"/>
  <c r="H56" i="13"/>
  <c r="J56" i="13"/>
  <c r="L56" i="13"/>
  <c r="N56" i="13"/>
  <c r="P56" i="13"/>
  <c r="R56" i="13"/>
  <c r="T56" i="13"/>
  <c r="V56" i="13"/>
  <c r="X56" i="13"/>
  <c r="Z56" i="13"/>
  <c r="AB56" i="13"/>
  <c r="AD56" i="13"/>
  <c r="AF56" i="13"/>
  <c r="AH56" i="13"/>
  <c r="AJ56" i="13"/>
  <c r="AL56" i="13"/>
  <c r="AN56" i="13"/>
  <c r="AP56" i="13"/>
  <c r="AP59" i="13"/>
  <c r="AP60" i="13"/>
  <c r="AP61" i="13"/>
  <c r="D62" i="13"/>
  <c r="F62" i="13"/>
  <c r="H62" i="13"/>
  <c r="J62" i="13"/>
  <c r="L62" i="13"/>
  <c r="N62" i="13"/>
  <c r="P62" i="13"/>
  <c r="R62" i="13"/>
  <c r="T62" i="13"/>
  <c r="V62" i="13"/>
  <c r="X62" i="13"/>
  <c r="Z62" i="13"/>
  <c r="AB62" i="13"/>
  <c r="AD62" i="13"/>
  <c r="AF62" i="13"/>
  <c r="AH62" i="13"/>
  <c r="AJ62" i="13"/>
  <c r="AL62" i="13"/>
  <c r="AN62" i="13"/>
  <c r="AP62" i="13"/>
  <c r="AP65" i="13"/>
  <c r="AP66" i="13"/>
  <c r="AP67" i="13"/>
  <c r="D68" i="13"/>
  <c r="F68" i="13"/>
  <c r="H68" i="13"/>
  <c r="J68" i="13"/>
  <c r="L68" i="13"/>
  <c r="N68" i="13"/>
  <c r="P68" i="13"/>
  <c r="R68" i="13"/>
  <c r="T68" i="13"/>
  <c r="V68" i="13"/>
  <c r="X68" i="13"/>
  <c r="Z68" i="13"/>
  <c r="AB68" i="13"/>
  <c r="AD68" i="13"/>
  <c r="AF68" i="13"/>
  <c r="AH68" i="13"/>
  <c r="AJ68" i="13"/>
  <c r="AL68" i="13"/>
  <c r="AN68" i="13"/>
  <c r="AP68" i="13"/>
  <c r="D70" i="13"/>
  <c r="F70" i="13"/>
  <c r="H70" i="13"/>
  <c r="J70" i="13"/>
  <c r="L70" i="13"/>
  <c r="N70" i="13"/>
  <c r="P70" i="13"/>
  <c r="R70" i="13"/>
  <c r="T70" i="13"/>
  <c r="V70" i="13"/>
  <c r="X70" i="13"/>
  <c r="Z70" i="13"/>
  <c r="AB70" i="13"/>
  <c r="AD70" i="13"/>
  <c r="AF70" i="13"/>
  <c r="AH70" i="13"/>
  <c r="AJ70" i="13"/>
  <c r="AL70" i="13"/>
  <c r="AN70" i="13"/>
  <c r="AP70" i="13"/>
  <c r="AP74" i="13"/>
  <c r="AP75" i="13"/>
  <c r="AP76" i="13"/>
  <c r="AP77" i="13"/>
  <c r="D78" i="13"/>
  <c r="F78" i="13"/>
  <c r="H78" i="13"/>
  <c r="J78" i="13"/>
  <c r="L78" i="13"/>
  <c r="N78" i="13"/>
  <c r="P78" i="13"/>
  <c r="R78" i="13"/>
  <c r="T78" i="13"/>
  <c r="V78" i="13"/>
  <c r="X78" i="13"/>
  <c r="Z78" i="13"/>
  <c r="AB78" i="13"/>
  <c r="AD78" i="13"/>
  <c r="AF78" i="13"/>
  <c r="AH78" i="13"/>
  <c r="AJ78" i="13"/>
  <c r="AL78" i="13"/>
  <c r="AN78" i="13"/>
  <c r="AP78" i="13"/>
  <c r="A1" i="9"/>
  <c r="D8" i="9"/>
  <c r="F8" i="9"/>
  <c r="H8" i="9"/>
  <c r="J8" i="9"/>
  <c r="L8" i="9"/>
  <c r="N8" i="9"/>
  <c r="P8" i="9"/>
  <c r="R8" i="9"/>
  <c r="T8" i="9"/>
  <c r="V8" i="9"/>
  <c r="X8" i="9"/>
  <c r="Z8" i="9"/>
  <c r="AB8" i="9"/>
  <c r="AD8" i="9"/>
  <c r="AF8" i="9"/>
  <c r="AH8" i="9"/>
  <c r="AJ8" i="9"/>
  <c r="AL8" i="9"/>
  <c r="AN8" i="9"/>
  <c r="AP8" i="9"/>
  <c r="AP9" i="9"/>
  <c r="AP10" i="9"/>
  <c r="AP11" i="9"/>
  <c r="AP12" i="9"/>
  <c r="D13" i="9"/>
  <c r="F13" i="9"/>
  <c r="H13" i="9"/>
  <c r="J13" i="9"/>
  <c r="L13" i="9"/>
  <c r="N13" i="9"/>
  <c r="P13" i="9"/>
  <c r="R13" i="9"/>
  <c r="T13" i="9"/>
  <c r="V13" i="9"/>
  <c r="X13" i="9"/>
  <c r="Z13" i="9"/>
  <c r="AB13" i="9"/>
  <c r="AD13" i="9"/>
  <c r="AF13" i="9"/>
  <c r="AH13" i="9"/>
  <c r="AJ13" i="9"/>
  <c r="AL13" i="9"/>
  <c r="AN13" i="9"/>
  <c r="AP13" i="9"/>
  <c r="AP16" i="9"/>
  <c r="AP17" i="9"/>
  <c r="D18" i="9"/>
  <c r="F18" i="9"/>
  <c r="H18" i="9"/>
  <c r="J18" i="9"/>
  <c r="L18" i="9"/>
  <c r="N18" i="9"/>
  <c r="P18" i="9"/>
  <c r="R18" i="9"/>
  <c r="T18" i="9"/>
  <c r="V18" i="9"/>
  <c r="X18" i="9"/>
  <c r="Z18" i="9"/>
  <c r="AB18" i="9"/>
  <c r="AD18" i="9"/>
  <c r="AF18" i="9"/>
  <c r="AH18" i="9"/>
  <c r="AJ18" i="9"/>
  <c r="AL18" i="9"/>
  <c r="AN18" i="9"/>
  <c r="AP18" i="9"/>
  <c r="AP20" i="9"/>
  <c r="AP23" i="9"/>
  <c r="AP24" i="9"/>
  <c r="AP25" i="9"/>
  <c r="AP26" i="9"/>
  <c r="AP27" i="9"/>
  <c r="AP28" i="9"/>
  <c r="AP29" i="9"/>
  <c r="AP30" i="9"/>
  <c r="D31" i="9"/>
  <c r="F31" i="9"/>
  <c r="H31" i="9"/>
  <c r="J31" i="9"/>
  <c r="L31" i="9"/>
  <c r="N31" i="9"/>
  <c r="P31" i="9"/>
  <c r="R31" i="9"/>
  <c r="T31" i="9"/>
  <c r="V31" i="9"/>
  <c r="X31" i="9"/>
  <c r="Z31" i="9"/>
  <c r="AB31" i="9"/>
  <c r="AD31" i="9"/>
  <c r="AF31" i="9"/>
  <c r="AH31" i="9"/>
  <c r="AJ31" i="9"/>
  <c r="AL31" i="9"/>
  <c r="AN31" i="9"/>
  <c r="AP31" i="9"/>
  <c r="AP34" i="9"/>
  <c r="AP35" i="9"/>
  <c r="AP36" i="9"/>
  <c r="AP37" i="9"/>
  <c r="AP38" i="9"/>
  <c r="AP39" i="9"/>
  <c r="D40" i="9"/>
  <c r="F40" i="9"/>
  <c r="H40" i="9"/>
  <c r="J40" i="9"/>
  <c r="L40" i="9"/>
  <c r="N40" i="9"/>
  <c r="P40" i="9"/>
  <c r="R40" i="9"/>
  <c r="T40" i="9"/>
  <c r="V40" i="9"/>
  <c r="X40" i="9"/>
  <c r="Z40" i="9"/>
  <c r="AB40" i="9"/>
  <c r="AD40" i="9"/>
  <c r="AF40" i="9"/>
  <c r="AH40" i="9"/>
  <c r="AJ40" i="9"/>
  <c r="AL40" i="9"/>
  <c r="AN40" i="9"/>
  <c r="AP40" i="9"/>
  <c r="AP43" i="9"/>
  <c r="AP44" i="9"/>
  <c r="D45" i="9"/>
  <c r="F45" i="9"/>
  <c r="H45" i="9"/>
  <c r="J45" i="9"/>
  <c r="L45" i="9"/>
  <c r="N45" i="9"/>
  <c r="P45" i="9"/>
  <c r="R45" i="9"/>
  <c r="T45" i="9"/>
  <c r="V45" i="9"/>
  <c r="X45" i="9"/>
  <c r="Z45" i="9"/>
  <c r="AB45" i="9"/>
  <c r="AD45" i="9"/>
  <c r="AF45" i="9"/>
  <c r="AH45" i="9"/>
  <c r="AJ45" i="9"/>
  <c r="AL45" i="9"/>
  <c r="AN45" i="9"/>
  <c r="AP45" i="9"/>
  <c r="AP48" i="9"/>
  <c r="AP49" i="9"/>
  <c r="AP50" i="9"/>
  <c r="AP51" i="9"/>
  <c r="AP52" i="9"/>
  <c r="AP53" i="9"/>
  <c r="AP54" i="9"/>
  <c r="AP55" i="9"/>
  <c r="D56" i="9"/>
  <c r="F56" i="9"/>
  <c r="H56" i="9"/>
  <c r="J56" i="9"/>
  <c r="L56" i="9"/>
  <c r="N56" i="9"/>
  <c r="P56" i="9"/>
  <c r="R56" i="9"/>
  <c r="T56" i="9"/>
  <c r="V56" i="9"/>
  <c r="X56" i="9"/>
  <c r="Z56" i="9"/>
  <c r="AB56" i="9"/>
  <c r="AD56" i="9"/>
  <c r="AF56" i="9"/>
  <c r="AH56" i="9"/>
  <c r="AJ56" i="9"/>
  <c r="AL56" i="9"/>
  <c r="AN56" i="9"/>
  <c r="AP56" i="9"/>
  <c r="AP59" i="9"/>
  <c r="AP60" i="9"/>
  <c r="AP61" i="9"/>
  <c r="D62" i="9"/>
  <c r="F62" i="9"/>
  <c r="H62" i="9"/>
  <c r="J62" i="9"/>
  <c r="L62" i="9"/>
  <c r="N62" i="9"/>
  <c r="P62" i="9"/>
  <c r="R62" i="9"/>
  <c r="T62" i="9"/>
  <c r="V62" i="9"/>
  <c r="X62" i="9"/>
  <c r="Z62" i="9"/>
  <c r="AB62" i="9"/>
  <c r="AD62" i="9"/>
  <c r="AF62" i="9"/>
  <c r="AH62" i="9"/>
  <c r="AJ62" i="9"/>
  <c r="AL62" i="9"/>
  <c r="AN62" i="9"/>
  <c r="AP62" i="9"/>
  <c r="AP65" i="9"/>
  <c r="AP66" i="9"/>
  <c r="AP67" i="9"/>
  <c r="D68" i="9"/>
  <c r="F68" i="9"/>
  <c r="H68" i="9"/>
  <c r="J68" i="9"/>
  <c r="L68" i="9"/>
  <c r="N68" i="9"/>
  <c r="P68" i="9"/>
  <c r="R68" i="9"/>
  <c r="T68" i="9"/>
  <c r="V68" i="9"/>
  <c r="X68" i="9"/>
  <c r="Z68" i="9"/>
  <c r="AB68" i="9"/>
  <c r="AD68" i="9"/>
  <c r="AF68" i="9"/>
  <c r="AH68" i="9"/>
  <c r="AJ68" i="9"/>
  <c r="AL68" i="9"/>
  <c r="AN68" i="9"/>
  <c r="AP68" i="9"/>
  <c r="D70" i="9"/>
  <c r="F70" i="9"/>
  <c r="H70" i="9"/>
  <c r="J70" i="9"/>
  <c r="L70" i="9"/>
  <c r="N70" i="9"/>
  <c r="P70" i="9"/>
  <c r="R70" i="9"/>
  <c r="T70" i="9"/>
  <c r="V70" i="9"/>
  <c r="X70" i="9"/>
  <c r="Z70" i="9"/>
  <c r="AB70" i="9"/>
  <c r="AD70" i="9"/>
  <c r="AF70" i="9"/>
  <c r="AH70" i="9"/>
  <c r="AJ70" i="9"/>
  <c r="AL70" i="9"/>
  <c r="AN70" i="9"/>
  <c r="AP70" i="9"/>
  <c r="AP74" i="9"/>
  <c r="AP75" i="9"/>
  <c r="AP76" i="9"/>
  <c r="AP77" i="9"/>
  <c r="D78" i="9"/>
  <c r="F78" i="9"/>
  <c r="H78" i="9"/>
  <c r="J78" i="9"/>
  <c r="L78" i="9"/>
  <c r="N78" i="9"/>
  <c r="P78" i="9"/>
  <c r="R78" i="9"/>
  <c r="T78" i="9"/>
  <c r="V78" i="9"/>
  <c r="X78" i="9"/>
  <c r="Z78" i="9"/>
  <c r="AB78" i="9"/>
  <c r="AD78" i="9"/>
  <c r="AF78" i="9"/>
  <c r="AH78" i="9"/>
  <c r="AJ78" i="9"/>
  <c r="AL78" i="9"/>
  <c r="AN78" i="9"/>
  <c r="AP78" i="9"/>
  <c r="A1" i="7"/>
  <c r="AP8" i="7"/>
  <c r="AP9" i="7"/>
  <c r="AP10" i="7"/>
  <c r="AP11" i="7"/>
  <c r="AP12" i="7"/>
  <c r="AP13" i="7"/>
  <c r="AP14" i="7"/>
  <c r="AP15" i="7"/>
  <c r="D16" i="7"/>
  <c r="F16" i="7"/>
  <c r="H16" i="7"/>
  <c r="J16" i="7"/>
  <c r="L16" i="7"/>
  <c r="N16" i="7"/>
  <c r="P16" i="7"/>
  <c r="R16" i="7"/>
  <c r="T16" i="7"/>
  <c r="V16" i="7"/>
  <c r="X16" i="7"/>
  <c r="Z16" i="7"/>
  <c r="AB16" i="7"/>
  <c r="AD16" i="7"/>
  <c r="AF16" i="7"/>
  <c r="AH16" i="7"/>
  <c r="AJ16" i="7"/>
  <c r="AL16" i="7"/>
  <c r="AN16" i="7"/>
  <c r="AP16" i="7"/>
  <c r="AP19" i="7"/>
  <c r="AP20" i="7"/>
  <c r="AP21" i="7"/>
  <c r="AP22" i="7"/>
  <c r="AP23" i="7"/>
  <c r="AP24" i="7"/>
  <c r="D25" i="7"/>
  <c r="F25" i="7"/>
  <c r="H25" i="7"/>
  <c r="J25" i="7"/>
  <c r="L25" i="7"/>
  <c r="N25" i="7"/>
  <c r="P25" i="7"/>
  <c r="R25" i="7"/>
  <c r="T25" i="7"/>
  <c r="V25" i="7"/>
  <c r="X25" i="7"/>
  <c r="Z25" i="7"/>
  <c r="AB25" i="7"/>
  <c r="AD25" i="7"/>
  <c r="AF25" i="7"/>
  <c r="AH25" i="7"/>
  <c r="AJ25" i="7"/>
  <c r="AL25" i="7"/>
  <c r="AN25" i="7"/>
  <c r="AP25" i="7"/>
  <c r="AP28" i="7"/>
  <c r="AP29" i="7"/>
  <c r="AP30" i="7"/>
  <c r="AP31" i="7"/>
  <c r="AP32" i="7"/>
  <c r="D33" i="7"/>
  <c r="F33" i="7"/>
  <c r="H33" i="7"/>
  <c r="J33" i="7"/>
  <c r="L33" i="7"/>
  <c r="N33" i="7"/>
  <c r="P33" i="7"/>
  <c r="R33" i="7"/>
  <c r="T33" i="7"/>
  <c r="V33" i="7"/>
  <c r="X33" i="7"/>
  <c r="Z33" i="7"/>
  <c r="AB33" i="7"/>
  <c r="AD33" i="7"/>
  <c r="AF33" i="7"/>
  <c r="AH33" i="7"/>
  <c r="AJ33" i="7"/>
  <c r="AL33" i="7"/>
  <c r="AN33" i="7"/>
  <c r="AP33" i="7"/>
  <c r="AP36" i="7"/>
  <c r="AP37" i="7"/>
  <c r="AP38" i="7"/>
  <c r="AP39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D40" i="7"/>
  <c r="AF40" i="7"/>
  <c r="AH40" i="7"/>
  <c r="AJ40" i="7"/>
  <c r="AL40" i="7"/>
  <c r="AN40" i="7"/>
  <c r="AP40" i="7"/>
  <c r="AP43" i="7"/>
  <c r="AP44" i="7"/>
  <c r="AP45" i="7"/>
  <c r="AP46" i="7"/>
  <c r="AP47" i="7"/>
  <c r="D48" i="7"/>
  <c r="F48" i="7"/>
  <c r="H48" i="7"/>
  <c r="J48" i="7"/>
  <c r="L48" i="7"/>
  <c r="N48" i="7"/>
  <c r="P48" i="7"/>
  <c r="R48" i="7"/>
  <c r="T48" i="7"/>
  <c r="V48" i="7"/>
  <c r="X48" i="7"/>
  <c r="Z48" i="7"/>
  <c r="AB48" i="7"/>
  <c r="AD48" i="7"/>
  <c r="AF48" i="7"/>
  <c r="AH48" i="7"/>
  <c r="AJ48" i="7"/>
  <c r="AL48" i="7"/>
  <c r="AN48" i="7"/>
  <c r="AP48" i="7"/>
  <c r="AP51" i="7"/>
  <c r="AP52" i="7"/>
  <c r="AP53" i="7"/>
  <c r="AP54" i="7"/>
  <c r="AP55" i="7"/>
  <c r="D56" i="7"/>
  <c r="F56" i="7"/>
  <c r="H56" i="7"/>
  <c r="J56" i="7"/>
  <c r="L56" i="7"/>
  <c r="N56" i="7"/>
  <c r="P56" i="7"/>
  <c r="R56" i="7"/>
  <c r="T56" i="7"/>
  <c r="V56" i="7"/>
  <c r="X56" i="7"/>
  <c r="Z56" i="7"/>
  <c r="AB56" i="7"/>
  <c r="AD56" i="7"/>
  <c r="AF56" i="7"/>
  <c r="AH56" i="7"/>
  <c r="AJ56" i="7"/>
  <c r="AL56" i="7"/>
  <c r="AN56" i="7"/>
  <c r="AP56" i="7"/>
  <c r="AP8" i="1"/>
  <c r="AP9" i="1"/>
  <c r="AP10" i="1"/>
  <c r="AP11" i="1"/>
  <c r="AP12" i="1"/>
  <c r="AP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AD19" i="1"/>
  <c r="AF19" i="1"/>
  <c r="AH19" i="1"/>
  <c r="AJ19" i="1"/>
  <c r="AL19" i="1"/>
  <c r="AN19" i="1"/>
  <c r="AP19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AD21" i="1"/>
  <c r="AF21" i="1"/>
  <c r="AH21" i="1"/>
  <c r="AJ21" i="1"/>
  <c r="AL21" i="1"/>
  <c r="AN21" i="1"/>
  <c r="AP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AD22" i="1"/>
  <c r="AF22" i="1"/>
  <c r="AH22" i="1"/>
  <c r="AJ22" i="1"/>
  <c r="AL22" i="1"/>
  <c r="AN22" i="1"/>
  <c r="AP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AD24" i="1"/>
  <c r="AF24" i="1"/>
  <c r="AH24" i="1"/>
  <c r="AJ24" i="1"/>
  <c r="AL24" i="1"/>
  <c r="AN24" i="1"/>
  <c r="AP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AD25" i="1"/>
  <c r="AF25" i="1"/>
  <c r="AH25" i="1"/>
  <c r="AJ25" i="1"/>
  <c r="AL25" i="1"/>
  <c r="AN25" i="1"/>
  <c r="AP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AD26" i="1"/>
  <c r="AF26" i="1"/>
  <c r="AH26" i="1"/>
  <c r="AJ26" i="1"/>
  <c r="AL26" i="1"/>
  <c r="AN26" i="1"/>
  <c r="AP26" i="1"/>
  <c r="AP29" i="1"/>
  <c r="AP30" i="1"/>
  <c r="AP31" i="1"/>
  <c r="AP32" i="1"/>
  <c r="AP33" i="1"/>
  <c r="AP34" i="1"/>
  <c r="AP35" i="1"/>
  <c r="AP3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P40" i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D41" i="1"/>
  <c r="AF41" i="1"/>
  <c r="AH41" i="1"/>
  <c r="AJ41" i="1"/>
  <c r="AL41" i="1"/>
  <c r="AN41" i="1"/>
  <c r="AP41" i="1"/>
  <c r="AP42" i="1"/>
  <c r="D43" i="1"/>
  <c r="F43" i="1"/>
  <c r="H43" i="1"/>
  <c r="J43" i="1"/>
  <c r="L43" i="1"/>
  <c r="N43" i="1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P46" i="1"/>
  <c r="AP47" i="1"/>
  <c r="AP48" i="1"/>
  <c r="AP50" i="1"/>
  <c r="AP51" i="1"/>
  <c r="AP52" i="1"/>
  <c r="D53" i="1"/>
  <c r="F53" i="1"/>
  <c r="H53" i="1"/>
  <c r="J53" i="1"/>
  <c r="L53" i="1"/>
  <c r="N53" i="1"/>
  <c r="P53" i="1"/>
  <c r="R53" i="1"/>
  <c r="T53" i="1"/>
  <c r="V53" i="1"/>
  <c r="X53" i="1"/>
  <c r="Z53" i="1"/>
  <c r="AB53" i="1"/>
  <c r="AD53" i="1"/>
  <c r="AF53" i="1"/>
  <c r="AH53" i="1"/>
  <c r="AJ53" i="1"/>
  <c r="AL53" i="1"/>
  <c r="AN53" i="1"/>
  <c r="AP53" i="1"/>
  <c r="D55" i="1"/>
  <c r="F55" i="1"/>
  <c r="H55" i="1"/>
  <c r="J55" i="1"/>
  <c r="L55" i="1"/>
  <c r="N55" i="1"/>
  <c r="P55" i="1"/>
  <c r="R55" i="1"/>
  <c r="T55" i="1"/>
  <c r="V55" i="1"/>
  <c r="X55" i="1"/>
  <c r="Z55" i="1"/>
  <c r="AB55" i="1"/>
  <c r="AD55" i="1"/>
  <c r="AF55" i="1"/>
  <c r="AH55" i="1"/>
  <c r="AJ55" i="1"/>
  <c r="AL55" i="1"/>
  <c r="AN55" i="1"/>
  <c r="AP55" i="1"/>
  <c r="A1" i="11"/>
  <c r="D8" i="11"/>
  <c r="F8" i="11"/>
  <c r="H8" i="11"/>
  <c r="J8" i="11"/>
  <c r="L8" i="11"/>
  <c r="N8" i="11"/>
  <c r="P8" i="11"/>
  <c r="R8" i="11"/>
  <c r="T8" i="11"/>
  <c r="V8" i="11"/>
  <c r="X8" i="11"/>
  <c r="Z8" i="11"/>
  <c r="AB8" i="11"/>
  <c r="AD8" i="11"/>
  <c r="AF8" i="11"/>
  <c r="AH8" i="11"/>
  <c r="AJ8" i="11"/>
  <c r="AL8" i="11"/>
  <c r="AN8" i="11"/>
  <c r="AP8" i="11"/>
  <c r="AP9" i="11"/>
  <c r="AP10" i="11"/>
  <c r="AP11" i="11"/>
  <c r="AP12" i="11"/>
  <c r="D13" i="11"/>
  <c r="F13" i="11"/>
  <c r="H13" i="11"/>
  <c r="J13" i="11"/>
  <c r="L13" i="11"/>
  <c r="N13" i="11"/>
  <c r="P13" i="11"/>
  <c r="R13" i="11"/>
  <c r="T13" i="11"/>
  <c r="V13" i="11"/>
  <c r="X13" i="11"/>
  <c r="Z13" i="11"/>
  <c r="AB13" i="11"/>
  <c r="AD13" i="11"/>
  <c r="AF13" i="11"/>
  <c r="AH13" i="11"/>
  <c r="AJ13" i="11"/>
  <c r="AL13" i="11"/>
  <c r="AN13" i="11"/>
  <c r="AP13" i="11"/>
  <c r="AP16" i="11"/>
  <c r="AP17" i="11"/>
  <c r="D18" i="11"/>
  <c r="F18" i="11"/>
  <c r="H18" i="11"/>
  <c r="J18" i="11"/>
  <c r="L18" i="11"/>
  <c r="N18" i="11"/>
  <c r="P18" i="11"/>
  <c r="R18" i="11"/>
  <c r="T18" i="11"/>
  <c r="V18" i="11"/>
  <c r="X18" i="11"/>
  <c r="Z18" i="11"/>
  <c r="AB18" i="11"/>
  <c r="AD18" i="11"/>
  <c r="AF18" i="11"/>
  <c r="AH18" i="11"/>
  <c r="AJ18" i="11"/>
  <c r="AL18" i="11"/>
  <c r="AN18" i="11"/>
  <c r="AP18" i="11"/>
  <c r="AP20" i="11"/>
  <c r="AP23" i="11"/>
  <c r="AP24" i="11"/>
  <c r="AP25" i="11"/>
  <c r="AP26" i="11"/>
  <c r="AP27" i="11"/>
  <c r="AP28" i="11"/>
  <c r="AP29" i="11"/>
  <c r="AP30" i="11"/>
  <c r="D31" i="11"/>
  <c r="F31" i="11"/>
  <c r="H31" i="11"/>
  <c r="J31" i="11"/>
  <c r="L31" i="11"/>
  <c r="N31" i="11"/>
  <c r="P31" i="11"/>
  <c r="R31" i="11"/>
  <c r="T31" i="11"/>
  <c r="V31" i="11"/>
  <c r="X31" i="11"/>
  <c r="Z31" i="11"/>
  <c r="AB31" i="11"/>
  <c r="AD31" i="11"/>
  <c r="AF31" i="11"/>
  <c r="AH31" i="11"/>
  <c r="AJ31" i="11"/>
  <c r="AL31" i="11"/>
  <c r="AN31" i="11"/>
  <c r="AP31" i="11"/>
  <c r="AP34" i="11"/>
  <c r="AP35" i="11"/>
  <c r="AP36" i="11"/>
  <c r="AP37" i="11"/>
  <c r="AP38" i="11"/>
  <c r="AP39" i="11"/>
  <c r="D40" i="11"/>
  <c r="F40" i="11"/>
  <c r="H40" i="11"/>
  <c r="J40" i="11"/>
  <c r="L40" i="11"/>
  <c r="N40" i="11"/>
  <c r="P40" i="11"/>
  <c r="R40" i="11"/>
  <c r="T40" i="11"/>
  <c r="V40" i="11"/>
  <c r="X40" i="11"/>
  <c r="Z40" i="11"/>
  <c r="AB40" i="11"/>
  <c r="AD40" i="11"/>
  <c r="AF40" i="11"/>
  <c r="AH40" i="11"/>
  <c r="AJ40" i="11"/>
  <c r="AL40" i="11"/>
  <c r="AN40" i="11"/>
  <c r="AP40" i="11"/>
  <c r="AP43" i="11"/>
  <c r="AP44" i="11"/>
  <c r="D45" i="11"/>
  <c r="F45" i="11"/>
  <c r="H45" i="11"/>
  <c r="J45" i="11"/>
  <c r="L45" i="11"/>
  <c r="N45" i="11"/>
  <c r="P45" i="11"/>
  <c r="R45" i="11"/>
  <c r="T45" i="11"/>
  <c r="V45" i="11"/>
  <c r="X45" i="11"/>
  <c r="Z45" i="11"/>
  <c r="AB45" i="11"/>
  <c r="AD45" i="11"/>
  <c r="AF45" i="11"/>
  <c r="AH45" i="11"/>
  <c r="AJ45" i="11"/>
  <c r="AL45" i="11"/>
  <c r="AN45" i="11"/>
  <c r="AP45" i="11"/>
  <c r="AP48" i="11"/>
  <c r="AP49" i="11"/>
  <c r="AP50" i="11"/>
  <c r="AP51" i="11"/>
  <c r="AP52" i="11"/>
  <c r="AP53" i="11"/>
  <c r="AP54" i="11"/>
  <c r="AP55" i="11"/>
  <c r="D56" i="11"/>
  <c r="F56" i="11"/>
  <c r="H56" i="11"/>
  <c r="J56" i="11"/>
  <c r="L56" i="11"/>
  <c r="N56" i="11"/>
  <c r="P56" i="11"/>
  <c r="R56" i="11"/>
  <c r="T56" i="11"/>
  <c r="V56" i="11"/>
  <c r="X56" i="11"/>
  <c r="Z56" i="11"/>
  <c r="AB56" i="11"/>
  <c r="AD56" i="11"/>
  <c r="AF56" i="11"/>
  <c r="AH56" i="11"/>
  <c r="AJ56" i="11"/>
  <c r="AL56" i="11"/>
  <c r="AN56" i="11"/>
  <c r="AP56" i="11"/>
  <c r="AP59" i="11"/>
  <c r="AP60" i="11"/>
  <c r="AP61" i="11"/>
  <c r="D62" i="11"/>
  <c r="F62" i="11"/>
  <c r="H62" i="11"/>
  <c r="J62" i="11"/>
  <c r="L62" i="11"/>
  <c r="N62" i="11"/>
  <c r="P62" i="11"/>
  <c r="R62" i="11"/>
  <c r="T62" i="11"/>
  <c r="V62" i="11"/>
  <c r="X62" i="11"/>
  <c r="Z62" i="11"/>
  <c r="AB62" i="11"/>
  <c r="AD62" i="11"/>
  <c r="AF62" i="11"/>
  <c r="AH62" i="11"/>
  <c r="AJ62" i="11"/>
  <c r="AL62" i="11"/>
  <c r="AN62" i="11"/>
  <c r="AP62" i="11"/>
  <c r="AP65" i="11"/>
  <c r="AP66" i="11"/>
  <c r="AP67" i="11"/>
  <c r="D68" i="11"/>
  <c r="F68" i="11"/>
  <c r="H68" i="11"/>
  <c r="J68" i="11"/>
  <c r="L68" i="11"/>
  <c r="N68" i="11"/>
  <c r="P68" i="11"/>
  <c r="R68" i="11"/>
  <c r="T68" i="11"/>
  <c r="V68" i="11"/>
  <c r="X68" i="11"/>
  <c r="Z68" i="11"/>
  <c r="AB68" i="11"/>
  <c r="AD68" i="11"/>
  <c r="AF68" i="11"/>
  <c r="AH68" i="11"/>
  <c r="AJ68" i="11"/>
  <c r="AL68" i="11"/>
  <c r="AN68" i="11"/>
  <c r="AP68" i="11"/>
  <c r="D70" i="11"/>
  <c r="F70" i="11"/>
  <c r="H70" i="11"/>
  <c r="J70" i="11"/>
  <c r="L70" i="11"/>
  <c r="N70" i="11"/>
  <c r="P70" i="11"/>
  <c r="R70" i="11"/>
  <c r="T70" i="11"/>
  <c r="V70" i="11"/>
  <c r="X70" i="11"/>
  <c r="Z70" i="11"/>
  <c r="AB70" i="11"/>
  <c r="AD70" i="11"/>
  <c r="AF70" i="11"/>
  <c r="AH70" i="11"/>
  <c r="AJ70" i="11"/>
  <c r="AL70" i="11"/>
  <c r="AN70" i="11"/>
  <c r="AP70" i="11"/>
  <c r="AP74" i="11"/>
  <c r="AP75" i="11"/>
  <c r="AP76" i="11"/>
  <c r="AP77" i="11"/>
  <c r="D78" i="11"/>
  <c r="F78" i="11"/>
  <c r="H78" i="11"/>
  <c r="J78" i="11"/>
  <c r="L78" i="11"/>
  <c r="N78" i="11"/>
  <c r="P78" i="11"/>
  <c r="R78" i="11"/>
  <c r="T78" i="11"/>
  <c r="V78" i="11"/>
  <c r="X78" i="11"/>
  <c r="Z78" i="11"/>
  <c r="AB78" i="11"/>
  <c r="AD78" i="11"/>
  <c r="AF78" i="11"/>
  <c r="AH78" i="11"/>
  <c r="AJ78" i="11"/>
  <c r="AL78" i="11"/>
  <c r="AN78" i="11"/>
  <c r="AP78" i="11"/>
  <c r="A1" i="8"/>
  <c r="D8" i="8"/>
  <c r="F8" i="8"/>
  <c r="H8" i="8"/>
  <c r="J8" i="8"/>
  <c r="L8" i="8"/>
  <c r="N8" i="8"/>
  <c r="P8" i="8"/>
  <c r="R8" i="8"/>
  <c r="T8" i="8"/>
  <c r="V8" i="8"/>
  <c r="X8" i="8"/>
  <c r="Z8" i="8"/>
  <c r="AB8" i="8"/>
  <c r="AD8" i="8"/>
  <c r="AF8" i="8"/>
  <c r="AH8" i="8"/>
  <c r="AJ8" i="8"/>
  <c r="AL8" i="8"/>
  <c r="AN8" i="8"/>
  <c r="AP8" i="8"/>
  <c r="AP9" i="8"/>
  <c r="AP10" i="8"/>
  <c r="AP11" i="8"/>
  <c r="AP12" i="8"/>
  <c r="D13" i="8"/>
  <c r="F13" i="8"/>
  <c r="H13" i="8"/>
  <c r="J13" i="8"/>
  <c r="L13" i="8"/>
  <c r="N13" i="8"/>
  <c r="P13" i="8"/>
  <c r="R13" i="8"/>
  <c r="T13" i="8"/>
  <c r="V13" i="8"/>
  <c r="X13" i="8"/>
  <c r="Z13" i="8"/>
  <c r="AB13" i="8"/>
  <c r="AD13" i="8"/>
  <c r="AF13" i="8"/>
  <c r="AH13" i="8"/>
  <c r="AJ13" i="8"/>
  <c r="AL13" i="8"/>
  <c r="AN13" i="8"/>
  <c r="AP13" i="8"/>
  <c r="AP16" i="8"/>
  <c r="AP17" i="8"/>
  <c r="D18" i="8"/>
  <c r="F18" i="8"/>
  <c r="H18" i="8"/>
  <c r="J18" i="8"/>
  <c r="L18" i="8"/>
  <c r="N18" i="8"/>
  <c r="P18" i="8"/>
  <c r="R18" i="8"/>
  <c r="T18" i="8"/>
  <c r="V18" i="8"/>
  <c r="X18" i="8"/>
  <c r="Z18" i="8"/>
  <c r="AB18" i="8"/>
  <c r="AD18" i="8"/>
  <c r="AF18" i="8"/>
  <c r="AH18" i="8"/>
  <c r="AJ18" i="8"/>
  <c r="AL18" i="8"/>
  <c r="AN18" i="8"/>
  <c r="AP18" i="8"/>
  <c r="AP20" i="8"/>
  <c r="AP23" i="8"/>
  <c r="AP24" i="8"/>
  <c r="AP25" i="8"/>
  <c r="AP26" i="8"/>
  <c r="AP27" i="8"/>
  <c r="AP28" i="8"/>
  <c r="AP29" i="8"/>
  <c r="AP30" i="8"/>
  <c r="D31" i="8"/>
  <c r="F31" i="8"/>
  <c r="H31" i="8"/>
  <c r="J31" i="8"/>
  <c r="L31" i="8"/>
  <c r="N31" i="8"/>
  <c r="P31" i="8"/>
  <c r="R31" i="8"/>
  <c r="T31" i="8"/>
  <c r="V31" i="8"/>
  <c r="X31" i="8"/>
  <c r="Z31" i="8"/>
  <c r="AB31" i="8"/>
  <c r="AD31" i="8"/>
  <c r="AF31" i="8"/>
  <c r="AH31" i="8"/>
  <c r="AJ31" i="8"/>
  <c r="AL31" i="8"/>
  <c r="AN31" i="8"/>
  <c r="AP31" i="8"/>
  <c r="AP34" i="8"/>
  <c r="AP35" i="8"/>
  <c r="AP36" i="8"/>
  <c r="AP37" i="8"/>
  <c r="AP38" i="8"/>
  <c r="AP39" i="8"/>
  <c r="D40" i="8"/>
  <c r="F40" i="8"/>
  <c r="H40" i="8"/>
  <c r="J40" i="8"/>
  <c r="L40" i="8"/>
  <c r="N40" i="8"/>
  <c r="P40" i="8"/>
  <c r="R40" i="8"/>
  <c r="T40" i="8"/>
  <c r="V40" i="8"/>
  <c r="X40" i="8"/>
  <c r="Z40" i="8"/>
  <c r="AB40" i="8"/>
  <c r="AD40" i="8"/>
  <c r="AF40" i="8"/>
  <c r="AH40" i="8"/>
  <c r="AJ40" i="8"/>
  <c r="AL40" i="8"/>
  <c r="AN40" i="8"/>
  <c r="AP40" i="8"/>
  <c r="AP43" i="8"/>
  <c r="AP44" i="8"/>
  <c r="D45" i="8"/>
  <c r="F45" i="8"/>
  <c r="H45" i="8"/>
  <c r="J45" i="8"/>
  <c r="L45" i="8"/>
  <c r="N45" i="8"/>
  <c r="P45" i="8"/>
  <c r="R45" i="8"/>
  <c r="T45" i="8"/>
  <c r="V45" i="8"/>
  <c r="X45" i="8"/>
  <c r="Z45" i="8"/>
  <c r="AB45" i="8"/>
  <c r="AD45" i="8"/>
  <c r="AF45" i="8"/>
  <c r="AH45" i="8"/>
  <c r="AJ45" i="8"/>
  <c r="AL45" i="8"/>
  <c r="AN45" i="8"/>
  <c r="AP45" i="8"/>
  <c r="AP48" i="8"/>
  <c r="AP49" i="8"/>
  <c r="AP50" i="8"/>
  <c r="AP51" i="8"/>
  <c r="AP52" i="8"/>
  <c r="AP53" i="8"/>
  <c r="AP54" i="8"/>
  <c r="AP55" i="8"/>
  <c r="D56" i="8"/>
  <c r="F56" i="8"/>
  <c r="H56" i="8"/>
  <c r="J56" i="8"/>
  <c r="L56" i="8"/>
  <c r="N56" i="8"/>
  <c r="P56" i="8"/>
  <c r="R56" i="8"/>
  <c r="T56" i="8"/>
  <c r="V56" i="8"/>
  <c r="X56" i="8"/>
  <c r="Z56" i="8"/>
  <c r="AB56" i="8"/>
  <c r="AD56" i="8"/>
  <c r="AF56" i="8"/>
  <c r="AH56" i="8"/>
  <c r="AJ56" i="8"/>
  <c r="AL56" i="8"/>
  <c r="AN56" i="8"/>
  <c r="AP56" i="8"/>
  <c r="AP59" i="8"/>
  <c r="AP60" i="8"/>
  <c r="AP61" i="8"/>
  <c r="D62" i="8"/>
  <c r="F62" i="8"/>
  <c r="H62" i="8"/>
  <c r="J62" i="8"/>
  <c r="L62" i="8"/>
  <c r="N62" i="8"/>
  <c r="P62" i="8"/>
  <c r="R62" i="8"/>
  <c r="T62" i="8"/>
  <c r="V62" i="8"/>
  <c r="X62" i="8"/>
  <c r="Z62" i="8"/>
  <c r="AB62" i="8"/>
  <c r="AD62" i="8"/>
  <c r="AF62" i="8"/>
  <c r="AH62" i="8"/>
  <c r="AJ62" i="8"/>
  <c r="AL62" i="8"/>
  <c r="AN62" i="8"/>
  <c r="AP62" i="8"/>
  <c r="AP65" i="8"/>
  <c r="AP66" i="8"/>
  <c r="AP67" i="8"/>
  <c r="D68" i="8"/>
  <c r="F68" i="8"/>
  <c r="H68" i="8"/>
  <c r="J68" i="8"/>
  <c r="L68" i="8"/>
  <c r="N68" i="8"/>
  <c r="P68" i="8"/>
  <c r="R68" i="8"/>
  <c r="T68" i="8"/>
  <c r="V68" i="8"/>
  <c r="X68" i="8"/>
  <c r="Z68" i="8"/>
  <c r="AB68" i="8"/>
  <c r="AD68" i="8"/>
  <c r="AF68" i="8"/>
  <c r="AH68" i="8"/>
  <c r="AJ68" i="8"/>
  <c r="AL68" i="8"/>
  <c r="AN68" i="8"/>
  <c r="AP68" i="8"/>
  <c r="D70" i="8"/>
  <c r="F70" i="8"/>
  <c r="H70" i="8"/>
  <c r="J70" i="8"/>
  <c r="L70" i="8"/>
  <c r="N70" i="8"/>
  <c r="P70" i="8"/>
  <c r="R70" i="8"/>
  <c r="T70" i="8"/>
  <c r="V70" i="8"/>
  <c r="X70" i="8"/>
  <c r="Z70" i="8"/>
  <c r="AB70" i="8"/>
  <c r="AD70" i="8"/>
  <c r="AF70" i="8"/>
  <c r="AH70" i="8"/>
  <c r="AJ70" i="8"/>
  <c r="AL70" i="8"/>
  <c r="AN70" i="8"/>
  <c r="AP70" i="8"/>
  <c r="AP74" i="8"/>
  <c r="AP75" i="8"/>
  <c r="AP76" i="8"/>
  <c r="AP77" i="8"/>
  <c r="D78" i="8"/>
  <c r="F78" i="8"/>
  <c r="H78" i="8"/>
  <c r="J78" i="8"/>
  <c r="L78" i="8"/>
  <c r="N78" i="8"/>
  <c r="P78" i="8"/>
  <c r="R78" i="8"/>
  <c r="T78" i="8"/>
  <c r="V78" i="8"/>
  <c r="X78" i="8"/>
  <c r="Z78" i="8"/>
  <c r="AB78" i="8"/>
  <c r="AD78" i="8"/>
  <c r="AF78" i="8"/>
  <c r="AH78" i="8"/>
  <c r="AJ78" i="8"/>
  <c r="AL78" i="8"/>
  <c r="AN78" i="8"/>
  <c r="AP78" i="8"/>
  <c r="D6" i="17"/>
  <c r="F6" i="17"/>
  <c r="H6" i="17"/>
  <c r="J6" i="17"/>
  <c r="L6" i="17"/>
  <c r="N6" i="17"/>
  <c r="P6" i="17"/>
  <c r="R6" i="17"/>
  <c r="T6" i="17"/>
  <c r="V6" i="17"/>
  <c r="X6" i="17"/>
  <c r="Z6" i="17"/>
  <c r="AB6" i="17"/>
  <c r="AD6" i="17"/>
  <c r="AF6" i="17"/>
  <c r="AH6" i="17"/>
  <c r="AJ6" i="17"/>
  <c r="AL6" i="17"/>
  <c r="B7" i="17"/>
  <c r="D7" i="17"/>
  <c r="F7" i="17"/>
  <c r="H7" i="17"/>
  <c r="J7" i="17"/>
  <c r="L7" i="17"/>
  <c r="N7" i="17"/>
  <c r="P7" i="17"/>
  <c r="R7" i="17"/>
  <c r="T7" i="17"/>
  <c r="V7" i="17"/>
  <c r="X7" i="17"/>
  <c r="Z7" i="17"/>
  <c r="AB7" i="17"/>
  <c r="AD7" i="17"/>
  <c r="AF7" i="17"/>
  <c r="AH7" i="17"/>
  <c r="AJ7" i="17"/>
  <c r="AL7" i="17"/>
  <c r="D8" i="17"/>
  <c r="F8" i="17"/>
  <c r="H8" i="17"/>
  <c r="J8" i="17"/>
  <c r="L8" i="17"/>
  <c r="N8" i="17"/>
  <c r="D9" i="17"/>
  <c r="F9" i="17"/>
  <c r="H9" i="17"/>
  <c r="J9" i="17"/>
  <c r="L9" i="17"/>
  <c r="N9" i="17"/>
  <c r="P9" i="17"/>
  <c r="R9" i="17"/>
  <c r="T9" i="17"/>
  <c r="V9" i="17"/>
  <c r="X9" i="17"/>
  <c r="Z9" i="17"/>
  <c r="D10" i="17"/>
  <c r="F10" i="17"/>
  <c r="H10" i="17"/>
  <c r="J10" i="17"/>
  <c r="L10" i="17"/>
  <c r="N10" i="17"/>
  <c r="P10" i="17"/>
  <c r="R10" i="17"/>
  <c r="T10" i="17"/>
  <c r="V10" i="17"/>
  <c r="X10" i="17"/>
  <c r="Z10" i="17"/>
  <c r="AB10" i="17"/>
  <c r="AD10" i="17"/>
  <c r="AF10" i="17"/>
  <c r="AH10" i="17"/>
  <c r="AJ10" i="17"/>
  <c r="AL10" i="17"/>
  <c r="B11" i="17"/>
  <c r="D11" i="17"/>
  <c r="F11" i="17"/>
  <c r="H11" i="17"/>
  <c r="J11" i="17"/>
  <c r="L11" i="17"/>
  <c r="N11" i="17"/>
  <c r="P11" i="17"/>
  <c r="R11" i="17"/>
  <c r="T11" i="17"/>
  <c r="V11" i="17"/>
  <c r="X11" i="17"/>
  <c r="Z11" i="17"/>
  <c r="AB11" i="17"/>
  <c r="AD11" i="17"/>
  <c r="AF11" i="17"/>
  <c r="AH11" i="17"/>
  <c r="AJ11" i="17"/>
  <c r="AL11" i="17"/>
  <c r="D12" i="17"/>
  <c r="F12" i="17"/>
  <c r="H12" i="17"/>
  <c r="J12" i="17"/>
  <c r="L12" i="17"/>
  <c r="N12" i="17"/>
  <c r="P12" i="17"/>
  <c r="R12" i="17"/>
  <c r="T12" i="17"/>
  <c r="V12" i="17"/>
  <c r="X12" i="17"/>
  <c r="Z12" i="17"/>
  <c r="AB12" i="17"/>
  <c r="AD12" i="17"/>
  <c r="AF12" i="17"/>
  <c r="AH12" i="17"/>
  <c r="AJ12" i="17"/>
  <c r="AL12" i="17"/>
  <c r="D13" i="17"/>
  <c r="F13" i="17"/>
  <c r="H13" i="17"/>
  <c r="J13" i="17"/>
  <c r="L13" i="17"/>
  <c r="N13" i="17"/>
  <c r="P13" i="17"/>
  <c r="R13" i="17"/>
  <c r="T13" i="17"/>
  <c r="V13" i="17"/>
  <c r="X13" i="17"/>
  <c r="Z13" i="17"/>
  <c r="AB13" i="17"/>
  <c r="AD13" i="17"/>
  <c r="AF13" i="17"/>
  <c r="AH13" i="17"/>
  <c r="AJ13" i="17"/>
  <c r="AL13" i="17"/>
  <c r="D14" i="17"/>
  <c r="F14" i="17"/>
  <c r="H14" i="17"/>
  <c r="J14" i="17"/>
  <c r="L14" i="17"/>
  <c r="N14" i="17"/>
  <c r="P14" i="17"/>
  <c r="R14" i="17"/>
  <c r="T14" i="17"/>
  <c r="V14" i="17"/>
  <c r="X14" i="17"/>
  <c r="Z14" i="17"/>
  <c r="AB14" i="17"/>
  <c r="AD14" i="17"/>
  <c r="AF14" i="17"/>
  <c r="AH14" i="17"/>
  <c r="AJ14" i="17"/>
  <c r="AL14" i="17"/>
  <c r="D15" i="17"/>
  <c r="F15" i="17"/>
  <c r="H15" i="17"/>
  <c r="J15" i="17"/>
  <c r="L15" i="17"/>
  <c r="N15" i="17"/>
  <c r="P15" i="17"/>
  <c r="R15" i="17"/>
  <c r="T15" i="17"/>
  <c r="V15" i="17"/>
  <c r="X15" i="17"/>
  <c r="Z15" i="17"/>
  <c r="AB15" i="17"/>
  <c r="AD15" i="17"/>
  <c r="AF15" i="17"/>
  <c r="AH15" i="17"/>
  <c r="AJ15" i="17"/>
  <c r="AL15" i="17"/>
  <c r="D16" i="17"/>
  <c r="F16" i="17"/>
  <c r="H16" i="17"/>
  <c r="J16" i="17"/>
  <c r="L16" i="17"/>
  <c r="N16" i="17"/>
  <c r="P16" i="17"/>
  <c r="R16" i="17"/>
  <c r="T16" i="17"/>
  <c r="V16" i="17"/>
  <c r="X16" i="17"/>
  <c r="Z16" i="17"/>
  <c r="AB16" i="17"/>
  <c r="AD16" i="17"/>
  <c r="AF16" i="17"/>
  <c r="AH16" i="17"/>
  <c r="AJ16" i="17"/>
  <c r="AL16" i="17"/>
  <c r="D17" i="17"/>
  <c r="F17" i="17"/>
  <c r="H17" i="17"/>
  <c r="J17" i="17"/>
  <c r="L17" i="17"/>
  <c r="N17" i="17"/>
  <c r="P17" i="17"/>
  <c r="R17" i="17"/>
  <c r="T17" i="17"/>
  <c r="V17" i="17"/>
  <c r="X17" i="17"/>
  <c r="Z17" i="17"/>
  <c r="AB17" i="17"/>
  <c r="AD17" i="17"/>
  <c r="AF17" i="17"/>
  <c r="AH17" i="17"/>
  <c r="AJ17" i="17"/>
  <c r="AL17" i="17"/>
  <c r="D18" i="17"/>
  <c r="F18" i="17"/>
  <c r="H18" i="17"/>
  <c r="J18" i="17"/>
  <c r="L18" i="17"/>
  <c r="N18" i="17"/>
  <c r="P18" i="17"/>
  <c r="R18" i="17"/>
  <c r="T18" i="17"/>
  <c r="V18" i="17"/>
  <c r="X18" i="17"/>
  <c r="Z18" i="17"/>
  <c r="AB18" i="17"/>
  <c r="AD18" i="17"/>
  <c r="AF18" i="17"/>
  <c r="AH18" i="17"/>
  <c r="AJ18" i="17"/>
  <c r="AL18" i="17"/>
  <c r="B19" i="17"/>
  <c r="D19" i="17"/>
  <c r="F19" i="17"/>
  <c r="H19" i="17"/>
  <c r="J19" i="17"/>
  <c r="L19" i="17"/>
  <c r="N19" i="17"/>
  <c r="P19" i="17"/>
  <c r="R19" i="17"/>
  <c r="T19" i="17"/>
  <c r="V19" i="17"/>
  <c r="X19" i="17"/>
  <c r="Z19" i="17"/>
  <c r="AB19" i="17"/>
  <c r="AD19" i="17"/>
  <c r="AF19" i="17"/>
  <c r="AH19" i="17"/>
  <c r="AJ19" i="17"/>
  <c r="AL19" i="17"/>
  <c r="B24" i="17"/>
  <c r="D24" i="17"/>
  <c r="F24" i="17"/>
  <c r="H24" i="17"/>
  <c r="J24" i="17"/>
  <c r="L24" i="17"/>
  <c r="N24" i="17"/>
  <c r="P24" i="17"/>
  <c r="R24" i="17"/>
  <c r="T24" i="17"/>
  <c r="V24" i="17"/>
  <c r="X24" i="17"/>
  <c r="Z24" i="17"/>
  <c r="AB24" i="17"/>
  <c r="AD24" i="17"/>
  <c r="AF24" i="17"/>
  <c r="AH24" i="17"/>
  <c r="AJ24" i="17"/>
  <c r="AL24" i="17"/>
  <c r="B26" i="17"/>
  <c r="D26" i="17"/>
  <c r="F26" i="17"/>
  <c r="H26" i="17"/>
  <c r="J26" i="17"/>
  <c r="L26" i="17"/>
  <c r="N26" i="17"/>
  <c r="P26" i="17"/>
  <c r="R26" i="17"/>
  <c r="T26" i="17"/>
  <c r="V26" i="17"/>
  <c r="X26" i="17"/>
  <c r="Z26" i="17"/>
  <c r="AB26" i="17"/>
  <c r="AD26" i="17"/>
  <c r="AF26" i="17"/>
  <c r="AH26" i="17"/>
  <c r="AJ26" i="17"/>
  <c r="AL26" i="17"/>
  <c r="B29" i="17"/>
  <c r="D29" i="17"/>
  <c r="F29" i="17"/>
  <c r="H29" i="17"/>
  <c r="J29" i="17"/>
  <c r="L29" i="17"/>
  <c r="N29" i="17"/>
  <c r="P29" i="17"/>
  <c r="R29" i="17"/>
  <c r="T29" i="17"/>
  <c r="V29" i="17"/>
  <c r="X29" i="17"/>
  <c r="Z29" i="17"/>
  <c r="AB29" i="17"/>
  <c r="AD29" i="17"/>
  <c r="AF29" i="17"/>
  <c r="AH29" i="17"/>
  <c r="AJ29" i="17"/>
  <c r="AL29" i="17"/>
  <c r="B30" i="17"/>
  <c r="D30" i="17"/>
  <c r="F30" i="17"/>
  <c r="H30" i="17"/>
  <c r="J30" i="17"/>
  <c r="L30" i="17"/>
  <c r="N30" i="17"/>
  <c r="P30" i="17"/>
  <c r="R30" i="17"/>
  <c r="T30" i="17"/>
  <c r="V30" i="17"/>
  <c r="X30" i="17"/>
  <c r="Z30" i="17"/>
  <c r="AB30" i="17"/>
  <c r="AD30" i="17"/>
  <c r="AF30" i="17"/>
  <c r="AH30" i="17"/>
  <c r="AJ30" i="17"/>
  <c r="AL30" i="17"/>
  <c r="D36" i="17"/>
  <c r="F36" i="17"/>
  <c r="H36" i="17"/>
  <c r="J36" i="17"/>
  <c r="L36" i="17"/>
  <c r="N36" i="17"/>
  <c r="P36" i="17"/>
  <c r="R36" i="17"/>
  <c r="T36" i="17"/>
  <c r="V36" i="17"/>
  <c r="X36" i="17"/>
  <c r="Z36" i="17"/>
  <c r="AB36" i="17"/>
  <c r="AD36" i="17"/>
  <c r="AF36" i="17"/>
  <c r="AH36" i="17"/>
  <c r="AJ36" i="17"/>
  <c r="AL36" i="17"/>
  <c r="D37" i="17"/>
  <c r="F37" i="17"/>
  <c r="H37" i="17"/>
  <c r="J37" i="17"/>
  <c r="L37" i="17"/>
  <c r="N37" i="17"/>
  <c r="P37" i="17"/>
  <c r="R37" i="17"/>
  <c r="T37" i="17"/>
  <c r="V37" i="17"/>
  <c r="X37" i="17"/>
  <c r="Z37" i="17"/>
  <c r="AB37" i="17"/>
  <c r="AD37" i="17"/>
  <c r="AF37" i="17"/>
  <c r="AH37" i="17"/>
  <c r="AJ37" i="17"/>
  <c r="AL37" i="17"/>
  <c r="D38" i="17"/>
  <c r="F38" i="17"/>
  <c r="H38" i="17"/>
  <c r="J38" i="17"/>
  <c r="L38" i="17"/>
  <c r="N38" i="17"/>
  <c r="D39" i="17"/>
  <c r="F39" i="17"/>
  <c r="H39" i="17"/>
  <c r="J39" i="17"/>
  <c r="L39" i="17"/>
  <c r="N39" i="17"/>
  <c r="P39" i="17"/>
  <c r="R39" i="17"/>
  <c r="T39" i="17"/>
  <c r="V39" i="17"/>
  <c r="X39" i="17"/>
  <c r="Z39" i="17"/>
  <c r="D40" i="17"/>
  <c r="F40" i="17"/>
  <c r="H40" i="17"/>
  <c r="J40" i="17"/>
  <c r="L40" i="17"/>
  <c r="N40" i="17"/>
  <c r="P40" i="17"/>
  <c r="R40" i="17"/>
  <c r="T40" i="17"/>
  <c r="V40" i="17"/>
  <c r="X40" i="17"/>
  <c r="Z40" i="17"/>
  <c r="AB40" i="17"/>
  <c r="AD40" i="17"/>
  <c r="AF40" i="17"/>
  <c r="AH40" i="17"/>
  <c r="AJ40" i="17"/>
  <c r="AL40" i="17"/>
  <c r="D41" i="17"/>
  <c r="F41" i="17"/>
  <c r="H41" i="17"/>
  <c r="J41" i="17"/>
  <c r="L41" i="17"/>
  <c r="N41" i="17"/>
  <c r="P41" i="17"/>
  <c r="R41" i="17"/>
  <c r="T41" i="17"/>
  <c r="V41" i="17"/>
  <c r="X41" i="17"/>
  <c r="Z41" i="17"/>
  <c r="AB41" i="17"/>
  <c r="AD41" i="17"/>
  <c r="AF41" i="17"/>
  <c r="AH41" i="17"/>
  <c r="AJ41" i="17"/>
  <c r="AL41" i="17"/>
  <c r="D42" i="17"/>
  <c r="F42" i="17"/>
  <c r="H42" i="17"/>
  <c r="J42" i="17"/>
  <c r="L42" i="17"/>
  <c r="N42" i="17"/>
  <c r="P42" i="17"/>
  <c r="R42" i="17"/>
  <c r="T42" i="17"/>
  <c r="V42" i="17"/>
  <c r="X42" i="17"/>
  <c r="Z42" i="17"/>
  <c r="AB42" i="17"/>
  <c r="AD42" i="17"/>
  <c r="AF42" i="17"/>
  <c r="AH42" i="17"/>
  <c r="AJ42" i="17"/>
  <c r="AL42" i="17"/>
  <c r="D43" i="17"/>
  <c r="F43" i="17"/>
  <c r="H43" i="17"/>
  <c r="J43" i="17"/>
  <c r="L43" i="17"/>
  <c r="N43" i="17"/>
  <c r="P43" i="17"/>
  <c r="R43" i="17"/>
  <c r="T43" i="17"/>
  <c r="V43" i="17"/>
  <c r="X43" i="17"/>
  <c r="Z43" i="17"/>
  <c r="AB43" i="17"/>
  <c r="AD43" i="17"/>
  <c r="AF43" i="17"/>
  <c r="AH43" i="17"/>
  <c r="AJ43" i="17"/>
  <c r="AL43" i="17"/>
  <c r="D44" i="17"/>
  <c r="F44" i="17"/>
  <c r="H44" i="17"/>
  <c r="J44" i="17"/>
  <c r="L44" i="17"/>
  <c r="N44" i="17"/>
  <c r="P44" i="17"/>
  <c r="R44" i="17"/>
  <c r="T44" i="17"/>
  <c r="V44" i="17"/>
  <c r="X44" i="17"/>
  <c r="Z44" i="17"/>
  <c r="AB44" i="17"/>
  <c r="AD44" i="17"/>
  <c r="AF44" i="17"/>
  <c r="AH44" i="17"/>
  <c r="AJ44" i="17"/>
  <c r="AL44" i="17"/>
  <c r="D45" i="17"/>
  <c r="F45" i="17"/>
  <c r="H45" i="17"/>
  <c r="J45" i="17"/>
  <c r="L45" i="17"/>
  <c r="N45" i="17"/>
  <c r="P45" i="17"/>
  <c r="R45" i="17"/>
  <c r="T45" i="17"/>
  <c r="V45" i="17"/>
  <c r="X45" i="17"/>
  <c r="Z45" i="17"/>
  <c r="AB45" i="17"/>
  <c r="AD45" i="17"/>
  <c r="AF45" i="17"/>
  <c r="AH45" i="17"/>
  <c r="AJ45" i="17"/>
  <c r="AL45" i="17"/>
  <c r="D46" i="17"/>
  <c r="F46" i="17"/>
  <c r="H46" i="17"/>
  <c r="J46" i="17"/>
  <c r="L46" i="17"/>
  <c r="N46" i="17"/>
  <c r="P46" i="17"/>
  <c r="R46" i="17"/>
  <c r="T46" i="17"/>
  <c r="V46" i="17"/>
  <c r="X46" i="17"/>
  <c r="Z46" i="17"/>
  <c r="AB46" i="17"/>
  <c r="AD46" i="17"/>
  <c r="AF46" i="17"/>
  <c r="AH46" i="17"/>
  <c r="AJ46" i="17"/>
  <c r="AL46" i="17"/>
  <c r="D47" i="17"/>
  <c r="F47" i="17"/>
  <c r="H47" i="17"/>
  <c r="J47" i="17"/>
  <c r="L47" i="17"/>
  <c r="N47" i="17"/>
  <c r="P47" i="17"/>
  <c r="R47" i="17"/>
  <c r="T47" i="17"/>
  <c r="V47" i="17"/>
  <c r="X47" i="17"/>
  <c r="Z47" i="17"/>
  <c r="AB47" i="17"/>
  <c r="AD47" i="17"/>
  <c r="AF47" i="17"/>
  <c r="AH47" i="17"/>
  <c r="AJ47" i="17"/>
  <c r="AL47" i="17"/>
  <c r="D48" i="17"/>
  <c r="F48" i="17"/>
  <c r="H48" i="17"/>
  <c r="J48" i="17"/>
  <c r="L48" i="17"/>
  <c r="N48" i="17"/>
  <c r="P48" i="17"/>
  <c r="R48" i="17"/>
  <c r="T48" i="17"/>
  <c r="V48" i="17"/>
  <c r="X48" i="17"/>
  <c r="Z48" i="17"/>
  <c r="AB48" i="17"/>
  <c r="AD48" i="17"/>
  <c r="AF48" i="17"/>
  <c r="AH48" i="17"/>
  <c r="AJ48" i="17"/>
  <c r="AL48" i="17"/>
  <c r="D49" i="17"/>
  <c r="F49" i="17"/>
  <c r="H49" i="17"/>
  <c r="J49" i="17"/>
  <c r="L49" i="17"/>
  <c r="N49" i="17"/>
  <c r="P49" i="17"/>
  <c r="R49" i="17"/>
  <c r="T49" i="17"/>
  <c r="V49" i="17"/>
  <c r="X49" i="17"/>
  <c r="Z49" i="17"/>
  <c r="AB49" i="17"/>
  <c r="AD49" i="17"/>
  <c r="AF49" i="17"/>
  <c r="AH49" i="17"/>
  <c r="AJ49" i="17"/>
  <c r="AL49" i="17"/>
  <c r="B50" i="17"/>
  <c r="D50" i="17"/>
  <c r="F50" i="17"/>
  <c r="H50" i="17"/>
  <c r="J50" i="17"/>
  <c r="L50" i="17"/>
  <c r="N50" i="17"/>
  <c r="P50" i="17"/>
  <c r="R50" i="17"/>
  <c r="T50" i="17"/>
  <c r="V50" i="17"/>
  <c r="X50" i="17"/>
  <c r="Z50" i="17"/>
  <c r="AB50" i="17"/>
  <c r="AD50" i="17"/>
  <c r="AF50" i="17"/>
  <c r="AH50" i="17"/>
  <c r="AJ50" i="17"/>
  <c r="AL50" i="17"/>
  <c r="A1" i="6"/>
  <c r="AP8" i="6"/>
  <c r="AP9" i="6"/>
  <c r="AP10" i="6"/>
  <c r="AP11" i="6"/>
  <c r="AP12" i="6"/>
  <c r="AP13" i="6"/>
  <c r="D14" i="6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AL14" i="6"/>
  <c r="AN14" i="6"/>
  <c r="AP14" i="6"/>
  <c r="AP17" i="6"/>
  <c r="AP18" i="6"/>
  <c r="AP19" i="6"/>
  <c r="AP20" i="6"/>
  <c r="AP21" i="6"/>
  <c r="AP22" i="6"/>
  <c r="AP23" i="6"/>
  <c r="AP24" i="6"/>
  <c r="D25" i="6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AL25" i="6"/>
  <c r="AN25" i="6"/>
  <c r="AP25" i="6"/>
  <c r="AP28" i="6"/>
  <c r="AP29" i="6"/>
  <c r="AP30" i="6"/>
  <c r="AP31" i="6"/>
  <c r="AP32" i="6"/>
  <c r="AP33" i="6"/>
  <c r="D34" i="6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AL34" i="6"/>
  <c r="AN34" i="6"/>
  <c r="AP34" i="6"/>
  <c r="C34" i="16"/>
  <c r="D34" i="16"/>
  <c r="E34" i="16"/>
  <c r="Z12" i="19"/>
  <c r="Z24" i="19"/>
  <c r="B31" i="19"/>
  <c r="D31" i="19"/>
  <c r="F31" i="19"/>
  <c r="H31" i="19"/>
  <c r="L31" i="19"/>
  <c r="V31" i="19"/>
  <c r="X31" i="19"/>
  <c r="Z31" i="19"/>
  <c r="A1" i="20"/>
  <c r="D8" i="20"/>
  <c r="F8" i="20"/>
  <c r="H8" i="20"/>
  <c r="J8" i="20"/>
  <c r="L8" i="20"/>
  <c r="N8" i="20"/>
  <c r="P8" i="20"/>
  <c r="R8" i="20"/>
  <c r="T8" i="20"/>
  <c r="V8" i="20"/>
  <c r="X8" i="20"/>
  <c r="Z8" i="20"/>
  <c r="AB8" i="20"/>
  <c r="AD8" i="20"/>
  <c r="AF8" i="20"/>
  <c r="AH8" i="20"/>
  <c r="AJ8" i="20"/>
  <c r="AL8" i="20"/>
  <c r="AN8" i="20"/>
  <c r="AP8" i="20"/>
  <c r="AP9" i="20"/>
  <c r="AP10" i="20"/>
  <c r="AP11" i="20"/>
  <c r="AP12" i="20"/>
  <c r="D13" i="20"/>
  <c r="F13" i="20"/>
  <c r="H13" i="20"/>
  <c r="J13" i="20"/>
  <c r="L13" i="20"/>
  <c r="N13" i="20"/>
  <c r="P13" i="20"/>
  <c r="R13" i="20"/>
  <c r="T13" i="20"/>
  <c r="V13" i="20"/>
  <c r="X13" i="20"/>
  <c r="Z13" i="20"/>
  <c r="AB13" i="20"/>
  <c r="AD13" i="20"/>
  <c r="AF13" i="20"/>
  <c r="AH13" i="20"/>
  <c r="AJ13" i="20"/>
  <c r="AL13" i="20"/>
  <c r="AN13" i="20"/>
  <c r="AP13" i="20"/>
  <c r="AP16" i="20"/>
  <c r="AP17" i="20"/>
  <c r="D18" i="20"/>
  <c r="F18" i="20"/>
  <c r="H18" i="20"/>
  <c r="J18" i="20"/>
  <c r="L18" i="20"/>
  <c r="N18" i="20"/>
  <c r="P18" i="20"/>
  <c r="R18" i="20"/>
  <c r="T18" i="20"/>
  <c r="V18" i="20"/>
  <c r="X18" i="20"/>
  <c r="Z18" i="20"/>
  <c r="AB18" i="20"/>
  <c r="AD18" i="20"/>
  <c r="AF18" i="20"/>
  <c r="AH18" i="20"/>
  <c r="AJ18" i="20"/>
  <c r="AL18" i="20"/>
  <c r="AN18" i="20"/>
  <c r="AP18" i="20"/>
  <c r="AP20" i="20"/>
  <c r="AP23" i="20"/>
  <c r="AP24" i="20"/>
  <c r="AP25" i="20"/>
  <c r="AP26" i="20"/>
  <c r="AP27" i="20"/>
  <c r="AP28" i="20"/>
  <c r="AP29" i="20"/>
  <c r="AP30" i="20"/>
  <c r="D31" i="20"/>
  <c r="F31" i="20"/>
  <c r="H31" i="20"/>
  <c r="J31" i="20"/>
  <c r="L31" i="20"/>
  <c r="N31" i="20"/>
  <c r="P31" i="20"/>
  <c r="R31" i="20"/>
  <c r="T31" i="20"/>
  <c r="V31" i="20"/>
  <c r="X31" i="20"/>
  <c r="Z31" i="20"/>
  <c r="AB31" i="20"/>
  <c r="AD31" i="20"/>
  <c r="AF31" i="20"/>
  <c r="AH31" i="20"/>
  <c r="AJ31" i="20"/>
  <c r="AL31" i="20"/>
  <c r="AN31" i="20"/>
  <c r="AP31" i="20"/>
  <c r="AP34" i="20"/>
  <c r="AP35" i="20"/>
  <c r="AP36" i="20"/>
  <c r="AP37" i="20"/>
  <c r="AP38" i="20"/>
  <c r="AP39" i="20"/>
  <c r="D40" i="20"/>
  <c r="F40" i="20"/>
  <c r="H40" i="20"/>
  <c r="J40" i="20"/>
  <c r="L40" i="20"/>
  <c r="N40" i="20"/>
  <c r="P40" i="20"/>
  <c r="R40" i="20"/>
  <c r="T40" i="20"/>
  <c r="V40" i="20"/>
  <c r="X40" i="20"/>
  <c r="Z40" i="20"/>
  <c r="AB40" i="20"/>
  <c r="AD40" i="20"/>
  <c r="AF40" i="20"/>
  <c r="AH40" i="20"/>
  <c r="AJ40" i="20"/>
  <c r="AL40" i="20"/>
  <c r="AN40" i="20"/>
  <c r="AP40" i="20"/>
  <c r="AP43" i="20"/>
  <c r="AP44" i="20"/>
  <c r="D45" i="20"/>
  <c r="F45" i="20"/>
  <c r="H45" i="20"/>
  <c r="J45" i="20"/>
  <c r="L45" i="20"/>
  <c r="N45" i="20"/>
  <c r="P45" i="20"/>
  <c r="R45" i="20"/>
  <c r="T45" i="20"/>
  <c r="V45" i="20"/>
  <c r="X45" i="20"/>
  <c r="Z45" i="20"/>
  <c r="AB45" i="20"/>
  <c r="AD45" i="20"/>
  <c r="AF45" i="20"/>
  <c r="AH45" i="20"/>
  <c r="AJ45" i="20"/>
  <c r="AL45" i="20"/>
  <c r="AN45" i="20"/>
  <c r="AP45" i="20"/>
  <c r="AP48" i="20"/>
  <c r="AP49" i="20"/>
  <c r="AP50" i="20"/>
  <c r="AP51" i="20"/>
  <c r="AP52" i="20"/>
  <c r="AP53" i="20"/>
  <c r="AP54" i="20"/>
  <c r="AP55" i="20"/>
  <c r="D56" i="20"/>
  <c r="F56" i="20"/>
  <c r="H56" i="20"/>
  <c r="J56" i="20"/>
  <c r="L56" i="20"/>
  <c r="N56" i="20"/>
  <c r="P56" i="20"/>
  <c r="R56" i="20"/>
  <c r="T56" i="20"/>
  <c r="V56" i="20"/>
  <c r="X56" i="20"/>
  <c r="Z56" i="20"/>
  <c r="AB56" i="20"/>
  <c r="AD56" i="20"/>
  <c r="AF56" i="20"/>
  <c r="AH56" i="20"/>
  <c r="AJ56" i="20"/>
  <c r="AL56" i="20"/>
  <c r="AN56" i="20"/>
  <c r="AP56" i="20"/>
  <c r="AP59" i="20"/>
  <c r="AP60" i="20"/>
  <c r="AP61" i="20"/>
  <c r="D62" i="20"/>
  <c r="F62" i="20"/>
  <c r="H62" i="20"/>
  <c r="J62" i="20"/>
  <c r="L62" i="20"/>
  <c r="N62" i="20"/>
  <c r="P62" i="20"/>
  <c r="R62" i="20"/>
  <c r="T62" i="20"/>
  <c r="V62" i="20"/>
  <c r="X62" i="20"/>
  <c r="Z62" i="20"/>
  <c r="AB62" i="20"/>
  <c r="AD62" i="20"/>
  <c r="AF62" i="20"/>
  <c r="AH62" i="20"/>
  <c r="AJ62" i="20"/>
  <c r="AL62" i="20"/>
  <c r="AN62" i="20"/>
  <c r="AP62" i="20"/>
  <c r="AP65" i="20"/>
  <c r="AP66" i="20"/>
  <c r="AP67" i="20"/>
  <c r="D68" i="20"/>
  <c r="F68" i="20"/>
  <c r="H68" i="20"/>
  <c r="J68" i="20"/>
  <c r="L68" i="20"/>
  <c r="N68" i="20"/>
  <c r="P68" i="20"/>
  <c r="R68" i="20"/>
  <c r="T68" i="20"/>
  <c r="V68" i="20"/>
  <c r="X68" i="20"/>
  <c r="Z68" i="20"/>
  <c r="AB68" i="20"/>
  <c r="AD68" i="20"/>
  <c r="AF68" i="20"/>
  <c r="AH68" i="20"/>
  <c r="AJ68" i="20"/>
  <c r="AL68" i="20"/>
  <c r="AN68" i="20"/>
  <c r="AP68" i="20"/>
  <c r="D70" i="20"/>
  <c r="F70" i="20"/>
  <c r="H70" i="20"/>
  <c r="J70" i="20"/>
  <c r="L70" i="20"/>
  <c r="N70" i="20"/>
  <c r="P70" i="20"/>
  <c r="R70" i="20"/>
  <c r="T70" i="20"/>
  <c r="V70" i="20"/>
  <c r="X70" i="20"/>
  <c r="Z70" i="20"/>
  <c r="AB70" i="20"/>
  <c r="AD70" i="20"/>
  <c r="AF70" i="20"/>
  <c r="AH70" i="20"/>
  <c r="AJ70" i="20"/>
  <c r="AL70" i="20"/>
  <c r="AN70" i="20"/>
  <c r="AP70" i="20"/>
  <c r="AP74" i="20"/>
  <c r="AP75" i="20"/>
  <c r="AP76" i="20"/>
  <c r="AP77" i="20"/>
  <c r="D78" i="20"/>
  <c r="F78" i="20"/>
  <c r="H78" i="20"/>
  <c r="J78" i="20"/>
  <c r="L78" i="20"/>
  <c r="N78" i="20"/>
  <c r="P78" i="20"/>
  <c r="R78" i="20"/>
  <c r="T78" i="20"/>
  <c r="V78" i="20"/>
  <c r="X78" i="20"/>
  <c r="Z78" i="20"/>
  <c r="AB78" i="20"/>
  <c r="AD78" i="20"/>
  <c r="AF78" i="20"/>
  <c r="AH78" i="20"/>
  <c r="AJ78" i="20"/>
  <c r="AL78" i="20"/>
  <c r="AN78" i="20"/>
  <c r="AP78" i="20"/>
  <c r="A1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D9" i="3"/>
  <c r="F9" i="3"/>
  <c r="H9" i="3"/>
  <c r="J9" i="3"/>
  <c r="L9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D11" i="3"/>
  <c r="F11" i="3"/>
  <c r="H11" i="3"/>
  <c r="J11" i="3"/>
  <c r="L11" i="3"/>
  <c r="N11" i="3"/>
  <c r="P11" i="3"/>
  <c r="R11" i="3"/>
  <c r="T11" i="3"/>
  <c r="V11" i="3"/>
  <c r="X11" i="3"/>
  <c r="Z11" i="3"/>
  <c r="AB11" i="3"/>
  <c r="AD11" i="3"/>
  <c r="AF11" i="3"/>
  <c r="AH11" i="3"/>
  <c r="AJ11" i="3"/>
  <c r="AL11" i="3"/>
  <c r="AN11" i="3"/>
  <c r="AP11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D13" i="3"/>
  <c r="F13" i="3"/>
  <c r="H13" i="3"/>
  <c r="J13" i="3"/>
  <c r="L13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D17" i="3"/>
  <c r="F17" i="3"/>
  <c r="H17" i="3"/>
  <c r="J17" i="3"/>
  <c r="L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D23" i="3"/>
  <c r="F23" i="3"/>
  <c r="H23" i="3"/>
  <c r="J23" i="3"/>
  <c r="L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D25" i="3"/>
  <c r="F25" i="3"/>
  <c r="H25" i="3"/>
  <c r="J25" i="3"/>
  <c r="L25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AP26" i="3"/>
  <c r="D27" i="3"/>
  <c r="F27" i="3"/>
  <c r="H27" i="3"/>
  <c r="J27" i="3"/>
  <c r="L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D29" i="3"/>
  <c r="F29" i="3"/>
  <c r="H29" i="3"/>
  <c r="J29" i="3"/>
  <c r="L29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D31" i="3"/>
  <c r="F31" i="3"/>
  <c r="H31" i="3"/>
  <c r="J31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D37" i="3"/>
  <c r="F37" i="3"/>
  <c r="H37" i="3"/>
  <c r="J37" i="3"/>
  <c r="L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D39" i="3"/>
  <c r="F39" i="3"/>
  <c r="H39" i="3"/>
  <c r="J39" i="3"/>
  <c r="L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D43" i="3"/>
  <c r="F43" i="3"/>
  <c r="H43" i="3"/>
  <c r="J43" i="3"/>
  <c r="L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D44" i="3"/>
  <c r="F44" i="3"/>
  <c r="H44" i="3"/>
  <c r="J44" i="3"/>
  <c r="L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D45" i="3"/>
  <c r="F45" i="3"/>
  <c r="H45" i="3"/>
  <c r="J45" i="3"/>
  <c r="L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D48" i="3"/>
  <c r="F48" i="3"/>
  <c r="H48" i="3"/>
  <c r="J48" i="3"/>
  <c r="L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D49" i="3"/>
  <c r="F49" i="3"/>
  <c r="H49" i="3"/>
  <c r="J49" i="3"/>
  <c r="L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D50" i="3"/>
  <c r="F50" i="3"/>
  <c r="H50" i="3"/>
  <c r="J50" i="3"/>
  <c r="L50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D51" i="3"/>
  <c r="F51" i="3"/>
  <c r="H51" i="3"/>
  <c r="J51" i="3"/>
  <c r="L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D52" i="3"/>
  <c r="F52" i="3"/>
  <c r="H52" i="3"/>
  <c r="J52" i="3"/>
  <c r="L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D53" i="3"/>
  <c r="F53" i="3"/>
  <c r="H53" i="3"/>
  <c r="J53" i="3"/>
  <c r="L53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D54" i="3"/>
  <c r="F54" i="3"/>
  <c r="H54" i="3"/>
  <c r="J54" i="3"/>
  <c r="L54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D55" i="3"/>
  <c r="F55" i="3"/>
  <c r="H55" i="3"/>
  <c r="J55" i="3"/>
  <c r="L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D56" i="3"/>
  <c r="F56" i="3"/>
  <c r="H56" i="3"/>
  <c r="J56" i="3"/>
  <c r="L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D59" i="3"/>
  <c r="F59" i="3"/>
  <c r="H59" i="3"/>
  <c r="J59" i="3"/>
  <c r="L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D60" i="3"/>
  <c r="F60" i="3"/>
  <c r="H60" i="3"/>
  <c r="J60" i="3"/>
  <c r="L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D62" i="3"/>
  <c r="F62" i="3"/>
  <c r="H62" i="3"/>
  <c r="J62" i="3"/>
  <c r="L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D65" i="3"/>
  <c r="F65" i="3"/>
  <c r="H65" i="3"/>
  <c r="J65" i="3"/>
  <c r="L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D66" i="3"/>
  <c r="F66" i="3"/>
  <c r="H66" i="3"/>
  <c r="J66" i="3"/>
  <c r="L66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D67" i="3"/>
  <c r="F67" i="3"/>
  <c r="H67" i="3"/>
  <c r="J67" i="3"/>
  <c r="L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D68" i="3"/>
  <c r="F68" i="3"/>
  <c r="H68" i="3"/>
  <c r="J68" i="3"/>
  <c r="L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D70" i="3"/>
  <c r="F70" i="3"/>
  <c r="H70" i="3"/>
  <c r="J70" i="3"/>
  <c r="L70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1" i="5"/>
  <c r="AP8" i="5"/>
  <c r="AP9" i="5"/>
  <c r="AP10" i="5"/>
  <c r="AP11" i="5"/>
  <c r="AP12" i="5"/>
  <c r="AP13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AP14" i="5"/>
  <c r="AP17" i="5"/>
  <c r="AP18" i="5"/>
  <c r="AP19" i="5"/>
  <c r="AP20" i="5"/>
  <c r="AP21" i="5"/>
  <c r="AP22" i="5"/>
  <c r="AP23" i="5"/>
  <c r="AP24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AP25" i="5"/>
  <c r="AP28" i="5"/>
  <c r="AP29" i="5"/>
  <c r="AP30" i="5"/>
  <c r="AP31" i="5"/>
  <c r="AP32" i="5"/>
  <c r="AP33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AP34" i="5"/>
  <c r="AP37" i="5"/>
  <c r="AP38" i="5"/>
  <c r="AP39" i="5"/>
  <c r="AP40" i="5"/>
  <c r="AP41" i="5"/>
  <c r="AP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P46" i="5"/>
  <c r="AP47" i="5"/>
  <c r="AP48" i="5"/>
  <c r="AP49" i="5"/>
  <c r="AP50" i="5"/>
  <c r="AP51" i="5"/>
  <c r="AP52" i="5"/>
  <c r="AP53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  <c r="A1" i="15"/>
  <c r="D8" i="15"/>
  <c r="F8" i="15"/>
  <c r="H8" i="15"/>
  <c r="J8" i="15"/>
  <c r="L8" i="15"/>
  <c r="N8" i="15"/>
  <c r="P8" i="15"/>
  <c r="R8" i="15"/>
  <c r="T8" i="15"/>
  <c r="V8" i="15"/>
  <c r="X8" i="15"/>
  <c r="Z8" i="15"/>
  <c r="AB8" i="15"/>
  <c r="AD8" i="15"/>
  <c r="AF8" i="15"/>
  <c r="AH8" i="15"/>
  <c r="AJ8" i="15"/>
  <c r="AL8" i="15"/>
  <c r="AN8" i="15"/>
  <c r="AP8" i="15"/>
  <c r="AP9" i="15"/>
  <c r="AP10" i="15"/>
  <c r="AP11" i="15"/>
  <c r="AP12" i="15"/>
  <c r="D13" i="15"/>
  <c r="F13" i="15"/>
  <c r="H13" i="15"/>
  <c r="J13" i="15"/>
  <c r="L13" i="15"/>
  <c r="N13" i="15"/>
  <c r="P13" i="15"/>
  <c r="R13" i="15"/>
  <c r="T13" i="15"/>
  <c r="V13" i="15"/>
  <c r="X13" i="15"/>
  <c r="Z13" i="15"/>
  <c r="AB13" i="15"/>
  <c r="AD13" i="15"/>
  <c r="AF13" i="15"/>
  <c r="AH13" i="15"/>
  <c r="AJ13" i="15"/>
  <c r="AL13" i="15"/>
  <c r="AN13" i="15"/>
  <c r="AP13" i="15"/>
  <c r="AP16" i="15"/>
  <c r="AP17" i="15"/>
  <c r="D18" i="15"/>
  <c r="F18" i="15"/>
  <c r="H18" i="15"/>
  <c r="J18" i="15"/>
  <c r="L18" i="15"/>
  <c r="N18" i="15"/>
  <c r="P18" i="15"/>
  <c r="R18" i="15"/>
  <c r="T18" i="15"/>
  <c r="V18" i="15"/>
  <c r="X18" i="15"/>
  <c r="Z18" i="15"/>
  <c r="AB18" i="15"/>
  <c r="AD18" i="15"/>
  <c r="AF18" i="15"/>
  <c r="AH18" i="15"/>
  <c r="AJ18" i="15"/>
  <c r="AL18" i="15"/>
  <c r="AN18" i="15"/>
  <c r="AP18" i="15"/>
  <c r="AP20" i="15"/>
  <c r="AP23" i="15"/>
  <c r="AP24" i="15"/>
  <c r="AP25" i="15"/>
  <c r="AP26" i="15"/>
  <c r="AP27" i="15"/>
  <c r="AP28" i="15"/>
  <c r="AP29" i="15"/>
  <c r="AP30" i="15"/>
  <c r="D31" i="15"/>
  <c r="F31" i="15"/>
  <c r="H31" i="15"/>
  <c r="J31" i="15"/>
  <c r="L31" i="15"/>
  <c r="N31" i="15"/>
  <c r="P31" i="15"/>
  <c r="R31" i="15"/>
  <c r="T31" i="15"/>
  <c r="V31" i="15"/>
  <c r="X31" i="15"/>
  <c r="Z31" i="15"/>
  <c r="AB31" i="15"/>
  <c r="AD31" i="15"/>
  <c r="AF31" i="15"/>
  <c r="AH31" i="15"/>
  <c r="AJ31" i="15"/>
  <c r="AL31" i="15"/>
  <c r="AN31" i="15"/>
  <c r="AP31" i="15"/>
  <c r="AP34" i="15"/>
  <c r="AP35" i="15"/>
  <c r="AP36" i="15"/>
  <c r="AP37" i="15"/>
  <c r="AP38" i="15"/>
  <c r="AP39" i="15"/>
  <c r="D40" i="15"/>
  <c r="F40" i="15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0" i="15"/>
  <c r="AP43" i="15"/>
  <c r="D44" i="15"/>
  <c r="F44" i="15"/>
  <c r="N44" i="15"/>
  <c r="X44" i="15"/>
  <c r="AP44" i="15"/>
  <c r="D45" i="15"/>
  <c r="F45" i="15"/>
  <c r="H45" i="15"/>
  <c r="J45" i="15"/>
  <c r="L45" i="15"/>
  <c r="N45" i="15"/>
  <c r="P45" i="15"/>
  <c r="R45" i="15"/>
  <c r="T45" i="15"/>
  <c r="V45" i="15"/>
  <c r="X45" i="15"/>
  <c r="Z45" i="15"/>
  <c r="AB45" i="15"/>
  <c r="AD45" i="15"/>
  <c r="AF45" i="15"/>
  <c r="AH45" i="15"/>
  <c r="AJ45" i="15"/>
  <c r="AL45" i="15"/>
  <c r="AN45" i="15"/>
  <c r="AP45" i="15"/>
  <c r="AP48" i="15"/>
  <c r="AP49" i="15"/>
  <c r="AP50" i="15"/>
  <c r="AP51" i="15"/>
  <c r="AP52" i="15"/>
  <c r="AP53" i="15"/>
  <c r="AP54" i="15"/>
  <c r="AP55" i="15"/>
  <c r="D56" i="15"/>
  <c r="F56" i="15"/>
  <c r="H56" i="15"/>
  <c r="J56" i="15"/>
  <c r="L56" i="15"/>
  <c r="N56" i="15"/>
  <c r="P56" i="15"/>
  <c r="R56" i="15"/>
  <c r="T56" i="15"/>
  <c r="V56" i="15"/>
  <c r="X56" i="15"/>
  <c r="Z56" i="15"/>
  <c r="AB56" i="15"/>
  <c r="AD56" i="15"/>
  <c r="AF56" i="15"/>
  <c r="AH56" i="15"/>
  <c r="AJ56" i="15"/>
  <c r="AL56" i="15"/>
  <c r="AN56" i="15"/>
  <c r="AP56" i="15"/>
  <c r="AP59" i="15"/>
  <c r="AP60" i="15"/>
  <c r="AP61" i="15"/>
  <c r="D62" i="15"/>
  <c r="F62" i="15"/>
  <c r="H62" i="15"/>
  <c r="J62" i="15"/>
  <c r="L62" i="15"/>
  <c r="N62" i="15"/>
  <c r="P62" i="15"/>
  <c r="R62" i="15"/>
  <c r="T62" i="15"/>
  <c r="V62" i="15"/>
  <c r="X62" i="15"/>
  <c r="Z62" i="15"/>
  <c r="AB62" i="15"/>
  <c r="AD62" i="15"/>
  <c r="AF62" i="15"/>
  <c r="AH62" i="15"/>
  <c r="AJ62" i="15"/>
  <c r="AL62" i="15"/>
  <c r="AN62" i="15"/>
  <c r="AP62" i="15"/>
  <c r="AP65" i="15"/>
  <c r="AP66" i="15"/>
  <c r="AP67" i="15"/>
  <c r="D68" i="15"/>
  <c r="F68" i="15"/>
  <c r="H68" i="15"/>
  <c r="J68" i="15"/>
  <c r="L68" i="15"/>
  <c r="N68" i="15"/>
  <c r="P68" i="15"/>
  <c r="R68" i="15"/>
  <c r="T68" i="15"/>
  <c r="V68" i="15"/>
  <c r="X68" i="15"/>
  <c r="Z68" i="15"/>
  <c r="AB68" i="15"/>
  <c r="AD68" i="15"/>
  <c r="AF68" i="15"/>
  <c r="AH68" i="15"/>
  <c r="AJ68" i="15"/>
  <c r="AL68" i="15"/>
  <c r="AN68" i="15"/>
  <c r="AP68" i="15"/>
  <c r="D70" i="15"/>
  <c r="F70" i="15"/>
  <c r="H70" i="15"/>
  <c r="J70" i="15"/>
  <c r="L70" i="15"/>
  <c r="N70" i="15"/>
  <c r="P70" i="15"/>
  <c r="R70" i="15"/>
  <c r="T70" i="15"/>
  <c r="V70" i="15"/>
  <c r="X70" i="15"/>
  <c r="Z70" i="15"/>
  <c r="AB70" i="15"/>
  <c r="AD70" i="15"/>
  <c r="AF70" i="15"/>
  <c r="AH70" i="15"/>
  <c r="AJ70" i="15"/>
  <c r="AL70" i="15"/>
  <c r="AN70" i="15"/>
  <c r="AP70" i="15"/>
  <c r="AP74" i="15"/>
  <c r="AP75" i="15"/>
  <c r="AP76" i="15"/>
  <c r="AP77" i="15"/>
  <c r="D78" i="15"/>
  <c r="F78" i="15"/>
  <c r="H78" i="15"/>
  <c r="J78" i="15"/>
  <c r="L78" i="15"/>
  <c r="N78" i="15"/>
  <c r="P78" i="15"/>
  <c r="R78" i="15"/>
  <c r="T78" i="15"/>
  <c r="V78" i="15"/>
  <c r="X78" i="15"/>
  <c r="Z78" i="15"/>
  <c r="AB78" i="15"/>
  <c r="AD78" i="15"/>
  <c r="AF78" i="15"/>
  <c r="AH78" i="15"/>
  <c r="AJ78" i="15"/>
  <c r="AL78" i="15"/>
  <c r="AN78" i="15"/>
  <c r="AP78" i="15"/>
  <c r="A1" i="14"/>
  <c r="D8" i="14"/>
  <c r="F8" i="14"/>
  <c r="H8" i="14"/>
  <c r="J8" i="14"/>
  <c r="L8" i="14"/>
  <c r="N8" i="14"/>
  <c r="P8" i="14"/>
  <c r="R8" i="14"/>
  <c r="T8" i="14"/>
  <c r="V8" i="14"/>
  <c r="X8" i="14"/>
  <c r="Z8" i="14"/>
  <c r="AB8" i="14"/>
  <c r="AD8" i="14"/>
  <c r="AF8" i="14"/>
  <c r="AH8" i="14"/>
  <c r="AJ8" i="14"/>
  <c r="AL8" i="14"/>
  <c r="AN8" i="14"/>
  <c r="AP8" i="14"/>
  <c r="AP9" i="14"/>
  <c r="AP10" i="14"/>
  <c r="AP11" i="14"/>
  <c r="AP12" i="14"/>
  <c r="D13" i="14"/>
  <c r="F13" i="14"/>
  <c r="H13" i="14"/>
  <c r="J13" i="14"/>
  <c r="L13" i="14"/>
  <c r="N13" i="14"/>
  <c r="P13" i="14"/>
  <c r="R13" i="14"/>
  <c r="T13" i="14"/>
  <c r="V13" i="14"/>
  <c r="X13" i="14"/>
  <c r="Z13" i="14"/>
  <c r="AB13" i="14"/>
  <c r="AD13" i="14"/>
  <c r="AF13" i="14"/>
  <c r="AH13" i="14"/>
  <c r="AJ13" i="14"/>
  <c r="AL13" i="14"/>
  <c r="AN13" i="14"/>
  <c r="AP13" i="14"/>
  <c r="AP16" i="14"/>
  <c r="AP17" i="14"/>
  <c r="D18" i="14"/>
  <c r="F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AH18" i="14"/>
  <c r="AJ18" i="14"/>
  <c r="AL18" i="14"/>
  <c r="AN18" i="14"/>
  <c r="AP18" i="14"/>
  <c r="AP20" i="14"/>
  <c r="AP23" i="14"/>
  <c r="AP24" i="14"/>
  <c r="AP25" i="14"/>
  <c r="AP26" i="14"/>
  <c r="AP27" i="14"/>
  <c r="AP28" i="14"/>
  <c r="AP29" i="14"/>
  <c r="AP30" i="14"/>
  <c r="D31" i="14"/>
  <c r="F31" i="14"/>
  <c r="H31" i="14"/>
  <c r="J31" i="14"/>
  <c r="L31" i="14"/>
  <c r="N31" i="14"/>
  <c r="P31" i="14"/>
  <c r="R31" i="14"/>
  <c r="T31" i="14"/>
  <c r="V31" i="14"/>
  <c r="X31" i="14"/>
  <c r="Z31" i="14"/>
  <c r="AB31" i="14"/>
  <c r="AD31" i="14"/>
  <c r="AF31" i="14"/>
  <c r="AH31" i="14"/>
  <c r="AJ31" i="14"/>
  <c r="AL31" i="14"/>
  <c r="AN31" i="14"/>
  <c r="AP31" i="14"/>
  <c r="AP34" i="14"/>
  <c r="AP35" i="14"/>
  <c r="AP36" i="14"/>
  <c r="AP37" i="14"/>
  <c r="AP38" i="14"/>
  <c r="AP39" i="14"/>
  <c r="D40" i="14"/>
  <c r="F40" i="14"/>
  <c r="H40" i="14"/>
  <c r="J40" i="14"/>
  <c r="L40" i="14"/>
  <c r="N40" i="14"/>
  <c r="P40" i="14"/>
  <c r="R40" i="14"/>
  <c r="T40" i="14"/>
  <c r="V40" i="14"/>
  <c r="X40" i="14"/>
  <c r="Z40" i="14"/>
  <c r="AB40" i="14"/>
  <c r="AD40" i="14"/>
  <c r="AF40" i="14"/>
  <c r="AH40" i="14"/>
  <c r="AJ40" i="14"/>
  <c r="AL40" i="14"/>
  <c r="AN40" i="14"/>
  <c r="AP40" i="14"/>
  <c r="AP43" i="14"/>
  <c r="D44" i="14"/>
  <c r="F44" i="14"/>
  <c r="H44" i="14"/>
  <c r="J44" i="14"/>
  <c r="Z44" i="14"/>
  <c r="AP44" i="14"/>
  <c r="D45" i="14"/>
  <c r="F45" i="14"/>
  <c r="H45" i="14"/>
  <c r="J45" i="14"/>
  <c r="L45" i="14"/>
  <c r="N45" i="14"/>
  <c r="P45" i="14"/>
  <c r="R45" i="14"/>
  <c r="T45" i="14"/>
  <c r="V45" i="14"/>
  <c r="X45" i="14"/>
  <c r="Z45" i="14"/>
  <c r="AB45" i="14"/>
  <c r="AD45" i="14"/>
  <c r="AF45" i="14"/>
  <c r="AH45" i="14"/>
  <c r="AJ45" i="14"/>
  <c r="AL45" i="14"/>
  <c r="AN45" i="14"/>
  <c r="AP45" i="14"/>
  <c r="AP48" i="14"/>
  <c r="AP49" i="14"/>
  <c r="AP50" i="14"/>
  <c r="F51" i="14"/>
  <c r="H51" i="14"/>
  <c r="J51" i="14"/>
  <c r="L51" i="14"/>
  <c r="N51" i="14"/>
  <c r="P51" i="14"/>
  <c r="R51" i="14"/>
  <c r="T51" i="14"/>
  <c r="V51" i="14"/>
  <c r="X51" i="14"/>
  <c r="Z51" i="14"/>
  <c r="AB51" i="14"/>
  <c r="AD51" i="14"/>
  <c r="AF51" i="14"/>
  <c r="AH51" i="14"/>
  <c r="AJ51" i="14"/>
  <c r="AL51" i="14"/>
  <c r="AN51" i="14"/>
  <c r="AP51" i="14"/>
  <c r="AP52" i="14"/>
  <c r="AP53" i="14"/>
  <c r="AP54" i="14"/>
  <c r="D55" i="14"/>
  <c r="AP55" i="14"/>
  <c r="D56" i="14"/>
  <c r="F56" i="14"/>
  <c r="H56" i="14"/>
  <c r="J56" i="14"/>
  <c r="L56" i="14"/>
  <c r="N56" i="14"/>
  <c r="P56" i="14"/>
  <c r="R56" i="14"/>
  <c r="T56" i="14"/>
  <c r="V56" i="14"/>
  <c r="X56" i="14"/>
  <c r="Z56" i="14"/>
  <c r="AB56" i="14"/>
  <c r="AD56" i="14"/>
  <c r="AF56" i="14"/>
  <c r="AH56" i="14"/>
  <c r="AJ56" i="14"/>
  <c r="AL56" i="14"/>
  <c r="AN56" i="14"/>
  <c r="AP56" i="14"/>
  <c r="AP59" i="14"/>
  <c r="AP60" i="14"/>
  <c r="AP61" i="14"/>
  <c r="D62" i="14"/>
  <c r="F62" i="14"/>
  <c r="H62" i="14"/>
  <c r="J62" i="14"/>
  <c r="L62" i="14"/>
  <c r="N62" i="14"/>
  <c r="P62" i="14"/>
  <c r="R62" i="14"/>
  <c r="T62" i="14"/>
  <c r="V62" i="14"/>
  <c r="X62" i="14"/>
  <c r="Z62" i="14"/>
  <c r="AB62" i="14"/>
  <c r="AD62" i="14"/>
  <c r="AF62" i="14"/>
  <c r="AH62" i="14"/>
  <c r="AJ62" i="14"/>
  <c r="AL62" i="14"/>
  <c r="AN62" i="14"/>
  <c r="AP62" i="14"/>
  <c r="AP65" i="14"/>
  <c r="AP66" i="14"/>
  <c r="AP67" i="14"/>
  <c r="D68" i="14"/>
  <c r="F68" i="14"/>
  <c r="H68" i="14"/>
  <c r="J68" i="14"/>
  <c r="L68" i="14"/>
  <c r="N68" i="14"/>
  <c r="P68" i="14"/>
  <c r="R68" i="14"/>
  <c r="T68" i="14"/>
  <c r="V68" i="14"/>
  <c r="X68" i="14"/>
  <c r="Z68" i="14"/>
  <c r="AB68" i="14"/>
  <c r="AD68" i="14"/>
  <c r="AF68" i="14"/>
  <c r="AH68" i="14"/>
  <c r="AJ68" i="14"/>
  <c r="AL68" i="14"/>
  <c r="AN68" i="14"/>
  <c r="AP68" i="14"/>
  <c r="D70" i="14"/>
  <c r="F70" i="14"/>
  <c r="H70" i="14"/>
  <c r="J70" i="14"/>
  <c r="L70" i="14"/>
  <c r="N70" i="14"/>
  <c r="P70" i="14"/>
  <c r="R70" i="14"/>
  <c r="T70" i="14"/>
  <c r="V70" i="14"/>
  <c r="X70" i="14"/>
  <c r="Z70" i="14"/>
  <c r="AB70" i="14"/>
  <c r="AD70" i="14"/>
  <c r="AF70" i="14"/>
  <c r="AH70" i="14"/>
  <c r="AJ70" i="14"/>
  <c r="AL70" i="14"/>
  <c r="AN70" i="14"/>
  <c r="AP70" i="14"/>
  <c r="AP74" i="14"/>
  <c r="AP75" i="14"/>
  <c r="AP76" i="14"/>
  <c r="AP77" i="14"/>
  <c r="D78" i="14"/>
  <c r="F78" i="14"/>
  <c r="H78" i="14"/>
  <c r="J78" i="14"/>
  <c r="L78" i="14"/>
  <c r="N78" i="14"/>
  <c r="P78" i="14"/>
  <c r="R78" i="14"/>
  <c r="T78" i="14"/>
  <c r="V78" i="14"/>
  <c r="X78" i="14"/>
  <c r="Z78" i="14"/>
  <c r="AB78" i="14"/>
  <c r="AD78" i="14"/>
  <c r="AF78" i="14"/>
  <c r="AH78" i="14"/>
  <c r="AJ78" i="14"/>
  <c r="AL78" i="14"/>
  <c r="AN78" i="14"/>
  <c r="AP78" i="14"/>
  <c r="A1" i="12"/>
  <c r="D8" i="12"/>
  <c r="F8" i="12"/>
  <c r="H8" i="12"/>
  <c r="J8" i="12"/>
  <c r="L8" i="12"/>
  <c r="N8" i="12"/>
  <c r="P8" i="12"/>
  <c r="R8" i="12"/>
  <c r="T8" i="12"/>
  <c r="V8" i="12"/>
  <c r="X8" i="12"/>
  <c r="Z8" i="12"/>
  <c r="AB8" i="12"/>
  <c r="AD8" i="12"/>
  <c r="AF8" i="12"/>
  <c r="AH8" i="12"/>
  <c r="AJ8" i="12"/>
  <c r="AL8" i="12"/>
  <c r="AN8" i="12"/>
  <c r="AP8" i="12"/>
  <c r="AP9" i="12"/>
  <c r="AP10" i="12"/>
  <c r="AP11" i="12"/>
  <c r="AP12" i="12"/>
  <c r="D13" i="12"/>
  <c r="F13" i="12"/>
  <c r="H13" i="12"/>
  <c r="J13" i="12"/>
  <c r="L13" i="12"/>
  <c r="N13" i="12"/>
  <c r="P13" i="12"/>
  <c r="R13" i="12"/>
  <c r="T13" i="12"/>
  <c r="V13" i="12"/>
  <c r="X13" i="12"/>
  <c r="Z13" i="12"/>
  <c r="AB13" i="12"/>
  <c r="AD13" i="12"/>
  <c r="AF13" i="12"/>
  <c r="AH13" i="12"/>
  <c r="AJ13" i="12"/>
  <c r="AL13" i="12"/>
  <c r="AN13" i="12"/>
  <c r="AP13" i="12"/>
  <c r="AP16" i="12"/>
  <c r="AP17" i="12"/>
  <c r="D18" i="12"/>
  <c r="F18" i="12"/>
  <c r="H18" i="12"/>
  <c r="J18" i="12"/>
  <c r="L18" i="12"/>
  <c r="N18" i="12"/>
  <c r="P18" i="12"/>
  <c r="R18" i="12"/>
  <c r="T18" i="12"/>
  <c r="V18" i="12"/>
  <c r="X18" i="12"/>
  <c r="Z18" i="12"/>
  <c r="AB18" i="12"/>
  <c r="AD18" i="12"/>
  <c r="AF18" i="12"/>
  <c r="AH18" i="12"/>
  <c r="AJ18" i="12"/>
  <c r="AL18" i="12"/>
  <c r="AN18" i="12"/>
  <c r="AP18" i="12"/>
  <c r="AP20" i="12"/>
  <c r="AP23" i="12"/>
  <c r="AP24" i="12"/>
  <c r="AP25" i="12"/>
  <c r="AP26" i="12"/>
  <c r="AP27" i="12"/>
  <c r="AP28" i="12"/>
  <c r="AP29" i="12"/>
  <c r="AP30" i="12"/>
  <c r="D31" i="12"/>
  <c r="F31" i="12"/>
  <c r="H31" i="12"/>
  <c r="J31" i="12"/>
  <c r="L31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P34" i="12"/>
  <c r="AP35" i="12"/>
  <c r="AP36" i="12"/>
  <c r="AP37" i="12"/>
  <c r="AP38" i="12"/>
  <c r="AP39" i="12"/>
  <c r="D40" i="12"/>
  <c r="F40" i="12"/>
  <c r="H40" i="12"/>
  <c r="J40" i="12"/>
  <c r="L40" i="12"/>
  <c r="N40" i="12"/>
  <c r="P40" i="12"/>
  <c r="R40" i="12"/>
  <c r="T40" i="12"/>
  <c r="V40" i="12"/>
  <c r="X40" i="12"/>
  <c r="Z40" i="12"/>
  <c r="AB40" i="12"/>
  <c r="AD40" i="12"/>
  <c r="AF40" i="12"/>
  <c r="AH40" i="12"/>
  <c r="AJ40" i="12"/>
  <c r="AL40" i="12"/>
  <c r="AN40" i="12"/>
  <c r="AP40" i="12"/>
  <c r="AP43" i="12"/>
  <c r="AP44" i="12"/>
  <c r="D45" i="12"/>
  <c r="F45" i="12"/>
  <c r="H45" i="12"/>
  <c r="J45" i="12"/>
  <c r="L45" i="12"/>
  <c r="N45" i="12"/>
  <c r="P45" i="12"/>
  <c r="R45" i="12"/>
  <c r="T45" i="12"/>
  <c r="V45" i="12"/>
  <c r="X45" i="12"/>
  <c r="Z45" i="12"/>
  <c r="AB45" i="12"/>
  <c r="AD45" i="12"/>
  <c r="AF45" i="12"/>
  <c r="AH45" i="12"/>
  <c r="AJ45" i="12"/>
  <c r="AL45" i="12"/>
  <c r="AN45" i="12"/>
  <c r="AP45" i="12"/>
  <c r="AP48" i="12"/>
  <c r="AP49" i="12"/>
  <c r="AP50" i="12"/>
  <c r="AP51" i="12"/>
  <c r="AP52" i="12"/>
  <c r="AP53" i="12"/>
  <c r="AP54" i="12"/>
  <c r="AP55" i="12"/>
  <c r="D56" i="12"/>
  <c r="F56" i="12"/>
  <c r="H56" i="12"/>
  <c r="J56" i="12"/>
  <c r="L56" i="12"/>
  <c r="N56" i="12"/>
  <c r="P56" i="12"/>
  <c r="R56" i="12"/>
  <c r="T56" i="12"/>
  <c r="V56" i="12"/>
  <c r="X56" i="12"/>
  <c r="Z56" i="12"/>
  <c r="AB56" i="12"/>
  <c r="AD56" i="12"/>
  <c r="AF56" i="12"/>
  <c r="AH56" i="12"/>
  <c r="AJ56" i="12"/>
  <c r="AL56" i="12"/>
  <c r="AN56" i="12"/>
  <c r="AP56" i="12"/>
  <c r="AP59" i="12"/>
  <c r="AP60" i="12"/>
  <c r="AP61" i="12"/>
  <c r="D62" i="12"/>
  <c r="F62" i="12"/>
  <c r="H62" i="12"/>
  <c r="J62" i="12"/>
  <c r="L62" i="12"/>
  <c r="N62" i="12"/>
  <c r="P62" i="12"/>
  <c r="R62" i="12"/>
  <c r="T62" i="12"/>
  <c r="V62" i="12"/>
  <c r="X62" i="12"/>
  <c r="Z62" i="12"/>
  <c r="AB62" i="12"/>
  <c r="AD62" i="12"/>
  <c r="AF62" i="12"/>
  <c r="AH62" i="12"/>
  <c r="AJ62" i="12"/>
  <c r="AL62" i="12"/>
  <c r="AN62" i="12"/>
  <c r="AP62" i="12"/>
  <c r="AP65" i="12"/>
  <c r="AP66" i="12"/>
  <c r="AP67" i="12"/>
  <c r="D68" i="12"/>
  <c r="F68" i="12"/>
  <c r="H68" i="12"/>
  <c r="J68" i="12"/>
  <c r="L68" i="12"/>
  <c r="N68" i="12"/>
  <c r="P68" i="12"/>
  <c r="R68" i="12"/>
  <c r="T68" i="12"/>
  <c r="V68" i="12"/>
  <c r="X68" i="12"/>
  <c r="Z68" i="12"/>
  <c r="AB68" i="12"/>
  <c r="AD68" i="12"/>
  <c r="AF68" i="12"/>
  <c r="AH68" i="12"/>
  <c r="AJ68" i="12"/>
  <c r="AL68" i="12"/>
  <c r="AN68" i="12"/>
  <c r="AP68" i="12"/>
  <c r="D70" i="12"/>
  <c r="F70" i="12"/>
  <c r="H70" i="12"/>
  <c r="J70" i="12"/>
  <c r="L70" i="12"/>
  <c r="N70" i="12"/>
  <c r="P70" i="12"/>
  <c r="R70" i="12"/>
  <c r="T70" i="12"/>
  <c r="V70" i="12"/>
  <c r="X70" i="12"/>
  <c r="Z70" i="12"/>
  <c r="AB70" i="12"/>
  <c r="AD70" i="12"/>
  <c r="AF70" i="12"/>
  <c r="AH70" i="12"/>
  <c r="AJ70" i="12"/>
  <c r="AL70" i="12"/>
  <c r="AN70" i="12"/>
  <c r="AP70" i="12"/>
  <c r="AP74" i="12"/>
  <c r="AP75" i="12"/>
  <c r="AP76" i="12"/>
  <c r="AP77" i="12"/>
  <c r="D78" i="12"/>
  <c r="F78" i="12"/>
  <c r="H78" i="12"/>
  <c r="J78" i="12"/>
  <c r="L78" i="12"/>
  <c r="N78" i="12"/>
  <c r="P78" i="12"/>
  <c r="R78" i="12"/>
  <c r="T78" i="12"/>
  <c r="V78" i="12"/>
  <c r="X78" i="12"/>
  <c r="Z78" i="12"/>
  <c r="AB78" i="12"/>
  <c r="AD78" i="12"/>
  <c r="AF78" i="12"/>
  <c r="AH78" i="12"/>
  <c r="AJ78" i="12"/>
  <c r="AL78" i="12"/>
  <c r="AN78" i="12"/>
  <c r="AP78" i="12"/>
  <c r="A1" i="10"/>
  <c r="D8" i="10"/>
  <c r="F8" i="10"/>
  <c r="H8" i="10"/>
  <c r="J8" i="10"/>
  <c r="L8" i="10"/>
  <c r="N8" i="10"/>
  <c r="P8" i="10"/>
  <c r="R8" i="10"/>
  <c r="T8" i="10"/>
  <c r="V8" i="10"/>
  <c r="X8" i="10"/>
  <c r="Z8" i="10"/>
  <c r="AB8" i="10"/>
  <c r="AD8" i="10"/>
  <c r="AF8" i="10"/>
  <c r="AH8" i="10"/>
  <c r="AJ8" i="10"/>
  <c r="AL8" i="10"/>
  <c r="AN8" i="10"/>
  <c r="AP8" i="10"/>
  <c r="AP9" i="10"/>
  <c r="AP10" i="10"/>
  <c r="AP11" i="10"/>
  <c r="AP12" i="10"/>
  <c r="D13" i="10"/>
  <c r="F13" i="10"/>
  <c r="H13" i="10"/>
  <c r="J13" i="10"/>
  <c r="L13" i="10"/>
  <c r="N13" i="10"/>
  <c r="P13" i="10"/>
  <c r="R13" i="10"/>
  <c r="T13" i="10"/>
  <c r="V13" i="10"/>
  <c r="X13" i="10"/>
  <c r="Z13" i="10"/>
  <c r="AB13" i="10"/>
  <c r="AD13" i="10"/>
  <c r="AF13" i="10"/>
  <c r="AH13" i="10"/>
  <c r="AJ13" i="10"/>
  <c r="AL13" i="10"/>
  <c r="AN13" i="10"/>
  <c r="AP13" i="10"/>
  <c r="AP16" i="10"/>
  <c r="AP17" i="10"/>
  <c r="D18" i="10"/>
  <c r="F18" i="10"/>
  <c r="H18" i="10"/>
  <c r="J18" i="10"/>
  <c r="L18" i="10"/>
  <c r="N18" i="10"/>
  <c r="P18" i="10"/>
  <c r="R18" i="10"/>
  <c r="T18" i="10"/>
  <c r="V18" i="10"/>
  <c r="X18" i="10"/>
  <c r="Z18" i="10"/>
  <c r="AB18" i="10"/>
  <c r="AD18" i="10"/>
  <c r="AF18" i="10"/>
  <c r="AH18" i="10"/>
  <c r="AJ18" i="10"/>
  <c r="AL18" i="10"/>
  <c r="AN18" i="10"/>
  <c r="AP18" i="10"/>
  <c r="AP20" i="10"/>
  <c r="AP23" i="10"/>
  <c r="AP24" i="10"/>
  <c r="AP25" i="10"/>
  <c r="AP26" i="10"/>
  <c r="AP27" i="10"/>
  <c r="AP28" i="10"/>
  <c r="AP29" i="10"/>
  <c r="AP30" i="10"/>
  <c r="D31" i="10"/>
  <c r="F31" i="10"/>
  <c r="H31" i="10"/>
  <c r="J31" i="10"/>
  <c r="L31" i="10"/>
  <c r="N31" i="10"/>
  <c r="P31" i="10"/>
  <c r="R31" i="10"/>
  <c r="T31" i="10"/>
  <c r="V31" i="10"/>
  <c r="X31" i="10"/>
  <c r="Z31" i="10"/>
  <c r="AB31" i="10"/>
  <c r="AD31" i="10"/>
  <c r="AF31" i="10"/>
  <c r="AH31" i="10"/>
  <c r="AJ31" i="10"/>
  <c r="AL31" i="10"/>
  <c r="AN31" i="10"/>
  <c r="AP31" i="10"/>
  <c r="AP34" i="10"/>
  <c r="AP35" i="10"/>
  <c r="AP36" i="10"/>
  <c r="AP37" i="10"/>
  <c r="AP38" i="10"/>
  <c r="AP39" i="10"/>
  <c r="D40" i="10"/>
  <c r="F40" i="10"/>
  <c r="H40" i="10"/>
  <c r="J40" i="10"/>
  <c r="L40" i="10"/>
  <c r="N40" i="10"/>
  <c r="P40" i="10"/>
  <c r="R40" i="10"/>
  <c r="T40" i="10"/>
  <c r="V40" i="10"/>
  <c r="X40" i="10"/>
  <c r="Z40" i="10"/>
  <c r="AB40" i="10"/>
  <c r="AD40" i="10"/>
  <c r="AF40" i="10"/>
  <c r="AH40" i="10"/>
  <c r="AJ40" i="10"/>
  <c r="AL40" i="10"/>
  <c r="AN40" i="10"/>
  <c r="AP40" i="10"/>
  <c r="AP43" i="10"/>
  <c r="AP44" i="10"/>
  <c r="D45" i="10"/>
  <c r="F45" i="10"/>
  <c r="H45" i="10"/>
  <c r="J45" i="10"/>
  <c r="L45" i="10"/>
  <c r="N45" i="10"/>
  <c r="P45" i="10"/>
  <c r="R45" i="10"/>
  <c r="T45" i="10"/>
  <c r="V45" i="10"/>
  <c r="X45" i="10"/>
  <c r="Z45" i="10"/>
  <c r="AB45" i="10"/>
  <c r="AD45" i="10"/>
  <c r="AF45" i="10"/>
  <c r="AH45" i="10"/>
  <c r="AJ45" i="10"/>
  <c r="AL45" i="10"/>
  <c r="AN45" i="10"/>
  <c r="AP45" i="10"/>
  <c r="AP48" i="10"/>
  <c r="AP49" i="10"/>
  <c r="AP50" i="10"/>
  <c r="AP51" i="10"/>
  <c r="AP52" i="10"/>
  <c r="AP53" i="10"/>
  <c r="AP54" i="10"/>
  <c r="AP55" i="10"/>
  <c r="D56" i="10"/>
  <c r="F56" i="10"/>
  <c r="H56" i="10"/>
  <c r="J56" i="10"/>
  <c r="L56" i="10"/>
  <c r="N56" i="10"/>
  <c r="P56" i="10"/>
  <c r="R56" i="10"/>
  <c r="T56" i="10"/>
  <c r="V56" i="10"/>
  <c r="X56" i="10"/>
  <c r="Z56" i="10"/>
  <c r="AB56" i="10"/>
  <c r="AD56" i="10"/>
  <c r="AF56" i="10"/>
  <c r="AH56" i="10"/>
  <c r="AJ56" i="10"/>
  <c r="AL56" i="10"/>
  <c r="AN56" i="10"/>
  <c r="AP56" i="10"/>
  <c r="AP59" i="10"/>
  <c r="AP60" i="10"/>
  <c r="AP61" i="10"/>
  <c r="D62" i="10"/>
  <c r="F62" i="10"/>
  <c r="H62" i="10"/>
  <c r="J62" i="10"/>
  <c r="L62" i="10"/>
  <c r="N62" i="10"/>
  <c r="P62" i="10"/>
  <c r="R62" i="10"/>
  <c r="T62" i="10"/>
  <c r="V62" i="10"/>
  <c r="X62" i="10"/>
  <c r="Z62" i="10"/>
  <c r="AB62" i="10"/>
  <c r="AD62" i="10"/>
  <c r="AF62" i="10"/>
  <c r="AH62" i="10"/>
  <c r="AJ62" i="10"/>
  <c r="AL62" i="10"/>
  <c r="AN62" i="10"/>
  <c r="AP62" i="10"/>
  <c r="AP65" i="10"/>
  <c r="AP66" i="10"/>
  <c r="AP67" i="10"/>
  <c r="D68" i="10"/>
  <c r="F68" i="10"/>
  <c r="H68" i="10"/>
  <c r="J68" i="10"/>
  <c r="L68" i="10"/>
  <c r="N68" i="10"/>
  <c r="P68" i="10"/>
  <c r="R68" i="10"/>
  <c r="T68" i="10"/>
  <c r="V68" i="10"/>
  <c r="X68" i="10"/>
  <c r="Z68" i="10"/>
  <c r="AB68" i="10"/>
  <c r="AD68" i="10"/>
  <c r="AF68" i="10"/>
  <c r="AH68" i="10"/>
  <c r="AJ68" i="10"/>
  <c r="AL68" i="10"/>
  <c r="AN68" i="10"/>
  <c r="AP68" i="10"/>
  <c r="D70" i="10"/>
  <c r="F70" i="10"/>
  <c r="H70" i="10"/>
  <c r="J70" i="10"/>
  <c r="L70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P74" i="10"/>
  <c r="AP75" i="10"/>
  <c r="AP76" i="10"/>
  <c r="AP77" i="10"/>
  <c r="D78" i="10"/>
  <c r="F78" i="10"/>
  <c r="H78" i="10"/>
  <c r="J78" i="10"/>
  <c r="L78" i="10"/>
  <c r="N78" i="10"/>
  <c r="P78" i="10"/>
  <c r="R78" i="10"/>
  <c r="T78" i="10"/>
  <c r="V78" i="10"/>
  <c r="X78" i="10"/>
  <c r="Z78" i="10"/>
  <c r="AB78" i="10"/>
  <c r="AD78" i="10"/>
  <c r="AF78" i="10"/>
  <c r="AH78" i="10"/>
  <c r="AJ78" i="10"/>
  <c r="AL78" i="10"/>
  <c r="AN78" i="10"/>
  <c r="AP78" i="10"/>
</calcChain>
</file>

<file path=xl/comments1.xml><?xml version="1.0" encoding="utf-8"?>
<comments xmlns="http://schemas.openxmlformats.org/spreadsheetml/2006/main">
  <authors>
    <author>kmay</author>
  </authors>
  <commentList>
    <comment ref="D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AEP payments for Nov and December.  This is suppose to be prepaid for following month.
200 per month through Apri (for May).</t>
        </r>
      </text>
    </comment>
  </commentList>
</comments>
</file>

<file path=xl/comments2.xml><?xml version="1.0" encoding="utf-8"?>
<comments xmlns="http://schemas.openxmlformats.org/spreadsheetml/2006/main">
  <authors>
    <author>kmay</author>
  </authors>
  <commentList>
    <comment ref="D2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4500 per person for approx 1450 people plus estimated p/r tax expense.</t>
        </r>
      </text>
    </comment>
  </commentList>
</comments>
</file>

<file path=xl/comments3.xml><?xml version="1.0" encoding="utf-8"?>
<comments xmlns="http://schemas.openxmlformats.org/spreadsheetml/2006/main">
  <authors>
    <author>kmay</author>
  </authors>
  <commentList>
    <comment ref="D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D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  <comment ref="E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12/8/01 but won't happen so moved toweek of 12/15/01</t>
        </r>
      </text>
    </comment>
    <comment ref="D3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Did not include at this time per Kerry 12/6.</t>
        </r>
      </text>
    </comment>
  </commentList>
</comments>
</file>

<file path=xl/comments4.xml><?xml version="1.0" encoding="utf-8"?>
<comments xmlns="http://schemas.openxmlformats.org/spreadsheetml/2006/main">
  <authors>
    <author>kmay</author>
  </authors>
  <commentList>
    <comment ref="B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12/6</t>
        </r>
      </text>
    </comment>
    <comment ref="A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2nd qtr and completely gone by 3rd qtr
</t>
        </r>
      </text>
    </comment>
    <comment ref="A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1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1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1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1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1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319096.02 however for this exercise I was told not to include.  12/6
ISC
</t>
        </r>
      </text>
    </comment>
    <comment ref="A2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Based on 2002 plan average of taxes to compensation.</t>
        </r>
      </text>
    </comment>
    <comment ref="B3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From Kerry Roper 12/13
</t>
        </r>
      </text>
    </comment>
    <comment ref="A3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3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3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1/2 reduction in 2nd qtr and completely gone by 3rd qtr
</t>
        </r>
      </text>
    </comment>
    <comment ref="A3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by 1/4 each qtr being gone by end of 2002.</t>
        </r>
      </text>
    </comment>
    <comment ref="A40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Reduce 1/8 each qtr until end of 2002 then flat 1/2 for 2003
</t>
        </r>
      </text>
    </comment>
    <comment ref="A41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Total of Retain number and Future number for 2002 with Future number going away for 2003.</t>
        </r>
      </text>
    </comment>
    <comment ref="A42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
</t>
        </r>
      </text>
    </comment>
    <comment ref="A43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4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5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6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7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Flat for 2002 and 2003</t>
        </r>
      </text>
    </comment>
    <comment ref="A48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  <comment ref="A49" authorId="0" shapeId="0">
      <text>
        <r>
          <rPr>
            <b/>
            <sz val="10"/>
            <color indexed="81"/>
            <rFont val="Tahoma"/>
          </rPr>
          <t>kmay:</t>
        </r>
        <r>
          <rPr>
            <sz val="10"/>
            <color indexed="81"/>
            <rFont val="Tahoma"/>
          </rPr>
          <t xml:space="preserve">
Was 37(Retain)+6(Future) however for this exercise I was told not to include.  12/18 ISC
</t>
        </r>
      </text>
    </comment>
  </commentList>
</comments>
</file>

<file path=xl/sharedStrings.xml><?xml version="1.0" encoding="utf-8"?>
<sst xmlns="http://schemas.openxmlformats.org/spreadsheetml/2006/main" count="1046" uniqueCount="204">
  <si>
    <t>Severance</t>
  </si>
  <si>
    <t>Other</t>
  </si>
  <si>
    <t>Net Investing</t>
  </si>
  <si>
    <t>Cash To / (From) Corp</t>
  </si>
  <si>
    <t>Other Operating Expenses</t>
  </si>
  <si>
    <t>Margin</t>
  </si>
  <si>
    <t>Total</t>
  </si>
  <si>
    <t>Salaries &amp; Wages</t>
  </si>
  <si>
    <t>Benefits</t>
  </si>
  <si>
    <t>Outside Services</t>
  </si>
  <si>
    <t>Technology Expense</t>
  </si>
  <si>
    <t>Taxes Other Than Income</t>
  </si>
  <si>
    <t>Financing Activities</t>
  </si>
  <si>
    <t>Other Cash Activity</t>
  </si>
  <si>
    <t xml:space="preserve"> 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</si>
  <si>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</si>
  <si>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</si>
  <si>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</si>
  <si>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</si>
  <si>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</si>
  <si>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</si>
  <si>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</si>
  <si>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</si>
  <si>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Services-Legal</t>
  </si>
  <si>
    <t>Outside Services-IT</t>
  </si>
  <si>
    <t>Outside Services-Audit</t>
  </si>
  <si>
    <t>Outside Services-Tax</t>
  </si>
  <si>
    <t>Outside Services-Accounting</t>
  </si>
  <si>
    <t>Outside Services-Other</t>
  </si>
  <si>
    <t>Computer Expense</t>
  </si>
  <si>
    <t>Analyst / Associate Allocation</t>
  </si>
  <si>
    <t>Advertising</t>
  </si>
  <si>
    <t>Communications Expense</t>
  </si>
  <si>
    <t>Supplies &amp; Expenses</t>
  </si>
  <si>
    <t>Subscriptions &amp; Publications</t>
  </si>
  <si>
    <t>Charitable Contributions</t>
  </si>
  <si>
    <t>Payroll Taxes</t>
  </si>
  <si>
    <t>Property Taxes</t>
  </si>
  <si>
    <t>Other Taxes</t>
  </si>
  <si>
    <t>TOTAL OPERATING EXPENSES</t>
  </si>
  <si>
    <t xml:space="preserve">Sources &amp; (Uses) of Cash </t>
  </si>
  <si>
    <t>Employee  Expenses</t>
  </si>
  <si>
    <t>19 Months</t>
  </si>
  <si>
    <t>PRMA - Liquidations Inflows</t>
  </si>
  <si>
    <t>PRML - Liquidations Outflows</t>
  </si>
  <si>
    <t>Customer Deposits/NBS - Inflows</t>
  </si>
  <si>
    <t>Customer Deposits/NBS - Outflows</t>
  </si>
  <si>
    <t>Cost of Goods Sold - Outflow</t>
  </si>
  <si>
    <t>Revenues (Cash) - Inflows</t>
  </si>
  <si>
    <t>Salaries, Wages &amp; Benefits</t>
  </si>
  <si>
    <t>Rent (cash exp only)</t>
  </si>
  <si>
    <t>All Other</t>
  </si>
  <si>
    <t>Operating Expenses (see detail)</t>
  </si>
  <si>
    <t>(Allocation) to NETco</t>
  </si>
  <si>
    <t>* Provide Detail</t>
  </si>
  <si>
    <t>* Salaries, Wages &amp; Benefits</t>
  </si>
  <si>
    <t>* Severance</t>
  </si>
  <si>
    <t xml:space="preserve">* Allocations to NETco </t>
  </si>
  <si>
    <t>* Employee  Expenses</t>
  </si>
  <si>
    <t>* Outside Services</t>
  </si>
  <si>
    <t>* Technology Expense</t>
  </si>
  <si>
    <t>* Other Operating Expenses</t>
  </si>
  <si>
    <t>* Taxes Other Than Income</t>
  </si>
  <si>
    <t>Headcount</t>
  </si>
  <si>
    <t>Full Time</t>
  </si>
  <si>
    <t>Part Time</t>
  </si>
  <si>
    <t>Temporary</t>
  </si>
  <si>
    <t>VOE / Student Learners</t>
  </si>
  <si>
    <t>3rd Party Contractors</t>
  </si>
  <si>
    <t>* Equity Distributions</t>
  </si>
  <si>
    <t>* Merchant - Proceeds</t>
  </si>
  <si>
    <t>* Merchant - Additions</t>
  </si>
  <si>
    <t>Collection of Pre-petition AR</t>
  </si>
  <si>
    <t>Payment of Pre-petition AP</t>
  </si>
  <si>
    <t>Sale of Inventory &amp; Other Curr Assets</t>
  </si>
  <si>
    <t>* Proceeds on Sale of Assets</t>
  </si>
  <si>
    <t>* Capital Expenditures</t>
  </si>
  <si>
    <t>* Equity &amp; Other Investing</t>
  </si>
  <si>
    <t>* Repayment of Long-term Debt</t>
  </si>
  <si>
    <t>* Repayment of Short-term Debt</t>
  </si>
  <si>
    <t>* Increase in Debt</t>
  </si>
  <si>
    <t>* Interest Expense</t>
  </si>
  <si>
    <t>* Dividends Paid - Third Party</t>
  </si>
  <si>
    <t>* Dividend/Interest Income Received</t>
  </si>
  <si>
    <t>Dividends &amp; Interest Received</t>
  </si>
  <si>
    <t>x</t>
  </si>
  <si>
    <t>OTHER CASH ACTIVITY</t>
  </si>
  <si>
    <t>x = Project/Asset</t>
  </si>
  <si>
    <t>OPERATING EXPENSES - Cash Basis</t>
  </si>
  <si>
    <t>Equity Distributions</t>
  </si>
  <si>
    <t>Proceeds on Sale of Merchant Assets</t>
  </si>
  <si>
    <t>Additional Investment in Merchant Assets</t>
  </si>
  <si>
    <t>* Other</t>
  </si>
  <si>
    <t>INVESTING ACTIVITIES</t>
  </si>
  <si>
    <t>Proceeds on Sale of Assets</t>
  </si>
  <si>
    <t>Capital Expenditures</t>
  </si>
  <si>
    <t>Equity &amp; Other Investing Activities</t>
  </si>
  <si>
    <t>* PRML - Prepay Settlements</t>
  </si>
  <si>
    <t>PRML - Prepay Settlements</t>
  </si>
  <si>
    <t>Repayment of Long-Term Debt</t>
  </si>
  <si>
    <t>Repayment of Sort-Term Debt</t>
  </si>
  <si>
    <t>Increase in Debt</t>
  </si>
  <si>
    <t>Interest Expense Paid</t>
  </si>
  <si>
    <t>Dividends Paid - Third Party</t>
  </si>
  <si>
    <t>Reported</t>
  </si>
  <si>
    <t>Not Reported</t>
  </si>
  <si>
    <t>Oracle Corp.</t>
  </si>
  <si>
    <t xml:space="preserve">Renewal of existing </t>
  </si>
  <si>
    <t>BETH</t>
  </si>
  <si>
    <t xml:space="preserve">License </t>
  </si>
  <si>
    <t>Interwoven</t>
  </si>
  <si>
    <t>Renewal of Maintenance</t>
  </si>
  <si>
    <t xml:space="preserve">BETH </t>
  </si>
  <si>
    <t>Quest Software</t>
  </si>
  <si>
    <t>Adaytum , Inc.</t>
  </si>
  <si>
    <t>Maintenance Renewal</t>
  </si>
  <si>
    <t>DON'T KNOW</t>
  </si>
  <si>
    <t>Microsoft Corporation</t>
  </si>
  <si>
    <t>JR</t>
  </si>
  <si>
    <t>SAP America, Inc.</t>
  </si>
  <si>
    <t>ALLAN</t>
  </si>
  <si>
    <t>Solarc</t>
  </si>
  <si>
    <t>Potential lawsuit</t>
  </si>
  <si>
    <t>BETH - we may be able to shut this off</t>
  </si>
  <si>
    <t>BMC Software, Inc.</t>
  </si>
  <si>
    <t>Volume Purchase Commitment</t>
  </si>
  <si>
    <t>These payments are based on a volume commitment of $2,798,000.</t>
  </si>
  <si>
    <t>EBS</t>
  </si>
  <si>
    <t>Network Ice</t>
  </si>
  <si>
    <t>Clickathome -- some licenses should probably be eliminated</t>
  </si>
  <si>
    <t>Net IQ</t>
  </si>
  <si>
    <t>IPC Information Systems</t>
  </si>
  <si>
    <t>Legato</t>
  </si>
  <si>
    <t>License, Maintenance, and Consulting Fee</t>
  </si>
  <si>
    <t>Gensym Corporation</t>
  </si>
  <si>
    <t>License Renewal</t>
  </si>
  <si>
    <t>Anthony????</t>
  </si>
  <si>
    <t>Support Services Renewal</t>
  </si>
  <si>
    <t>Symantec Corporation</t>
  </si>
  <si>
    <t>Sun Microsystems</t>
  </si>
  <si>
    <t>Netegrity</t>
  </si>
  <si>
    <t>Beth - we may be able to shut this off</t>
  </si>
  <si>
    <t>OpenHR America, Inc.</t>
  </si>
  <si>
    <t>Kathy Schultea?????</t>
  </si>
  <si>
    <t>Citrix Systems, Inc.</t>
  </si>
  <si>
    <t>Open Text</t>
  </si>
  <si>
    <t>Beth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</si>
  <si>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</si>
  <si>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</si>
  <si>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</si>
  <si>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</si>
  <si>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</si>
  <si>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</si>
  <si>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</si>
  <si>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</si>
  <si>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</si>
  <si>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</si>
  <si>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</si>
  <si>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</si>
  <si>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Apollo</t>
  </si>
  <si>
    <t>Hall</t>
  </si>
  <si>
    <t>Pearce</t>
  </si>
  <si>
    <t>Sweeney</t>
  </si>
  <si>
    <t>Rub</t>
  </si>
  <si>
    <t>Webb</t>
  </si>
  <si>
    <t>Piper</t>
  </si>
  <si>
    <t>Pickering</t>
  </si>
  <si>
    <t>Beck</t>
  </si>
  <si>
    <t>Dayao</t>
  </si>
  <si>
    <t>Sommers</t>
  </si>
  <si>
    <t>Total Salaries</t>
  </si>
  <si>
    <t>Estimated Tax Rate</t>
  </si>
  <si>
    <t>Millions - Outflow</t>
  </si>
  <si>
    <t>Tax Expense</t>
  </si>
  <si>
    <t>Rounded</t>
  </si>
  <si>
    <t>Enron Net Works</t>
  </si>
  <si>
    <t>Beth Perlman</t>
  </si>
  <si>
    <t>Jenny Rub</t>
  </si>
  <si>
    <t>Beth Apollo</t>
  </si>
  <si>
    <t>Kevin Sweeney</t>
  </si>
  <si>
    <t>David Forster</t>
  </si>
  <si>
    <t>Jay Webb</t>
  </si>
  <si>
    <t>Anthony Dayao</t>
  </si>
  <si>
    <t>Bob Hall</t>
  </si>
  <si>
    <t>Total Headcount</t>
  </si>
  <si>
    <t>SALARIES</t>
  </si>
  <si>
    <t>HEADCOUNT</t>
  </si>
  <si>
    <t>Perlman</t>
  </si>
  <si>
    <t>Forster</t>
  </si>
  <si>
    <t>Accounting</t>
  </si>
  <si>
    <t>Dec '01</t>
  </si>
  <si>
    <t>Jenny Rub Infrastructure Group</t>
  </si>
  <si>
    <t>License &amp; Maintenance Renewal Per GSS</t>
  </si>
  <si>
    <t>Oracle</t>
  </si>
  <si>
    <t>Quest</t>
  </si>
  <si>
    <t>Microsoft</t>
  </si>
  <si>
    <t>IPC</t>
  </si>
  <si>
    <t>Citrix</t>
  </si>
  <si>
    <t>Gensym</t>
  </si>
  <si>
    <t>($ Millions)</t>
  </si>
  <si>
    <t>Detail of Capital Expenditures</t>
  </si>
  <si>
    <t>TOTAL CAPEX</t>
  </si>
  <si>
    <t>NETCo</t>
  </si>
  <si>
    <t>OPERATING EXPENSES / CAPEX - Cash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</si>
</sst>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164" formatCode="_(* #,##0.0_);_(* \(#,##0.0\);_(* &quot;-&quot;?_);_(@_)"/>
    <numFmt numFmtId="166" formatCode="mm/dd/yy"/>
    <numFmt numFmtId="190" formatCode="0.0%"/>
    <numFmt numFmtId="203" formatCode="_(* #,##0.0_);_(* \(#,##0.0\);_(* &quot;-&quot;_);_(@_)"/>
    <numFmt numFmtId="223" formatCode="m/d/yy"/>
  </numFmts>
  <fonts count="17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indexed="20"/>
      <name val="Arial"/>
      <family val="2"/>
    </font>
    <font>
      <b/>
      <sz val="10"/>
      <name val="Arial"/>
      <family val="2"/>
    </font>
    <font>
      <sz val="8"/>
      <color indexed="20"/>
      <name val="Arial"/>
      <family val="2"/>
    </font>
    <font>
      <i/>
      <sz val="8"/>
      <name val="Arial"/>
      <family val="2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4" fontId="4" fillId="0" borderId="1" xfId="0" applyNumberFormat="1" applyFont="1" applyBorder="1"/>
    <xf numFmtId="0" fontId="3" fillId="0" borderId="0" xfId="0" applyFont="1" applyAlignment="1">
      <alignment horizontal="left" indent="1"/>
    </xf>
    <xf numFmtId="164" fontId="7" fillId="0" borderId="1" xfId="0" applyNumberFormat="1" applyFont="1" applyBorder="1"/>
    <xf numFmtId="0" fontId="7" fillId="0" borderId="0" xfId="0" applyFont="1"/>
    <xf numFmtId="164" fontId="7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1"/>
    </xf>
    <xf numFmtId="164" fontId="3" fillId="0" borderId="0" xfId="0" applyNumberFormat="1" applyFont="1" applyProtection="1"/>
    <xf numFmtId="164" fontId="3" fillId="0" borderId="0" xfId="0" applyNumberFormat="1" applyFont="1" applyAlignment="1" applyProtection="1">
      <alignment horizontal="left" indent="1"/>
    </xf>
    <xf numFmtId="164" fontId="4" fillId="0" borderId="0" xfId="0" applyNumberFormat="1" applyFont="1" applyProtection="1"/>
    <xf numFmtId="0" fontId="3" fillId="0" borderId="0" xfId="0" applyFont="1" applyProtection="1"/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/>
    <xf numFmtId="164" fontId="8" fillId="0" borderId="0" xfId="0" applyNumberFormat="1" applyFont="1"/>
    <xf numFmtId="164" fontId="3" fillId="0" borderId="0" xfId="0" applyNumberFormat="1" applyFont="1" applyFill="1" applyProtection="1"/>
    <xf numFmtId="164" fontId="4" fillId="0" borderId="0" xfId="0" applyNumberFormat="1" applyFont="1" applyFill="1" applyProtection="1"/>
    <xf numFmtId="164" fontId="4" fillId="0" borderId="0" xfId="0" applyNumberFormat="1" applyFont="1" applyAlignment="1">
      <alignment horizontal="centerContinuous"/>
    </xf>
    <xf numFmtId="164" fontId="4" fillId="0" borderId="0" xfId="0" applyNumberFormat="1" applyFont="1" applyBorder="1"/>
    <xf numFmtId="164" fontId="7" fillId="0" borderId="0" xfId="0" applyNumberFormat="1" applyFont="1" applyBorder="1"/>
    <xf numFmtId="166" fontId="4" fillId="0" borderId="2" xfId="0" applyNumberFormat="1" applyFont="1" applyBorder="1" applyAlignment="1">
      <alignment horizontal="center"/>
    </xf>
    <xf numFmtId="164" fontId="5" fillId="0" borderId="0" xfId="0" applyNumberFormat="1" applyFont="1" applyBorder="1"/>
    <xf numFmtId="0" fontId="5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164" fontId="3" fillId="0" borderId="0" xfId="0" applyNumberFormat="1" applyFont="1" applyBorder="1"/>
    <xf numFmtId="0" fontId="3" fillId="0" borderId="0" xfId="0" applyFont="1" applyBorder="1"/>
    <xf numFmtId="0" fontId="2" fillId="0" borderId="0" xfId="0" applyFont="1" applyAlignment="1">
      <alignment horizontal="left"/>
    </xf>
    <xf numFmtId="17" fontId="4" fillId="0" borderId="2" xfId="0" quotePrefix="1" applyNumberFormat="1" applyFont="1" applyBorder="1" applyAlignment="1">
      <alignment horizontal="center"/>
    </xf>
    <xf numFmtId="17" fontId="3" fillId="0" borderId="0" xfId="0" applyNumberFormat="1" applyFont="1"/>
    <xf numFmtId="17" fontId="4" fillId="0" borderId="2" xfId="0" applyNumberFormat="1" applyFont="1" applyBorder="1" applyAlignment="1">
      <alignment horizontal="center"/>
    </xf>
    <xf numFmtId="164" fontId="3" fillId="0" borderId="3" xfId="0" applyNumberFormat="1" applyFont="1" applyBorder="1"/>
    <xf numFmtId="164" fontId="4" fillId="0" borderId="0" xfId="0" quotePrefix="1" applyNumberFormat="1" applyFont="1" applyProtection="1"/>
    <xf numFmtId="164" fontId="9" fillId="0" borderId="0" xfId="0" applyNumberFormat="1" applyFont="1"/>
    <xf numFmtId="0" fontId="10" fillId="0" borderId="0" xfId="0" quotePrefix="1" applyFont="1"/>
    <xf numFmtId="0" fontId="11" fillId="0" borderId="0" xfId="0" applyFont="1" applyAlignment="1">
      <alignment horizontal="left"/>
    </xf>
    <xf numFmtId="0" fontId="0" fillId="0" borderId="0" xfId="0" applyAlignment="1">
      <alignment wrapText="1"/>
    </xf>
    <xf numFmtId="44" fontId="8" fillId="0" borderId="2" xfId="1" applyFont="1" applyBorder="1" applyAlignment="1">
      <alignment horizontal="center"/>
    </xf>
    <xf numFmtId="223" fontId="0" fillId="0" borderId="0" xfId="0" applyNumberFormat="1"/>
    <xf numFmtId="44" fontId="8" fillId="0" borderId="0" xfId="1" applyFont="1"/>
    <xf numFmtId="44" fontId="1" fillId="0" borderId="0" xfId="1"/>
    <xf numFmtId="44" fontId="0" fillId="0" borderId="0" xfId="0" applyNumberFormat="1"/>
    <xf numFmtId="49" fontId="8" fillId="0" borderId="4" xfId="0" applyNumberFormat="1" applyFont="1" applyBorder="1" applyAlignment="1">
      <alignment horizontal="centerContinuous"/>
    </xf>
    <xf numFmtId="49" fontId="8" fillId="0" borderId="5" xfId="0" applyNumberFormat="1" applyFont="1" applyBorder="1" applyAlignment="1">
      <alignment horizontal="centerContinuous"/>
    </xf>
    <xf numFmtId="49" fontId="8" fillId="0" borderId="6" xfId="0" applyNumberFormat="1" applyFont="1" applyBorder="1" applyAlignment="1">
      <alignment horizontal="centerContinuous"/>
    </xf>
    <xf numFmtId="49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2" fillId="0" borderId="2" xfId="0" applyNumberFormat="1" applyFont="1" applyBorder="1"/>
    <xf numFmtId="164" fontId="0" fillId="0" borderId="2" xfId="0" applyNumberFormat="1" applyBorder="1"/>
    <xf numFmtId="164" fontId="8" fillId="0" borderId="0" xfId="0" applyNumberFormat="1" applyFont="1" applyAlignment="1">
      <alignment horizontal="center"/>
    </xf>
    <xf numFmtId="164" fontId="12" fillId="0" borderId="0" xfId="0" applyNumberFormat="1" applyFont="1"/>
    <xf numFmtId="164" fontId="13" fillId="0" borderId="0" xfId="0" applyNumberFormat="1" applyFont="1"/>
    <xf numFmtId="190" fontId="0" fillId="0" borderId="0" xfId="0" applyNumberFormat="1"/>
    <xf numFmtId="164" fontId="0" fillId="0" borderId="8" xfId="0" applyNumberFormat="1" applyBorder="1"/>
    <xf numFmtId="164" fontId="0" fillId="0" borderId="0" xfId="0" applyNumberFormat="1" applyAlignment="1">
      <alignment horizontal="right"/>
    </xf>
    <xf numFmtId="41" fontId="0" fillId="0" borderId="0" xfId="0" applyNumberFormat="1"/>
    <xf numFmtId="203" fontId="8" fillId="0" borderId="0" xfId="0" applyNumberFormat="1" applyFont="1" applyAlignment="1">
      <alignment horizontal="center"/>
    </xf>
    <xf numFmtId="203" fontId="0" fillId="0" borderId="2" xfId="0" applyNumberFormat="1" applyBorder="1" applyAlignment="1">
      <alignment horizontal="center"/>
    </xf>
    <xf numFmtId="203" fontId="0" fillId="0" borderId="0" xfId="0" applyNumberFormat="1"/>
    <xf numFmtId="203" fontId="0" fillId="0" borderId="7" xfId="0" applyNumberFormat="1" applyBorder="1" applyAlignment="1">
      <alignment horizontal="center"/>
    </xf>
    <xf numFmtId="203" fontId="0" fillId="0" borderId="0" xfId="0" applyNumberFormat="1" applyBorder="1"/>
    <xf numFmtId="203" fontId="12" fillId="0" borderId="0" xfId="0" applyNumberFormat="1" applyFont="1" applyBorder="1"/>
    <xf numFmtId="203" fontId="12" fillId="0" borderId="2" xfId="0" applyNumberFormat="1" applyFont="1" applyBorder="1"/>
    <xf numFmtId="203" fontId="0" fillId="0" borderId="2" xfId="0" applyNumberFormat="1" applyBorder="1"/>
    <xf numFmtId="203" fontId="12" fillId="0" borderId="0" xfId="0" applyNumberFormat="1" applyFont="1"/>
    <xf numFmtId="164" fontId="5" fillId="0" borderId="0" xfId="0" applyNumberFormat="1" applyFont="1" applyFill="1"/>
    <xf numFmtId="164" fontId="16" fillId="0" borderId="0" xfId="0" applyNumberFormat="1" applyFont="1"/>
    <xf numFmtId="203" fontId="1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68"/>
  <sheetViews>
    <sheetView workbookViewId="0">
      <pane xSplit="1" ySplit="6" topLeftCell="B7" activePane="bottomRight" state="frozen"/>
      <selection activeCell="D21" sqref="D21"/>
      <selection pane="topRight" activeCell="D21" sqref="D21"/>
      <selection pane="bottomLeft" activeCell="D21" sqref="D21"/>
      <selection pane="bottomRight" activeCell="D17" sqref="D17"/>
    </sheetView>
  </sheetViews>
  <sheetFormatPr defaultColWidth="9.109375" defaultRowHeight="10.199999999999999" x14ac:dyDescent="0.2"/>
  <cols>
    <col min="1" max="1" width="29.88671875" style="4" bestFit="1" customWidth="1"/>
    <col min="2" max="3" width="1.6640625" style="4" customWidth="1"/>
    <col min="4" max="4" width="9.109375" style="5"/>
    <col min="5" max="5" width="1.6640625" style="5" customWidth="1"/>
    <col min="6" max="6" width="9.109375" style="5"/>
    <col min="7" max="7" width="1.6640625" style="5" customWidth="1"/>
    <col min="8" max="8" width="9.109375" style="5"/>
    <col min="9" max="9" width="1.6640625" style="5" customWidth="1"/>
    <col min="10" max="10" width="9.109375" style="5"/>
    <col min="11" max="11" width="1.6640625" style="5" customWidth="1"/>
    <col min="12" max="12" width="9.109375" style="5"/>
    <col min="13" max="13" width="1.6640625" style="5" customWidth="1"/>
    <col min="14" max="14" width="9.109375" style="5"/>
    <col min="15" max="15" width="1.6640625" style="5" customWidth="1"/>
    <col min="16" max="16" width="9.109375" style="5"/>
    <col min="17" max="17" width="1.6640625" style="5" customWidth="1"/>
    <col min="18" max="18" width="9.109375" style="5"/>
    <col min="19" max="19" width="1.6640625" style="5" customWidth="1"/>
    <col min="20" max="20" width="9.109375" style="5"/>
    <col min="21" max="21" width="1.6640625" style="5" customWidth="1"/>
    <col min="22" max="22" width="9.109375" style="5"/>
    <col min="23" max="23" width="1.6640625" style="5" customWidth="1"/>
    <col min="24" max="24" width="9.109375" style="5"/>
    <col min="25" max="25" width="1.6640625" style="4" customWidth="1"/>
    <col min="26" max="26" width="9.109375" style="5"/>
    <col min="27" max="27" width="1.6640625" style="4" customWidth="1"/>
    <col min="28" max="28" width="9.109375" style="5"/>
    <col min="29" max="29" width="1.6640625" style="4" customWidth="1"/>
    <col min="30" max="30" width="9.109375" style="5"/>
    <col min="31" max="31" width="1.6640625" style="4" customWidth="1"/>
    <col min="32" max="32" width="9.109375" style="5"/>
    <col min="33" max="33" width="1.6640625" style="4" customWidth="1"/>
    <col min="34" max="34" width="9.109375" style="5"/>
    <col min="35" max="35" width="1.6640625" style="4" customWidth="1"/>
    <col min="36" max="36" width="9.109375" style="5"/>
    <col min="37" max="37" width="1.6640625" style="4" customWidth="1"/>
    <col min="38" max="38" width="9.109375" style="5"/>
    <col min="39" max="39" width="1.6640625" style="4" customWidth="1"/>
    <col min="40" max="40" width="9.109375" style="5"/>
    <col min="41" max="41" width="1.6640625" style="4" customWidth="1"/>
    <col min="42" max="42" width="10.6640625" style="5" customWidth="1"/>
    <col min="43" max="16384" width="9.109375" style="4"/>
  </cols>
  <sheetData>
    <row r="1" spans="1:42" ht="13.2" x14ac:dyDescent="0.25">
      <c r="A1" s="42" t="s">
        <v>175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ht="13.2" x14ac:dyDescent="0.25">
      <c r="A2" s="42" t="s">
        <v>40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ht="13.2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x14ac:dyDescent="0.2">
      <c r="A5" s="49" t="s">
        <v>54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x14ac:dyDescent="0.2">
      <c r="A6" s="49"/>
    </row>
    <row r="7" spans="1:42" x14ac:dyDescent="0.2">
      <c r="A7" s="19" t="s">
        <v>5</v>
      </c>
    </row>
    <row r="8" spans="1:42" s="7" customFormat="1" x14ac:dyDescent="0.2">
      <c r="A8" s="20" t="s">
        <v>48</v>
      </c>
      <c r="D8" s="8">
        <v>0.4</v>
      </c>
      <c r="E8" s="8"/>
      <c r="F8" s="8">
        <v>0.2</v>
      </c>
      <c r="G8" s="8"/>
      <c r="H8" s="8">
        <v>0.2</v>
      </c>
      <c r="I8" s="8"/>
      <c r="J8" s="8">
        <v>0.2</v>
      </c>
      <c r="K8" s="8"/>
      <c r="L8" s="8">
        <v>0.2</v>
      </c>
      <c r="M8" s="8"/>
      <c r="N8" s="8">
        <v>0</v>
      </c>
      <c r="O8" s="8"/>
      <c r="P8" s="8">
        <v>0</v>
      </c>
      <c r="Q8" s="8"/>
      <c r="R8" s="8">
        <v>0</v>
      </c>
      <c r="S8" s="8"/>
      <c r="T8" s="8">
        <v>0</v>
      </c>
      <c r="U8" s="8"/>
      <c r="V8" s="8">
        <v>0</v>
      </c>
      <c r="W8" s="8"/>
      <c r="X8" s="8">
        <v>0</v>
      </c>
      <c r="Z8" s="8">
        <v>0</v>
      </c>
      <c r="AB8" s="8">
        <v>0</v>
      </c>
      <c r="AD8" s="8">
        <v>0</v>
      </c>
      <c r="AF8" s="8">
        <v>0</v>
      </c>
      <c r="AH8" s="8">
        <v>0</v>
      </c>
      <c r="AJ8" s="8">
        <v>0</v>
      </c>
      <c r="AL8" s="8">
        <v>0</v>
      </c>
      <c r="AN8" s="8">
        <v>0</v>
      </c>
      <c r="AP8" s="8">
        <f t="shared" ref="AP8:AP13" si="0">SUM(D8:AO8)</f>
        <v>1.2</v>
      </c>
    </row>
    <row r="9" spans="1:42" s="7" customFormat="1" x14ac:dyDescent="0.2">
      <c r="A9" s="20" t="s">
        <v>43</v>
      </c>
      <c r="D9" s="8">
        <v>0</v>
      </c>
      <c r="E9" s="8"/>
      <c r="F9" s="8">
        <v>0</v>
      </c>
      <c r="G9" s="8"/>
      <c r="H9" s="8">
        <v>0</v>
      </c>
      <c r="I9" s="8"/>
      <c r="J9" s="8">
        <v>0</v>
      </c>
      <c r="K9" s="8"/>
      <c r="L9" s="8">
        <v>0</v>
      </c>
      <c r="M9" s="8"/>
      <c r="N9" s="8">
        <v>0</v>
      </c>
      <c r="O9" s="8"/>
      <c r="P9" s="8">
        <v>0</v>
      </c>
      <c r="Q9" s="8"/>
      <c r="R9" s="8">
        <v>0</v>
      </c>
      <c r="S9" s="8"/>
      <c r="T9" s="8">
        <v>0</v>
      </c>
      <c r="U9" s="8"/>
      <c r="V9" s="8">
        <v>0</v>
      </c>
      <c r="W9" s="8"/>
      <c r="X9" s="8">
        <v>0</v>
      </c>
      <c r="Z9" s="8">
        <v>0</v>
      </c>
      <c r="AB9" s="8">
        <v>0</v>
      </c>
      <c r="AD9" s="8">
        <v>0</v>
      </c>
      <c r="AF9" s="8">
        <v>0</v>
      </c>
      <c r="AH9" s="8">
        <v>0</v>
      </c>
      <c r="AJ9" s="8">
        <v>0</v>
      </c>
      <c r="AL9" s="8">
        <v>0</v>
      </c>
      <c r="AN9" s="8">
        <v>0</v>
      </c>
      <c r="AP9" s="8">
        <f t="shared" si="0"/>
        <v>0</v>
      </c>
    </row>
    <row r="10" spans="1:42" s="7" customFormat="1" x14ac:dyDescent="0.2">
      <c r="A10" s="20" t="s">
        <v>44</v>
      </c>
      <c r="D10" s="8">
        <v>0</v>
      </c>
      <c r="E10" s="8"/>
      <c r="F10" s="8">
        <v>0</v>
      </c>
      <c r="G10" s="8"/>
      <c r="H10" s="8">
        <v>0</v>
      </c>
      <c r="I10" s="8"/>
      <c r="J10" s="8">
        <v>0</v>
      </c>
      <c r="K10" s="8"/>
      <c r="L10" s="8">
        <v>0</v>
      </c>
      <c r="M10" s="8"/>
      <c r="N10" s="8">
        <v>0</v>
      </c>
      <c r="O10" s="8"/>
      <c r="P10" s="8">
        <v>0</v>
      </c>
      <c r="Q10" s="8"/>
      <c r="R10" s="8">
        <v>0</v>
      </c>
      <c r="S10" s="8"/>
      <c r="T10" s="8">
        <v>0</v>
      </c>
      <c r="U10" s="8"/>
      <c r="V10" s="8">
        <v>0</v>
      </c>
      <c r="W10" s="8"/>
      <c r="X10" s="8">
        <v>0</v>
      </c>
      <c r="Z10" s="8">
        <v>0</v>
      </c>
      <c r="AB10" s="8">
        <v>0</v>
      </c>
      <c r="AD10" s="8">
        <v>0</v>
      </c>
      <c r="AF10" s="8">
        <v>0</v>
      </c>
      <c r="AH10" s="8">
        <v>0</v>
      </c>
      <c r="AJ10" s="8">
        <v>0</v>
      </c>
      <c r="AL10" s="8">
        <v>0</v>
      </c>
      <c r="AN10" s="8">
        <v>0</v>
      </c>
      <c r="AP10" s="8">
        <f t="shared" si="0"/>
        <v>0</v>
      </c>
    </row>
    <row r="11" spans="1:42" s="7" customFormat="1" x14ac:dyDescent="0.2">
      <c r="A11" s="20" t="s">
        <v>45</v>
      </c>
      <c r="D11" s="8">
        <v>0</v>
      </c>
      <c r="E11" s="8"/>
      <c r="F11" s="8">
        <v>0</v>
      </c>
      <c r="G11" s="8"/>
      <c r="H11" s="8">
        <v>0</v>
      </c>
      <c r="I11" s="8"/>
      <c r="J11" s="8">
        <v>0</v>
      </c>
      <c r="K11" s="8"/>
      <c r="L11" s="8">
        <v>0</v>
      </c>
      <c r="M11" s="8"/>
      <c r="N11" s="8">
        <v>0</v>
      </c>
      <c r="O11" s="8"/>
      <c r="P11" s="8">
        <v>0</v>
      </c>
      <c r="Q11" s="8"/>
      <c r="R11" s="8">
        <v>0</v>
      </c>
      <c r="S11" s="8"/>
      <c r="T11" s="8">
        <v>0</v>
      </c>
      <c r="U11" s="8"/>
      <c r="V11" s="8">
        <v>0</v>
      </c>
      <c r="W11" s="8"/>
      <c r="X11" s="8">
        <v>0</v>
      </c>
      <c r="Z11" s="8">
        <v>0</v>
      </c>
      <c r="AB11" s="8">
        <v>0</v>
      </c>
      <c r="AC11" s="8"/>
      <c r="AD11" s="8">
        <v>0</v>
      </c>
      <c r="AE11" s="8"/>
      <c r="AF11" s="8">
        <v>0</v>
      </c>
      <c r="AG11" s="8"/>
      <c r="AH11" s="8">
        <v>0</v>
      </c>
      <c r="AI11" s="8"/>
      <c r="AJ11" s="8">
        <v>0</v>
      </c>
      <c r="AL11" s="8">
        <v>0</v>
      </c>
      <c r="AM11" s="8"/>
      <c r="AN11" s="8">
        <v>0</v>
      </c>
      <c r="AO11" s="8"/>
      <c r="AP11" s="8">
        <f t="shared" si="0"/>
        <v>0</v>
      </c>
    </row>
    <row r="12" spans="1:42" s="7" customFormat="1" x14ac:dyDescent="0.2">
      <c r="A12" s="20" t="s">
        <v>46</v>
      </c>
      <c r="D12" s="8">
        <v>0</v>
      </c>
      <c r="E12" s="8"/>
      <c r="F12" s="8">
        <v>0</v>
      </c>
      <c r="G12" s="8"/>
      <c r="H12" s="8">
        <v>0</v>
      </c>
      <c r="I12" s="8"/>
      <c r="J12" s="8">
        <v>0</v>
      </c>
      <c r="K12" s="8"/>
      <c r="L12" s="8">
        <v>0</v>
      </c>
      <c r="M12" s="8"/>
      <c r="N12" s="8">
        <v>0</v>
      </c>
      <c r="O12" s="8"/>
      <c r="P12" s="8">
        <v>0</v>
      </c>
      <c r="Q12" s="8"/>
      <c r="R12" s="8">
        <v>0</v>
      </c>
      <c r="S12" s="8"/>
      <c r="T12" s="8">
        <v>0</v>
      </c>
      <c r="U12" s="8"/>
      <c r="V12" s="8">
        <v>0</v>
      </c>
      <c r="W12" s="8"/>
      <c r="X12" s="8">
        <v>0</v>
      </c>
      <c r="Z12" s="8">
        <v>0</v>
      </c>
      <c r="AB12" s="8">
        <v>0</v>
      </c>
      <c r="AC12" s="8"/>
      <c r="AD12" s="8">
        <v>0</v>
      </c>
      <c r="AE12" s="8"/>
      <c r="AF12" s="8">
        <v>0</v>
      </c>
      <c r="AG12" s="8"/>
      <c r="AH12" s="8">
        <v>0</v>
      </c>
      <c r="AI12" s="8"/>
      <c r="AJ12" s="8">
        <v>0</v>
      </c>
      <c r="AL12" s="8">
        <v>0</v>
      </c>
      <c r="AM12" s="8"/>
      <c r="AN12" s="8">
        <v>0</v>
      </c>
      <c r="AO12" s="8"/>
      <c r="AP12" s="8">
        <f t="shared" si="0"/>
        <v>0</v>
      </c>
    </row>
    <row r="13" spans="1:42" s="7" customFormat="1" x14ac:dyDescent="0.2">
      <c r="A13" s="20" t="s">
        <v>47</v>
      </c>
      <c r="D13" s="8">
        <v>0</v>
      </c>
      <c r="E13" s="8"/>
      <c r="F13" s="8">
        <v>0</v>
      </c>
      <c r="G13" s="8"/>
      <c r="H13" s="8">
        <v>0</v>
      </c>
      <c r="I13" s="8"/>
      <c r="J13" s="8">
        <v>0</v>
      </c>
      <c r="K13" s="8"/>
      <c r="L13" s="8">
        <v>0</v>
      </c>
      <c r="M13" s="8"/>
      <c r="N13" s="8">
        <v>0</v>
      </c>
      <c r="O13" s="8"/>
      <c r="P13" s="8">
        <v>0</v>
      </c>
      <c r="Q13" s="8"/>
      <c r="R13" s="8">
        <v>0</v>
      </c>
      <c r="S13" s="8"/>
      <c r="T13" s="8">
        <v>0</v>
      </c>
      <c r="U13" s="8"/>
      <c r="V13" s="8">
        <v>0</v>
      </c>
      <c r="W13" s="8"/>
      <c r="X13" s="8">
        <v>0</v>
      </c>
      <c r="Z13" s="8">
        <v>0</v>
      </c>
      <c r="AB13" s="8">
        <v>0</v>
      </c>
      <c r="AC13" s="8"/>
      <c r="AD13" s="8">
        <v>0</v>
      </c>
      <c r="AE13" s="8"/>
      <c r="AF13" s="8">
        <v>0</v>
      </c>
      <c r="AG13" s="8"/>
      <c r="AH13" s="8">
        <v>0</v>
      </c>
      <c r="AI13" s="8"/>
      <c r="AJ13" s="8">
        <v>0</v>
      </c>
      <c r="AL13" s="8">
        <v>0</v>
      </c>
      <c r="AM13" s="8"/>
      <c r="AN13" s="8">
        <v>0</v>
      </c>
      <c r="AO13" s="8"/>
      <c r="AP13" s="8">
        <f t="shared" si="0"/>
        <v>0</v>
      </c>
    </row>
    <row r="14" spans="1:42" x14ac:dyDescent="0.2">
      <c r="A14" s="12" t="s">
        <v>6</v>
      </c>
      <c r="D14" s="13">
        <f>SUM(D8:D13)</f>
        <v>0.4</v>
      </c>
      <c r="F14" s="13">
        <f>SUM(F8:F13)</f>
        <v>0.2</v>
      </c>
      <c r="H14" s="13">
        <f>SUM(H8:H13)</f>
        <v>0.2</v>
      </c>
      <c r="J14" s="13">
        <f>SUM(J8:J13)</f>
        <v>0.2</v>
      </c>
      <c r="L14" s="13">
        <f>SUM(L8:L13)</f>
        <v>0.2</v>
      </c>
      <c r="N14" s="13">
        <f>SUM(N8:N13)</f>
        <v>0</v>
      </c>
      <c r="P14" s="13">
        <f>SUM(P8:P13)</f>
        <v>0</v>
      </c>
      <c r="R14" s="13">
        <f>SUM(R8:R13)</f>
        <v>0</v>
      </c>
      <c r="T14" s="13">
        <f>SUM(T8:T13)</f>
        <v>0</v>
      </c>
      <c r="V14" s="13">
        <f>SUM(V8:V13)</f>
        <v>0</v>
      </c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>SUM(AP8:AP13)</f>
        <v>1.2</v>
      </c>
    </row>
    <row r="15" spans="1:42" x14ac:dyDescent="0.2">
      <c r="A15" s="14"/>
    </row>
    <row r="16" spans="1:42" x14ac:dyDescent="0.2">
      <c r="A16" s="19" t="s">
        <v>52</v>
      </c>
    </row>
    <row r="17" spans="1:42" x14ac:dyDescent="0.2">
      <c r="A17" s="23" t="s">
        <v>55</v>
      </c>
      <c r="D17" s="48">
        <f>+'O&amp;M_Detail'!D18</f>
        <v>-5.2</v>
      </c>
      <c r="F17" s="48">
        <f>+'O&amp;M_Detail'!F18</f>
        <v>-5.2</v>
      </c>
      <c r="H17" s="48">
        <f>+'O&amp;M_Detail'!H18</f>
        <v>-5.2</v>
      </c>
      <c r="J17" s="48">
        <f>+'O&amp;M_Detail'!J18</f>
        <v>-5.2</v>
      </c>
      <c r="L17" s="48">
        <f>+'O&amp;M_Detail'!L18</f>
        <v>-5</v>
      </c>
      <c r="N17" s="48">
        <f>+'O&amp;M_Detail'!N18</f>
        <v>-5</v>
      </c>
      <c r="P17" s="48">
        <f>+'O&amp;M_Detail'!P18</f>
        <v>-5</v>
      </c>
      <c r="R17" s="48">
        <f>+'O&amp;M_Detail'!R18</f>
        <v>-4.6999999999999993</v>
      </c>
      <c r="T17" s="48">
        <f>+'O&amp;M_Detail'!T18</f>
        <v>-4.6999999999999993</v>
      </c>
      <c r="V17" s="48">
        <f>+'O&amp;M_Detail'!V18</f>
        <v>-4.6999999999999993</v>
      </c>
      <c r="X17" s="48">
        <f>+'O&amp;M_Detail'!X18</f>
        <v>-4.5</v>
      </c>
      <c r="Y17" s="5"/>
      <c r="Z17" s="48">
        <f>+'O&amp;M_Detail'!Z18</f>
        <v>-4.5</v>
      </c>
      <c r="AA17" s="5"/>
      <c r="AB17" s="48">
        <f>+'O&amp;M_Detail'!AB18</f>
        <v>-4.5</v>
      </c>
      <c r="AC17" s="5"/>
      <c r="AD17" s="48">
        <f>+'O&amp;M_Detail'!AD18</f>
        <v>-3.7</v>
      </c>
      <c r="AF17" s="48">
        <f>+'O&amp;M_Detail'!AF18</f>
        <v>-3.7</v>
      </c>
      <c r="AG17" s="5"/>
      <c r="AH17" s="48">
        <f>+'O&amp;M_Detail'!AH18</f>
        <v>-3.7</v>
      </c>
      <c r="AJ17" s="48">
        <f>+'O&amp;M_Detail'!AJ18</f>
        <v>-3.7</v>
      </c>
      <c r="AK17" s="5"/>
      <c r="AL17" s="48">
        <f>+'O&amp;M_Detail'!AL18</f>
        <v>-3.7</v>
      </c>
      <c r="AM17" s="5"/>
      <c r="AN17" s="48">
        <f>+'O&amp;M_Detail'!AN18</f>
        <v>-3.7</v>
      </c>
      <c r="AP17" s="8">
        <f>SUM(D17:AO17)</f>
        <v>-85.600000000000023</v>
      </c>
    </row>
    <row r="18" spans="1:42" x14ac:dyDescent="0.2">
      <c r="A18" s="23" t="s">
        <v>56</v>
      </c>
      <c r="D18" s="48">
        <f>+'O&amp;M_Detail'!D20</f>
        <v>-7</v>
      </c>
      <c r="F18" s="48">
        <f>+'O&amp;M_Detail'!F20</f>
        <v>0</v>
      </c>
      <c r="H18" s="48">
        <f>+'O&amp;M_Detail'!H20</f>
        <v>0</v>
      </c>
      <c r="J18" s="48">
        <f>+'O&amp;M_Detail'!J20</f>
        <v>0</v>
      </c>
      <c r="L18" s="48">
        <f>+'O&amp;M_Detail'!L20</f>
        <v>0</v>
      </c>
      <c r="N18" s="48">
        <f>+'O&amp;M_Detail'!N20</f>
        <v>0</v>
      </c>
      <c r="P18" s="48">
        <f>+'O&amp;M_Detail'!P20</f>
        <v>0</v>
      </c>
      <c r="R18" s="48">
        <f>+'O&amp;M_Detail'!R20</f>
        <v>0</v>
      </c>
      <c r="T18" s="48">
        <f>+'O&amp;M_Detail'!T20</f>
        <v>0</v>
      </c>
      <c r="V18" s="48">
        <f>+'O&amp;M_Detail'!V20</f>
        <v>0</v>
      </c>
      <c r="X18" s="48">
        <f>+'O&amp;M_Detail'!X20</f>
        <v>0</v>
      </c>
      <c r="Y18" s="5"/>
      <c r="Z18" s="48">
        <f>+'O&amp;M_Detail'!Z20</f>
        <v>0</v>
      </c>
      <c r="AA18" s="5"/>
      <c r="AB18" s="48">
        <f>+'O&amp;M_Detail'!AB20</f>
        <v>0</v>
      </c>
      <c r="AC18" s="5"/>
      <c r="AD18" s="48">
        <f>+'O&amp;M_Detail'!AD20</f>
        <v>0</v>
      </c>
      <c r="AF18" s="48">
        <f>+'O&amp;M_Detail'!AF20</f>
        <v>0</v>
      </c>
      <c r="AG18" s="5"/>
      <c r="AH18" s="48">
        <f>+'O&amp;M_Detail'!AH20</f>
        <v>0</v>
      </c>
      <c r="AJ18" s="48">
        <f>+'O&amp;M_Detail'!AJ20</f>
        <v>0</v>
      </c>
      <c r="AK18" s="5"/>
      <c r="AL18" s="48">
        <f>+'O&amp;M_Detail'!AL20</f>
        <v>0</v>
      </c>
      <c r="AM18" s="5"/>
      <c r="AN18" s="48">
        <f>+'O&amp;M_Detail'!AN20</f>
        <v>0</v>
      </c>
      <c r="AP18" s="8">
        <f>SUM(D18:AO18)</f>
        <v>-7</v>
      </c>
    </row>
    <row r="19" spans="1:42" x14ac:dyDescent="0.2">
      <c r="A19" s="23" t="s">
        <v>57</v>
      </c>
      <c r="D19" s="48">
        <f>+'O&amp;M_Detail'!D68</f>
        <v>0</v>
      </c>
      <c r="F19" s="48">
        <f>+'O&amp;M_Detail'!F68</f>
        <v>0</v>
      </c>
      <c r="H19" s="48">
        <f>+'O&amp;M_Detail'!H68</f>
        <v>0</v>
      </c>
      <c r="J19" s="48">
        <f>+'O&amp;M_Detail'!J68</f>
        <v>0</v>
      </c>
      <c r="L19" s="48">
        <f>+'O&amp;M_Detail'!L68</f>
        <v>0</v>
      </c>
      <c r="N19" s="48">
        <f>+'O&amp;M_Detail'!N68</f>
        <v>0</v>
      </c>
      <c r="P19" s="48">
        <f>+'O&amp;M_Detail'!P68</f>
        <v>0</v>
      </c>
      <c r="R19" s="48">
        <f>+'O&amp;M_Detail'!R68</f>
        <v>0</v>
      </c>
      <c r="T19" s="48">
        <f>+'O&amp;M_Detail'!T68</f>
        <v>0</v>
      </c>
      <c r="V19" s="48">
        <f>+'O&amp;M_Detail'!V68</f>
        <v>0</v>
      </c>
      <c r="X19" s="48">
        <f>+'O&amp;M_Detail'!X68</f>
        <v>0</v>
      </c>
      <c r="Y19" s="5"/>
      <c r="Z19" s="48">
        <f>+'O&amp;M_Detail'!Z68</f>
        <v>0</v>
      </c>
      <c r="AA19" s="5"/>
      <c r="AB19" s="48">
        <f>+'O&amp;M_Detail'!AB68</f>
        <v>0</v>
      </c>
      <c r="AC19" s="5"/>
      <c r="AD19" s="48">
        <f>+'O&amp;M_Detail'!AD68</f>
        <v>0</v>
      </c>
      <c r="AE19" s="5"/>
      <c r="AF19" s="48">
        <f>+'O&amp;M_Detail'!AF68</f>
        <v>0</v>
      </c>
      <c r="AG19" s="5"/>
      <c r="AH19" s="48">
        <f>+'O&amp;M_Detail'!AH68</f>
        <v>0</v>
      </c>
      <c r="AI19" s="5"/>
      <c r="AJ19" s="48">
        <f>+'O&amp;M_Detail'!AJ68</f>
        <v>0</v>
      </c>
      <c r="AK19" s="5"/>
      <c r="AL19" s="48">
        <f>+'O&amp;M_Detail'!AL68</f>
        <v>0</v>
      </c>
      <c r="AM19" s="5"/>
      <c r="AN19" s="48">
        <f>+'O&amp;M_Detail'!AN68</f>
        <v>0</v>
      </c>
      <c r="AO19" s="5"/>
      <c r="AP19" s="8">
        <f>SUM(D19:AO19)</f>
        <v>0</v>
      </c>
    </row>
    <row r="20" spans="1:42" ht="5.0999999999999996" customHeight="1" x14ac:dyDescent="0.2">
      <c r="A20" s="23"/>
      <c r="D20" s="48"/>
      <c r="F20" s="48"/>
      <c r="H20" s="48"/>
      <c r="J20" s="48"/>
      <c r="L20" s="48"/>
      <c r="N20" s="48"/>
      <c r="P20" s="48"/>
      <c r="R20" s="48"/>
      <c r="T20" s="48"/>
      <c r="V20" s="48"/>
      <c r="X20" s="48"/>
      <c r="Y20" s="5"/>
      <c r="Z20" s="48"/>
      <c r="AA20" s="5"/>
      <c r="AB20" s="48"/>
      <c r="AC20" s="5"/>
      <c r="AD20" s="48"/>
      <c r="AE20" s="5"/>
      <c r="AF20" s="48"/>
      <c r="AG20" s="5"/>
      <c r="AH20" s="48"/>
      <c r="AI20" s="5"/>
      <c r="AJ20" s="48"/>
      <c r="AK20" s="5"/>
      <c r="AL20" s="48"/>
      <c r="AM20" s="5"/>
      <c r="AN20" s="48"/>
      <c r="AO20" s="5"/>
      <c r="AP20" s="8"/>
    </row>
    <row r="21" spans="1:42" x14ac:dyDescent="0.2">
      <c r="A21" s="23" t="s">
        <v>58</v>
      </c>
      <c r="D21" s="48">
        <f>+'O&amp;M_Detail'!D31</f>
        <v>0</v>
      </c>
      <c r="F21" s="48">
        <f>+'O&amp;M_Detail'!F31</f>
        <v>-0.8</v>
      </c>
      <c r="H21" s="48">
        <f>+'O&amp;M_Detail'!H31</f>
        <v>-0.7</v>
      </c>
      <c r="J21" s="48">
        <f>+'O&amp;M_Detail'!J31</f>
        <v>-0.7</v>
      </c>
      <c r="L21" s="48">
        <f>+'O&amp;M_Detail'!L31</f>
        <v>-0.7</v>
      </c>
      <c r="N21" s="48">
        <f>+'O&amp;M_Detail'!N31</f>
        <v>-0.6</v>
      </c>
      <c r="P21" s="48">
        <f>+'O&amp;M_Detail'!P31</f>
        <v>-0.7</v>
      </c>
      <c r="R21" s="48">
        <f>+'O&amp;M_Detail'!R31</f>
        <v>-0.8</v>
      </c>
      <c r="T21" s="48">
        <f>+'O&amp;M_Detail'!T31</f>
        <v>-0.6</v>
      </c>
      <c r="V21" s="48">
        <f>+'O&amp;M_Detail'!V31</f>
        <v>-0.7</v>
      </c>
      <c r="X21" s="48">
        <f>+'O&amp;M_Detail'!X31</f>
        <v>-0.6</v>
      </c>
      <c r="Y21" s="5"/>
      <c r="Z21" s="48">
        <f>+'O&amp;M_Detail'!Z31</f>
        <v>-0.6</v>
      </c>
      <c r="AA21" s="5"/>
      <c r="AB21" s="48">
        <f>+'O&amp;M_Detail'!AB31</f>
        <v>-0.8</v>
      </c>
      <c r="AC21" s="5"/>
      <c r="AD21" s="48">
        <f>+'O&amp;M_Detail'!AD31</f>
        <v>-0.6</v>
      </c>
      <c r="AE21" s="5"/>
      <c r="AF21" s="48">
        <f>+'O&amp;M_Detail'!AF31</f>
        <v>-0.5</v>
      </c>
      <c r="AG21" s="5"/>
      <c r="AH21" s="48">
        <f>+'O&amp;M_Detail'!AH31</f>
        <v>-0.6</v>
      </c>
      <c r="AI21" s="5"/>
      <c r="AJ21" s="48">
        <f>+'O&amp;M_Detail'!AJ31</f>
        <v>-0.6</v>
      </c>
      <c r="AK21" s="5"/>
      <c r="AL21" s="48">
        <f>+'O&amp;M_Detail'!AL31</f>
        <v>-0.5</v>
      </c>
      <c r="AM21" s="5"/>
      <c r="AN21" s="48">
        <f>+'O&amp;M_Detail'!AN31</f>
        <v>-0.6</v>
      </c>
      <c r="AO21" s="5"/>
      <c r="AP21" s="81">
        <f>SUM(D21:AO21)</f>
        <v>-11.699999999999998</v>
      </c>
    </row>
    <row r="22" spans="1:42" x14ac:dyDescent="0.2">
      <c r="A22" s="23" t="s">
        <v>59</v>
      </c>
      <c r="D22" s="48">
        <f>+'O&amp;M_Detail'!D40</f>
        <v>0</v>
      </c>
      <c r="F22" s="48">
        <f>+'O&amp;M_Detail'!F40</f>
        <v>-0.7</v>
      </c>
      <c r="H22" s="48">
        <f>+'O&amp;M_Detail'!H40</f>
        <v>-0.6</v>
      </c>
      <c r="J22" s="48">
        <f>+'O&amp;M_Detail'!J40</f>
        <v>-0.6</v>
      </c>
      <c r="L22" s="48">
        <f>+'O&amp;M_Detail'!L40</f>
        <v>-0.6</v>
      </c>
      <c r="N22" s="48">
        <f>+'O&amp;M_Detail'!N40</f>
        <v>-0.6</v>
      </c>
      <c r="P22" s="48">
        <f>+'O&amp;M_Detail'!P40</f>
        <v>-0.6</v>
      </c>
      <c r="R22" s="48">
        <f>+'O&amp;M_Detail'!R40</f>
        <v>-0.6</v>
      </c>
      <c r="T22" s="48">
        <f>+'O&amp;M_Detail'!T40</f>
        <v>-0.6</v>
      </c>
      <c r="V22" s="48">
        <f>+'O&amp;M_Detail'!V40</f>
        <v>-0.6</v>
      </c>
      <c r="X22" s="48">
        <f>+'O&amp;M_Detail'!X40</f>
        <v>-0.6</v>
      </c>
      <c r="Y22" s="5"/>
      <c r="Z22" s="48">
        <f>+'O&amp;M_Detail'!Z40</f>
        <v>-0.6</v>
      </c>
      <c r="AA22" s="5"/>
      <c r="AB22" s="48">
        <f>+'O&amp;M_Detail'!AB40</f>
        <v>-0.6</v>
      </c>
      <c r="AC22" s="5"/>
      <c r="AD22" s="48">
        <f>+'O&amp;M_Detail'!AD40</f>
        <v>-0.1</v>
      </c>
      <c r="AE22" s="5"/>
      <c r="AF22" s="48">
        <f>+'O&amp;M_Detail'!AF40</f>
        <v>-0.1</v>
      </c>
      <c r="AG22" s="5"/>
      <c r="AH22" s="48">
        <f>+'O&amp;M_Detail'!AH40</f>
        <v>-0.1</v>
      </c>
      <c r="AI22" s="5"/>
      <c r="AJ22" s="48">
        <f>+'O&amp;M_Detail'!AJ40</f>
        <v>-0.1</v>
      </c>
      <c r="AK22" s="5"/>
      <c r="AL22" s="48">
        <f>+'O&amp;M_Detail'!AL40</f>
        <v>-0.1</v>
      </c>
      <c r="AM22" s="5"/>
      <c r="AN22" s="48">
        <f>+'O&amp;M_Detail'!AN40</f>
        <v>-0.1</v>
      </c>
      <c r="AO22" s="5"/>
      <c r="AP22" s="8">
        <f>SUM(D22:AO22)</f>
        <v>-7.8999999999999959</v>
      </c>
    </row>
    <row r="23" spans="1:42" x14ac:dyDescent="0.2">
      <c r="A23" s="23" t="s">
        <v>60</v>
      </c>
      <c r="D23" s="48">
        <f>+'O&amp;M_Detail'!D45</f>
        <v>-1.9000000000000001</v>
      </c>
      <c r="F23" s="48">
        <f>+'O&amp;M_Detail'!F45</f>
        <v>-2.8</v>
      </c>
      <c r="H23" s="48">
        <f>+'O&amp;M_Detail'!H45</f>
        <v>-1.6</v>
      </c>
      <c r="J23" s="48">
        <f>+'O&amp;M_Detail'!J45</f>
        <v>-1.7999999999999998</v>
      </c>
      <c r="L23" s="48">
        <f>+'O&amp;M_Detail'!L45</f>
        <v>-1.5</v>
      </c>
      <c r="N23" s="48">
        <f>+'O&amp;M_Detail'!N45</f>
        <v>-2.7</v>
      </c>
      <c r="P23" s="48">
        <f>+'O&amp;M_Detail'!P45</f>
        <v>-0.5</v>
      </c>
      <c r="R23" s="48">
        <f>+'O&amp;M_Detail'!R45</f>
        <v>-0.8</v>
      </c>
      <c r="T23" s="48">
        <f>+'O&amp;M_Detail'!T45</f>
        <v>-0.7</v>
      </c>
      <c r="V23" s="48">
        <f>+'O&amp;M_Detail'!V45</f>
        <v>-0.5</v>
      </c>
      <c r="X23" s="48">
        <f>+'O&amp;M_Detail'!X45</f>
        <v>-0.60000000000000009</v>
      </c>
      <c r="Y23" s="5"/>
      <c r="Z23" s="48">
        <f>+'O&amp;M_Detail'!Z45</f>
        <v>-0.90000000000000013</v>
      </c>
      <c r="AA23" s="5"/>
      <c r="AB23" s="48">
        <f>+'O&amp;M_Detail'!AB45</f>
        <v>-0.4</v>
      </c>
      <c r="AC23" s="5"/>
      <c r="AD23" s="48">
        <f>+'O&amp;M_Detail'!AD45</f>
        <v>-0.5</v>
      </c>
      <c r="AE23" s="5"/>
      <c r="AF23" s="48">
        <f>+'O&amp;M_Detail'!AF45</f>
        <v>-0.5</v>
      </c>
      <c r="AG23" s="5"/>
      <c r="AH23" s="48">
        <f>+'O&amp;M_Detail'!AH45</f>
        <v>-1.2</v>
      </c>
      <c r="AI23" s="5"/>
      <c r="AJ23" s="48">
        <f>+'O&amp;M_Detail'!AJ45</f>
        <v>-1.5</v>
      </c>
      <c r="AK23" s="5"/>
      <c r="AL23" s="48">
        <f>+'O&amp;M_Detail'!AL45</f>
        <v>-0.90000000000000013</v>
      </c>
      <c r="AM23" s="5"/>
      <c r="AN23" s="48">
        <f>+'O&amp;M_Detail'!AN45</f>
        <v>-0.9</v>
      </c>
      <c r="AO23" s="5"/>
      <c r="AP23" s="8">
        <f>SUM(D23:AO23)</f>
        <v>-22.199999999999996</v>
      </c>
    </row>
    <row r="24" spans="1:42" x14ac:dyDescent="0.2">
      <c r="A24" s="23" t="s">
        <v>61</v>
      </c>
      <c r="D24" s="48">
        <f>+'O&amp;M_Detail'!D56</f>
        <v>-4.5</v>
      </c>
      <c r="F24" s="48">
        <f>+'O&amp;M_Detail'!F56</f>
        <v>-2</v>
      </c>
      <c r="H24" s="48">
        <f>+'O&amp;M_Detail'!H56</f>
        <v>-1.5</v>
      </c>
      <c r="J24" s="48">
        <f>+'O&amp;M_Detail'!J56</f>
        <v>-1.3</v>
      </c>
      <c r="L24" s="48">
        <f>+'O&amp;M_Detail'!L56</f>
        <v>-1.4</v>
      </c>
      <c r="N24" s="48">
        <f>+'O&amp;M_Detail'!N56</f>
        <v>-1.3</v>
      </c>
      <c r="P24" s="48">
        <f>+'O&amp;M_Detail'!P56</f>
        <v>-1.1000000000000001</v>
      </c>
      <c r="R24" s="48">
        <f>+'O&amp;M_Detail'!R56</f>
        <v>-1.2</v>
      </c>
      <c r="T24" s="48">
        <f>+'O&amp;M_Detail'!T56</f>
        <v>-1</v>
      </c>
      <c r="V24" s="48">
        <f>+'O&amp;M_Detail'!V56</f>
        <v>-0.9</v>
      </c>
      <c r="X24" s="48">
        <f>+'O&amp;M_Detail'!X56</f>
        <v>-1.1000000000000001</v>
      </c>
      <c r="Y24" s="5"/>
      <c r="Z24" s="48">
        <f>+'O&amp;M_Detail'!Z56</f>
        <v>-0.9</v>
      </c>
      <c r="AA24" s="5"/>
      <c r="AB24" s="48">
        <f>+'O&amp;M_Detail'!AB56</f>
        <v>-1.1000000000000001</v>
      </c>
      <c r="AC24" s="5"/>
      <c r="AD24" s="48">
        <f>+'O&amp;M_Detail'!AD56</f>
        <v>-1.1000000000000001</v>
      </c>
      <c r="AE24" s="5"/>
      <c r="AF24" s="48">
        <f>+'O&amp;M_Detail'!AF56</f>
        <v>-0.8</v>
      </c>
      <c r="AG24" s="5"/>
      <c r="AH24" s="48">
        <f>+'O&amp;M_Detail'!AH56</f>
        <v>-0.8</v>
      </c>
      <c r="AI24" s="5"/>
      <c r="AJ24" s="48">
        <f>+'O&amp;M_Detail'!AJ56</f>
        <v>-1</v>
      </c>
      <c r="AK24" s="5"/>
      <c r="AL24" s="48">
        <f>+'O&amp;M_Detail'!AL56</f>
        <v>-4.5</v>
      </c>
      <c r="AM24" s="5"/>
      <c r="AN24" s="48">
        <f>+'O&amp;M_Detail'!AN56</f>
        <v>-0.8</v>
      </c>
      <c r="AO24" s="5"/>
      <c r="AP24" s="8">
        <f>SUM(D24:AO24)</f>
        <v>-28.300000000000004</v>
      </c>
    </row>
    <row r="25" spans="1:42" x14ac:dyDescent="0.2">
      <c r="A25" s="23" t="s">
        <v>62</v>
      </c>
      <c r="D25" s="48">
        <f>+'O&amp;M_Detail'!D62</f>
        <v>-1.2</v>
      </c>
      <c r="F25" s="48">
        <f>+'O&amp;M_Detail'!F62</f>
        <v>-1.2</v>
      </c>
      <c r="H25" s="48">
        <f>+'O&amp;M_Detail'!H62</f>
        <v>-1.2</v>
      </c>
      <c r="J25" s="48">
        <f>+'O&amp;M_Detail'!J62</f>
        <v>-1.2</v>
      </c>
      <c r="L25" s="48">
        <f>+'O&amp;M_Detail'!L62</f>
        <v>-1.1000000000000001</v>
      </c>
      <c r="N25" s="48">
        <f>+'O&amp;M_Detail'!N62</f>
        <v>-1.1000000000000001</v>
      </c>
      <c r="P25" s="48">
        <f>+'O&amp;M_Detail'!P62</f>
        <v>-1.1000000000000001</v>
      </c>
      <c r="R25" s="48">
        <f>+'O&amp;M_Detail'!R62</f>
        <v>-1.1000000000000001</v>
      </c>
      <c r="T25" s="48">
        <f>+'O&amp;M_Detail'!T62</f>
        <v>-1.1000000000000001</v>
      </c>
      <c r="V25" s="48">
        <f>+'O&amp;M_Detail'!V62</f>
        <v>-1.1000000000000001</v>
      </c>
      <c r="X25" s="48">
        <f>+'O&amp;M_Detail'!X62</f>
        <v>-1</v>
      </c>
      <c r="Y25" s="5"/>
      <c r="Z25" s="48">
        <f>+'O&amp;M_Detail'!Z62</f>
        <v>-1</v>
      </c>
      <c r="AA25" s="5"/>
      <c r="AB25" s="48">
        <f>+'O&amp;M_Detail'!AB62</f>
        <v>-1</v>
      </c>
      <c r="AC25" s="5"/>
      <c r="AD25" s="48">
        <f>+'O&amp;M_Detail'!AD62</f>
        <v>-0.8</v>
      </c>
      <c r="AE25" s="5"/>
      <c r="AF25" s="48">
        <f>+'O&amp;M_Detail'!AF62</f>
        <v>-0.8</v>
      </c>
      <c r="AG25" s="5"/>
      <c r="AH25" s="48">
        <f>+'O&amp;M_Detail'!AH62</f>
        <v>-0.8</v>
      </c>
      <c r="AI25" s="5"/>
      <c r="AJ25" s="48">
        <f>+'O&amp;M_Detail'!AJ62</f>
        <v>-0.8</v>
      </c>
      <c r="AK25" s="5"/>
      <c r="AL25" s="48">
        <f>+'O&amp;M_Detail'!AL62</f>
        <v>-0.8</v>
      </c>
      <c r="AM25" s="5"/>
      <c r="AN25" s="48">
        <f>+'O&amp;M_Detail'!AN62</f>
        <v>-0.8</v>
      </c>
      <c r="AO25" s="5"/>
      <c r="AP25" s="8">
        <f>SUM(D25:AO25)</f>
        <v>-19.200000000000003</v>
      </c>
    </row>
    <row r="26" spans="1:42" x14ac:dyDescent="0.2">
      <c r="A26" s="12" t="s">
        <v>6</v>
      </c>
      <c r="D26" s="15">
        <f>SUM(D17:D25)</f>
        <v>-19.8</v>
      </c>
      <c r="F26" s="15">
        <f>SUM(F17:F25)</f>
        <v>-12.7</v>
      </c>
      <c r="H26" s="15">
        <f>SUM(H17:H25)</f>
        <v>-10.799999999999999</v>
      </c>
      <c r="J26" s="15">
        <f>SUM(J17:J25)</f>
        <v>-10.8</v>
      </c>
      <c r="L26" s="15">
        <f>SUM(L17:L25)</f>
        <v>-10.299999999999999</v>
      </c>
      <c r="N26" s="15">
        <f>SUM(N17:N25)</f>
        <v>-11.299999999999999</v>
      </c>
      <c r="P26" s="15">
        <f>SUM(P17:P25)</f>
        <v>-9</v>
      </c>
      <c r="R26" s="15">
        <f>SUM(R17:R25)</f>
        <v>-9.1999999999999975</v>
      </c>
      <c r="T26" s="15">
        <f>SUM(T17:T25)</f>
        <v>-8.6999999999999993</v>
      </c>
      <c r="V26" s="15">
        <f>SUM(V17:V25)</f>
        <v>-8.5</v>
      </c>
      <c r="X26" s="15">
        <f>SUM(X17:X25)</f>
        <v>-8.3999999999999986</v>
      </c>
      <c r="Y26" s="5"/>
      <c r="Z26" s="15">
        <f>SUM(Z17:Z25)</f>
        <v>-8.5</v>
      </c>
      <c r="AA26" s="5"/>
      <c r="AB26" s="15">
        <f>SUM(AB17:AB25)</f>
        <v>-8.4</v>
      </c>
      <c r="AC26" s="5"/>
      <c r="AD26" s="15">
        <f>SUM(AD17:AD25)</f>
        <v>-6.8</v>
      </c>
      <c r="AF26" s="15">
        <f>SUM(AF17:AF25)</f>
        <v>-6.3999999999999995</v>
      </c>
      <c r="AG26" s="5"/>
      <c r="AH26" s="15">
        <f>SUM(AH17:AH25)</f>
        <v>-7.1999999999999993</v>
      </c>
      <c r="AJ26" s="15">
        <f>SUM(AJ17:AJ25)</f>
        <v>-7.6999999999999993</v>
      </c>
      <c r="AK26" s="5"/>
      <c r="AL26" s="15">
        <f>SUM(AL17:AL25)</f>
        <v>-10.5</v>
      </c>
      <c r="AM26" s="5"/>
      <c r="AN26" s="15">
        <f>SUM(AN17:AN25)</f>
        <v>-6.8999999999999995</v>
      </c>
      <c r="AP26" s="13">
        <f>SUM(AP17:AP25)</f>
        <v>-181.90000000000003</v>
      </c>
    </row>
    <row r="27" spans="1:42" x14ac:dyDescent="0.2">
      <c r="A27" s="11"/>
      <c r="D27" s="8"/>
      <c r="F27" s="8"/>
      <c r="H27" s="8"/>
      <c r="J27" s="8"/>
      <c r="L27" s="8"/>
      <c r="N27" s="8"/>
      <c r="P27" s="8"/>
      <c r="R27" s="8"/>
      <c r="T27" s="8"/>
      <c r="V27" s="8"/>
      <c r="X27" s="8"/>
      <c r="Z27" s="8"/>
      <c r="AB27" s="8"/>
      <c r="AC27" s="5"/>
      <c r="AD27" s="8"/>
      <c r="AE27" s="5"/>
      <c r="AF27" s="8"/>
      <c r="AG27" s="5"/>
      <c r="AH27" s="8"/>
      <c r="AI27" s="5"/>
      <c r="AJ27" s="8"/>
      <c r="AL27" s="8"/>
      <c r="AM27" s="5"/>
      <c r="AN27" s="8"/>
      <c r="AO27" s="5"/>
      <c r="AP27" s="8"/>
    </row>
    <row r="28" spans="1:42" x14ac:dyDescent="0.2">
      <c r="A28" s="19" t="s">
        <v>13</v>
      </c>
      <c r="D28" s="8"/>
      <c r="F28" s="8"/>
      <c r="H28" s="8"/>
      <c r="J28" s="8"/>
      <c r="L28" s="8"/>
      <c r="N28" s="8"/>
      <c r="P28" s="8"/>
      <c r="R28" s="8"/>
      <c r="T28" s="8"/>
      <c r="V28" s="8"/>
      <c r="X28" s="8"/>
      <c r="Z28" s="8"/>
      <c r="AB28" s="8"/>
      <c r="AC28" s="5"/>
      <c r="AD28" s="8"/>
      <c r="AE28" s="5"/>
      <c r="AF28" s="8"/>
      <c r="AG28" s="5"/>
      <c r="AH28" s="8"/>
      <c r="AI28" s="5"/>
      <c r="AJ28" s="8"/>
      <c r="AL28" s="8"/>
      <c r="AM28" s="5"/>
      <c r="AN28" s="8"/>
      <c r="AO28" s="5"/>
      <c r="AP28" s="8"/>
    </row>
    <row r="29" spans="1:42" x14ac:dyDescent="0.2">
      <c r="A29" s="14" t="s">
        <v>83</v>
      </c>
      <c r="D29" s="8">
        <v>0</v>
      </c>
      <c r="F29" s="8">
        <v>0</v>
      </c>
      <c r="H29" s="8">
        <v>0</v>
      </c>
      <c r="J29" s="8">
        <v>0</v>
      </c>
      <c r="L29" s="8">
        <v>0</v>
      </c>
      <c r="N29" s="8">
        <v>0</v>
      </c>
      <c r="P29" s="8">
        <v>0</v>
      </c>
      <c r="R29" s="8">
        <v>0</v>
      </c>
      <c r="T29" s="8">
        <v>0</v>
      </c>
      <c r="V29" s="8">
        <v>0</v>
      </c>
      <c r="X29" s="8">
        <v>0</v>
      </c>
      <c r="Z29" s="8">
        <v>0</v>
      </c>
      <c r="AB29" s="8">
        <v>0</v>
      </c>
      <c r="AD29" s="8">
        <v>0</v>
      </c>
      <c r="AF29" s="8">
        <v>0</v>
      </c>
      <c r="AH29" s="8">
        <v>0</v>
      </c>
      <c r="AJ29" s="8">
        <v>0</v>
      </c>
      <c r="AL29" s="8">
        <v>0</v>
      </c>
      <c r="AN29" s="8">
        <v>0</v>
      </c>
      <c r="AP29" s="8">
        <f t="shared" ref="AP29:AP36" si="1">SUM(D29:AO29)</f>
        <v>0</v>
      </c>
    </row>
    <row r="30" spans="1:42" x14ac:dyDescent="0.2">
      <c r="A30" s="14" t="s">
        <v>69</v>
      </c>
      <c r="D30" s="10">
        <v>0</v>
      </c>
      <c r="F30" s="10">
        <v>0</v>
      </c>
      <c r="H30" s="10">
        <v>0</v>
      </c>
      <c r="J30" s="10">
        <v>0</v>
      </c>
      <c r="L30" s="10">
        <v>0</v>
      </c>
      <c r="N30" s="10">
        <v>0</v>
      </c>
      <c r="P30" s="10">
        <v>0</v>
      </c>
      <c r="R30" s="10">
        <v>0</v>
      </c>
      <c r="T30" s="10">
        <v>0</v>
      </c>
      <c r="V30" s="10">
        <v>0</v>
      </c>
      <c r="X30" s="10">
        <v>0</v>
      </c>
      <c r="Z30" s="10">
        <v>0</v>
      </c>
      <c r="AB30" s="10">
        <v>0</v>
      </c>
      <c r="AD30" s="10">
        <v>0</v>
      </c>
      <c r="AF30" s="10">
        <v>0</v>
      </c>
      <c r="AH30" s="10">
        <v>0</v>
      </c>
      <c r="AJ30" s="10">
        <v>0</v>
      </c>
      <c r="AL30" s="10">
        <v>0</v>
      </c>
      <c r="AN30" s="10">
        <v>0</v>
      </c>
      <c r="AP30" s="8">
        <f t="shared" si="1"/>
        <v>0</v>
      </c>
    </row>
    <row r="31" spans="1:42" x14ac:dyDescent="0.2">
      <c r="A31" s="14" t="s">
        <v>70</v>
      </c>
      <c r="D31" s="10">
        <v>0</v>
      </c>
      <c r="F31" s="10">
        <v>0</v>
      </c>
      <c r="H31" s="10">
        <v>0</v>
      </c>
      <c r="J31" s="10">
        <v>0</v>
      </c>
      <c r="L31" s="10">
        <v>0</v>
      </c>
      <c r="N31" s="10">
        <v>0</v>
      </c>
      <c r="P31" s="10">
        <v>0</v>
      </c>
      <c r="R31" s="10">
        <v>0</v>
      </c>
      <c r="T31" s="10">
        <v>0</v>
      </c>
      <c r="V31" s="10">
        <v>0</v>
      </c>
      <c r="X31" s="10">
        <v>0</v>
      </c>
      <c r="Z31" s="10">
        <v>0</v>
      </c>
      <c r="AB31" s="10">
        <v>0</v>
      </c>
      <c r="AD31" s="10">
        <v>0</v>
      </c>
      <c r="AF31" s="10">
        <v>0</v>
      </c>
      <c r="AH31" s="10">
        <v>0</v>
      </c>
      <c r="AJ31" s="10">
        <v>0</v>
      </c>
      <c r="AL31" s="10">
        <v>0</v>
      </c>
      <c r="AN31" s="10">
        <v>0</v>
      </c>
      <c r="AP31" s="8">
        <f t="shared" si="1"/>
        <v>0</v>
      </c>
    </row>
    <row r="32" spans="1:42" x14ac:dyDescent="0.2">
      <c r="A32" s="14" t="s">
        <v>71</v>
      </c>
      <c r="D32" s="8">
        <v>0</v>
      </c>
      <c r="F32" s="8">
        <v>0</v>
      </c>
      <c r="H32" s="8">
        <v>0</v>
      </c>
      <c r="J32" s="8">
        <v>0</v>
      </c>
      <c r="L32" s="8">
        <v>0</v>
      </c>
      <c r="N32" s="8">
        <v>0</v>
      </c>
      <c r="P32" s="8">
        <v>0</v>
      </c>
      <c r="R32" s="8">
        <v>0</v>
      </c>
      <c r="T32" s="8">
        <v>0</v>
      </c>
      <c r="V32" s="8">
        <v>0</v>
      </c>
      <c r="X32" s="8">
        <v>0</v>
      </c>
      <c r="Z32" s="8">
        <v>0</v>
      </c>
      <c r="AB32" s="8">
        <v>0</v>
      </c>
      <c r="AC32" s="5"/>
      <c r="AD32" s="8">
        <v>0</v>
      </c>
      <c r="AE32" s="5"/>
      <c r="AF32" s="8">
        <v>0</v>
      </c>
      <c r="AG32" s="5"/>
      <c r="AH32" s="8">
        <v>0</v>
      </c>
      <c r="AI32" s="5"/>
      <c r="AJ32" s="8">
        <v>0</v>
      </c>
      <c r="AL32" s="8">
        <v>0</v>
      </c>
      <c r="AM32" s="5"/>
      <c r="AN32" s="8">
        <v>0</v>
      </c>
      <c r="AO32" s="5"/>
      <c r="AP32" s="8">
        <f t="shared" si="1"/>
        <v>0</v>
      </c>
    </row>
    <row r="33" spans="1:42" x14ac:dyDescent="0.2">
      <c r="A33" s="14" t="s">
        <v>72</v>
      </c>
      <c r="D33" s="8">
        <v>0</v>
      </c>
      <c r="F33" s="8">
        <v>0</v>
      </c>
      <c r="H33" s="8">
        <v>0</v>
      </c>
      <c r="J33" s="8">
        <v>0</v>
      </c>
      <c r="L33" s="8">
        <v>0</v>
      </c>
      <c r="N33" s="8">
        <v>0</v>
      </c>
      <c r="P33" s="8">
        <v>0</v>
      </c>
      <c r="R33" s="8">
        <v>0</v>
      </c>
      <c r="T33" s="8">
        <v>0</v>
      </c>
      <c r="V33" s="8">
        <v>0</v>
      </c>
      <c r="X33" s="8">
        <v>0</v>
      </c>
      <c r="Z33" s="8">
        <v>0</v>
      </c>
      <c r="AB33" s="8">
        <v>0</v>
      </c>
      <c r="AC33" s="5"/>
      <c r="AD33" s="8">
        <v>0</v>
      </c>
      <c r="AE33" s="5"/>
      <c r="AF33" s="8">
        <v>0</v>
      </c>
      <c r="AG33" s="5"/>
      <c r="AH33" s="8">
        <v>0</v>
      </c>
      <c r="AI33" s="5"/>
      <c r="AJ33" s="8">
        <v>0</v>
      </c>
      <c r="AL33" s="8">
        <v>0</v>
      </c>
      <c r="AM33" s="5"/>
      <c r="AN33" s="8">
        <v>0</v>
      </c>
      <c r="AO33" s="5"/>
      <c r="AP33" s="8">
        <f>SUM(D33:AO33)</f>
        <v>0</v>
      </c>
    </row>
    <row r="34" spans="1:42" x14ac:dyDescent="0.2">
      <c r="A34" s="14" t="s">
        <v>73</v>
      </c>
      <c r="D34" s="8">
        <v>0</v>
      </c>
      <c r="F34" s="8">
        <v>0</v>
      </c>
      <c r="H34" s="8">
        <v>0</v>
      </c>
      <c r="J34" s="8">
        <v>0</v>
      </c>
      <c r="L34" s="8">
        <v>0</v>
      </c>
      <c r="N34" s="8">
        <v>0</v>
      </c>
      <c r="P34" s="8">
        <v>0</v>
      </c>
      <c r="R34" s="8">
        <v>0</v>
      </c>
      <c r="T34" s="8">
        <v>0</v>
      </c>
      <c r="V34" s="8">
        <v>0</v>
      </c>
      <c r="X34" s="8">
        <v>0</v>
      </c>
      <c r="Z34" s="8">
        <v>0</v>
      </c>
      <c r="AB34" s="8">
        <v>0</v>
      </c>
      <c r="AC34" s="5"/>
      <c r="AD34" s="8">
        <v>0</v>
      </c>
      <c r="AE34" s="5"/>
      <c r="AF34" s="8">
        <v>0</v>
      </c>
      <c r="AG34" s="5"/>
      <c r="AH34" s="8">
        <v>0</v>
      </c>
      <c r="AI34" s="5"/>
      <c r="AJ34" s="8">
        <v>0</v>
      </c>
      <c r="AL34" s="8">
        <v>0</v>
      </c>
      <c r="AM34" s="5"/>
      <c r="AN34" s="8">
        <v>0</v>
      </c>
      <c r="AO34" s="5"/>
      <c r="AP34" s="8">
        <f>SUM(D34:AO34)</f>
        <v>0</v>
      </c>
    </row>
    <row r="35" spans="1:42" x14ac:dyDescent="0.2">
      <c r="A35" s="14" t="s">
        <v>74</v>
      </c>
      <c r="D35" s="8">
        <v>0</v>
      </c>
      <c r="F35" s="8">
        <v>0</v>
      </c>
      <c r="H35" s="8">
        <v>0</v>
      </c>
      <c r="J35" s="8">
        <v>0</v>
      </c>
      <c r="L35" s="8">
        <v>0</v>
      </c>
      <c r="N35" s="8">
        <v>0</v>
      </c>
      <c r="P35" s="8">
        <v>0</v>
      </c>
      <c r="R35" s="8">
        <v>0</v>
      </c>
      <c r="T35" s="8">
        <v>0</v>
      </c>
      <c r="V35" s="8">
        <v>0</v>
      </c>
      <c r="X35" s="8">
        <v>0</v>
      </c>
      <c r="Z35" s="8">
        <v>0</v>
      </c>
      <c r="AB35" s="8">
        <v>0</v>
      </c>
      <c r="AC35" s="5"/>
      <c r="AD35" s="8">
        <v>0</v>
      </c>
      <c r="AE35" s="5"/>
      <c r="AF35" s="8">
        <v>0</v>
      </c>
      <c r="AG35" s="5"/>
      <c r="AH35" s="8">
        <v>0</v>
      </c>
      <c r="AI35" s="5"/>
      <c r="AJ35" s="8">
        <v>0</v>
      </c>
      <c r="AL35" s="8">
        <v>0</v>
      </c>
      <c r="AM35" s="5"/>
      <c r="AN35" s="8">
        <v>0</v>
      </c>
      <c r="AO35" s="5"/>
      <c r="AP35" s="8">
        <f>SUM(D35:AO35)</f>
        <v>0</v>
      </c>
    </row>
    <row r="36" spans="1:42" x14ac:dyDescent="0.2">
      <c r="A36" s="14" t="s">
        <v>92</v>
      </c>
      <c r="D36" s="8">
        <v>0</v>
      </c>
      <c r="F36" s="8">
        <v>0</v>
      </c>
      <c r="H36" s="8">
        <v>0</v>
      </c>
      <c r="J36" s="8">
        <v>0</v>
      </c>
      <c r="L36" s="8">
        <v>0</v>
      </c>
      <c r="N36" s="8">
        <v>0</v>
      </c>
      <c r="P36" s="8">
        <v>0</v>
      </c>
      <c r="R36" s="8">
        <v>0</v>
      </c>
      <c r="T36" s="8">
        <v>0</v>
      </c>
      <c r="V36" s="8">
        <v>0</v>
      </c>
      <c r="X36" s="8">
        <v>0</v>
      </c>
      <c r="Y36" s="5"/>
      <c r="Z36" s="8">
        <v>0</v>
      </c>
      <c r="AA36" s="5"/>
      <c r="AB36" s="8">
        <v>0</v>
      </c>
      <c r="AC36" s="5"/>
      <c r="AD36" s="8">
        <v>0</v>
      </c>
      <c r="AE36" s="5"/>
      <c r="AF36" s="8">
        <v>0</v>
      </c>
      <c r="AG36" s="5"/>
      <c r="AH36" s="8">
        <v>0</v>
      </c>
      <c r="AI36" s="5"/>
      <c r="AJ36" s="8">
        <v>0</v>
      </c>
      <c r="AL36" s="8">
        <v>0</v>
      </c>
      <c r="AM36" s="5"/>
      <c r="AN36" s="8">
        <v>0</v>
      </c>
      <c r="AO36" s="5"/>
      <c r="AP36" s="8">
        <f t="shared" si="1"/>
        <v>0</v>
      </c>
    </row>
    <row r="37" spans="1:42" x14ac:dyDescent="0.2">
      <c r="A37" s="12" t="s">
        <v>6</v>
      </c>
      <c r="D37" s="15">
        <f>SUM(D29:D36)</f>
        <v>0</v>
      </c>
      <c r="F37" s="15">
        <f>SUM(F29:F36)</f>
        <v>0</v>
      </c>
      <c r="H37" s="15">
        <f>SUM(H29:H36)</f>
        <v>0</v>
      </c>
      <c r="J37" s="15">
        <f>SUM(J29:J36)</f>
        <v>0</v>
      </c>
      <c r="L37" s="15">
        <f>SUM(L29:L36)</f>
        <v>0</v>
      </c>
      <c r="N37" s="15">
        <f>SUM(N29:N36)</f>
        <v>0</v>
      </c>
      <c r="P37" s="15">
        <f>SUM(P29:P36)</f>
        <v>0</v>
      </c>
      <c r="R37" s="15">
        <f>SUM(R29:R36)</f>
        <v>0</v>
      </c>
      <c r="T37" s="15">
        <f>SUM(T29:T36)</f>
        <v>0</v>
      </c>
      <c r="V37" s="15">
        <f>SUM(V29:V36)</f>
        <v>0</v>
      </c>
      <c r="X37" s="15">
        <f>SUM(X29:X36)</f>
        <v>0</v>
      </c>
      <c r="Y37" s="5"/>
      <c r="Z37" s="15">
        <f>SUM(Z29:Z36)</f>
        <v>0</v>
      </c>
      <c r="AA37" s="5"/>
      <c r="AB37" s="15">
        <f>SUM(AB29:AB36)</f>
        <v>0</v>
      </c>
      <c r="AC37" s="5"/>
      <c r="AD37" s="15">
        <f>SUM(AD29:AD36)</f>
        <v>0</v>
      </c>
      <c r="AE37" s="5"/>
      <c r="AF37" s="15">
        <f>SUM(AF29:AF36)</f>
        <v>0</v>
      </c>
      <c r="AG37" s="5"/>
      <c r="AH37" s="15">
        <f>SUM(AH29:AH36)</f>
        <v>0</v>
      </c>
      <c r="AI37" s="5"/>
      <c r="AJ37" s="15">
        <f>SUM(AJ29:AJ36)</f>
        <v>0</v>
      </c>
      <c r="AK37" s="5"/>
      <c r="AL37" s="15">
        <f>SUM(AL29:AL36)</f>
        <v>0</v>
      </c>
      <c r="AM37" s="5"/>
      <c r="AN37" s="15">
        <f>SUM(AN29:AN36)</f>
        <v>0</v>
      </c>
      <c r="AO37" s="5"/>
      <c r="AP37" s="15">
        <f>SUM(AP29:AP36)</f>
        <v>0</v>
      </c>
    </row>
    <row r="38" spans="1:42" x14ac:dyDescent="0.2">
      <c r="A38" s="14"/>
    </row>
    <row r="39" spans="1:42" x14ac:dyDescent="0.2">
      <c r="A39" s="19" t="s">
        <v>2</v>
      </c>
    </row>
    <row r="40" spans="1:42" x14ac:dyDescent="0.2">
      <c r="A40" s="14" t="s">
        <v>75</v>
      </c>
      <c r="D40" s="10">
        <v>0</v>
      </c>
      <c r="F40" s="10">
        <v>0</v>
      </c>
      <c r="H40" s="10">
        <v>0</v>
      </c>
      <c r="J40" s="10">
        <v>0</v>
      </c>
      <c r="L40" s="10">
        <v>0</v>
      </c>
      <c r="N40" s="10">
        <v>0</v>
      </c>
      <c r="P40" s="10">
        <v>0</v>
      </c>
      <c r="R40" s="10">
        <v>0</v>
      </c>
      <c r="T40" s="10">
        <v>0</v>
      </c>
      <c r="V40" s="10">
        <v>0</v>
      </c>
      <c r="X40" s="10">
        <v>0</v>
      </c>
      <c r="Z40" s="10">
        <v>0</v>
      </c>
      <c r="AB40" s="10">
        <v>0</v>
      </c>
      <c r="AD40" s="10">
        <v>0</v>
      </c>
      <c r="AF40" s="10">
        <v>0</v>
      </c>
      <c r="AH40" s="10">
        <v>0</v>
      </c>
      <c r="AJ40" s="10">
        <v>0</v>
      </c>
      <c r="AL40" s="10">
        <v>0</v>
      </c>
      <c r="AN40" s="10">
        <v>0</v>
      </c>
      <c r="AP40" s="8">
        <f>SUM(D40:AO40)</f>
        <v>0</v>
      </c>
    </row>
    <row r="41" spans="1:42" x14ac:dyDescent="0.2">
      <c r="A41" s="14" t="s">
        <v>76</v>
      </c>
      <c r="D41" s="8">
        <f>+Investing!D24</f>
        <v>-2.7</v>
      </c>
      <c r="F41" s="8">
        <f>+Investing!F24</f>
        <v>-0.9</v>
      </c>
      <c r="H41" s="8">
        <f>+Investing!H24</f>
        <v>-1</v>
      </c>
      <c r="J41" s="8">
        <f>+Investing!J24</f>
        <v>-0.4</v>
      </c>
      <c r="L41" s="8">
        <f>+Investing!L24</f>
        <v>-0.4</v>
      </c>
      <c r="N41" s="8">
        <f>+Investing!N24</f>
        <v>-0.5</v>
      </c>
      <c r="P41" s="8">
        <f>+Investing!P24</f>
        <v>-0.4</v>
      </c>
      <c r="R41" s="8">
        <f>+Investing!R24</f>
        <v>-0.5</v>
      </c>
      <c r="T41" s="8">
        <f>+Investing!T24</f>
        <v>-0.5</v>
      </c>
      <c r="V41" s="8">
        <f>+Investing!V24</f>
        <v>-0.4</v>
      </c>
      <c r="X41" s="8">
        <f>+Investing!X24</f>
        <v>-0.4</v>
      </c>
      <c r="Y41" s="5"/>
      <c r="Z41" s="8">
        <f>+Investing!Z24</f>
        <v>-0.4</v>
      </c>
      <c r="AA41" s="5"/>
      <c r="AB41" s="8">
        <f>+Investing!AB24</f>
        <v>-0.2</v>
      </c>
      <c r="AC41" s="5"/>
      <c r="AD41" s="8">
        <f>+Investing!AD24</f>
        <v>-0.4</v>
      </c>
      <c r="AE41" s="5"/>
      <c r="AF41" s="8">
        <f>+Investing!AF24</f>
        <v>-0.4</v>
      </c>
      <c r="AG41" s="5"/>
      <c r="AH41" s="8">
        <f>+Investing!AH24</f>
        <v>-0.4</v>
      </c>
      <c r="AI41" s="5"/>
      <c r="AJ41" s="8">
        <f>+Investing!AJ24</f>
        <v>-0.4</v>
      </c>
      <c r="AK41" s="5"/>
      <c r="AL41" s="8">
        <f>+Investing!AL24</f>
        <v>-0.4</v>
      </c>
      <c r="AM41" s="5"/>
      <c r="AN41" s="8">
        <f>+Investing!AN24</f>
        <v>-0.3</v>
      </c>
      <c r="AO41" s="5"/>
      <c r="AP41" s="8">
        <f>SUM(D41:AO41)</f>
        <v>-11.000000000000004</v>
      </c>
    </row>
    <row r="42" spans="1:42" x14ac:dyDescent="0.2">
      <c r="A42" s="14" t="s">
        <v>77</v>
      </c>
      <c r="D42" s="8">
        <v>0</v>
      </c>
      <c r="F42" s="8">
        <v>0</v>
      </c>
      <c r="H42" s="8">
        <v>0</v>
      </c>
      <c r="J42" s="8">
        <v>0</v>
      </c>
      <c r="L42" s="8">
        <v>0</v>
      </c>
      <c r="N42" s="8">
        <v>0</v>
      </c>
      <c r="P42" s="8">
        <v>0</v>
      </c>
      <c r="R42" s="8">
        <v>0</v>
      </c>
      <c r="T42" s="8">
        <v>0</v>
      </c>
      <c r="V42" s="8">
        <v>0</v>
      </c>
      <c r="X42" s="8">
        <v>0</v>
      </c>
      <c r="Z42" s="8">
        <v>0</v>
      </c>
      <c r="AB42" s="8">
        <v>0</v>
      </c>
      <c r="AC42" s="5"/>
      <c r="AD42" s="8">
        <v>0</v>
      </c>
      <c r="AE42" s="5"/>
      <c r="AF42" s="8">
        <v>0</v>
      </c>
      <c r="AG42" s="5"/>
      <c r="AH42" s="8">
        <v>0</v>
      </c>
      <c r="AI42" s="5"/>
      <c r="AJ42" s="8">
        <v>0</v>
      </c>
      <c r="AL42" s="8">
        <v>0</v>
      </c>
      <c r="AM42" s="5"/>
      <c r="AN42" s="8">
        <v>0</v>
      </c>
      <c r="AO42" s="5"/>
      <c r="AP42" s="8">
        <f>SUM(D42:AO42)</f>
        <v>0</v>
      </c>
    </row>
    <row r="43" spans="1:42" x14ac:dyDescent="0.2">
      <c r="A43" s="12" t="s">
        <v>6</v>
      </c>
      <c r="D43" s="13">
        <f>SUM(D40:D42)</f>
        <v>-2.7</v>
      </c>
      <c r="F43" s="13">
        <f>SUM(F40:F42)</f>
        <v>-0.9</v>
      </c>
      <c r="H43" s="13">
        <f>SUM(H40:H42)</f>
        <v>-1</v>
      </c>
      <c r="J43" s="13">
        <f>SUM(J40:J42)</f>
        <v>-0.4</v>
      </c>
      <c r="L43" s="13">
        <f>SUM(L40:L42)</f>
        <v>-0.4</v>
      </c>
      <c r="N43" s="13">
        <f>SUM(N40:N42)</f>
        <v>-0.5</v>
      </c>
      <c r="P43" s="13">
        <f>SUM(P40:P42)</f>
        <v>-0.4</v>
      </c>
      <c r="R43" s="13">
        <f>SUM(R40:R42)</f>
        <v>-0.5</v>
      </c>
      <c r="T43" s="13">
        <f>SUM(T40:T42)</f>
        <v>-0.5</v>
      </c>
      <c r="V43" s="13">
        <f>SUM(V40:V42)</f>
        <v>-0.4</v>
      </c>
      <c r="X43" s="13">
        <f>SUM(X40:X42)</f>
        <v>-0.4</v>
      </c>
      <c r="Z43" s="13">
        <f>SUM(Z40:Z42)</f>
        <v>-0.4</v>
      </c>
      <c r="AB43" s="13">
        <f>SUM(AB40:AB42)</f>
        <v>-0.2</v>
      </c>
      <c r="AD43" s="13">
        <f>SUM(AD40:AD42)</f>
        <v>-0.4</v>
      </c>
      <c r="AF43" s="13">
        <f>SUM(AF40:AF42)</f>
        <v>-0.4</v>
      </c>
      <c r="AH43" s="13">
        <f>SUM(AH40:AH42)</f>
        <v>-0.4</v>
      </c>
      <c r="AJ43" s="13">
        <f>SUM(AJ40:AJ42)</f>
        <v>-0.4</v>
      </c>
      <c r="AL43" s="13">
        <f>SUM(AL40:AL42)</f>
        <v>-0.4</v>
      </c>
      <c r="AN43" s="13">
        <f>SUM(AN40:AN42)</f>
        <v>-0.3</v>
      </c>
      <c r="AP43" s="13">
        <f>SUM(AP40:AP42)</f>
        <v>-11.000000000000004</v>
      </c>
    </row>
    <row r="44" spans="1:42" x14ac:dyDescent="0.2">
      <c r="A44" s="14"/>
    </row>
    <row r="45" spans="1:42" x14ac:dyDescent="0.2">
      <c r="A45" s="19" t="s">
        <v>12</v>
      </c>
    </row>
    <row r="46" spans="1:42" s="9" customFormat="1" x14ac:dyDescent="0.2">
      <c r="A46" s="21" t="s">
        <v>97</v>
      </c>
      <c r="D46" s="10">
        <v>0</v>
      </c>
      <c r="E46" s="10"/>
      <c r="F46" s="10">
        <v>0</v>
      </c>
      <c r="G46" s="10"/>
      <c r="H46" s="10">
        <v>0</v>
      </c>
      <c r="I46" s="10"/>
      <c r="J46" s="10">
        <v>0</v>
      </c>
      <c r="K46" s="10"/>
      <c r="L46" s="10">
        <v>0</v>
      </c>
      <c r="M46" s="10"/>
      <c r="N46" s="10">
        <v>0</v>
      </c>
      <c r="O46" s="10"/>
      <c r="P46" s="10">
        <v>0</v>
      </c>
      <c r="Q46" s="10"/>
      <c r="R46" s="10">
        <v>0</v>
      </c>
      <c r="S46" s="10"/>
      <c r="T46" s="10">
        <v>0</v>
      </c>
      <c r="U46" s="10"/>
      <c r="V46" s="10">
        <v>0</v>
      </c>
      <c r="W46" s="10"/>
      <c r="X46" s="10">
        <v>0</v>
      </c>
      <c r="Z46" s="10">
        <v>0</v>
      </c>
      <c r="AB46" s="10">
        <v>0</v>
      </c>
      <c r="AC46" s="10"/>
      <c r="AD46" s="10">
        <v>0</v>
      </c>
      <c r="AE46" s="10"/>
      <c r="AF46" s="10">
        <v>0</v>
      </c>
      <c r="AG46" s="10"/>
      <c r="AH46" s="10">
        <v>0</v>
      </c>
      <c r="AI46" s="10"/>
      <c r="AJ46" s="10">
        <v>0</v>
      </c>
      <c r="AL46" s="10">
        <v>0</v>
      </c>
      <c r="AM46" s="10"/>
      <c r="AN46" s="10">
        <v>0</v>
      </c>
      <c r="AO46" s="10"/>
      <c r="AP46" s="8">
        <f t="shared" ref="AP46:AP52" si="2">SUM(D46:AO46)</f>
        <v>0</v>
      </c>
    </row>
    <row r="47" spans="1:42" x14ac:dyDescent="0.2">
      <c r="A47" s="14" t="s">
        <v>78</v>
      </c>
      <c r="D47" s="8">
        <v>0</v>
      </c>
      <c r="F47" s="8">
        <v>0</v>
      </c>
      <c r="H47" s="8">
        <v>0</v>
      </c>
      <c r="J47" s="8">
        <v>0</v>
      </c>
      <c r="L47" s="8">
        <v>0</v>
      </c>
      <c r="N47" s="8">
        <v>0</v>
      </c>
      <c r="P47" s="8">
        <v>0</v>
      </c>
      <c r="R47" s="8">
        <v>0</v>
      </c>
      <c r="T47" s="8">
        <v>0</v>
      </c>
      <c r="V47" s="8">
        <v>0</v>
      </c>
      <c r="X47" s="8">
        <v>0</v>
      </c>
      <c r="Z47" s="8">
        <v>0</v>
      </c>
      <c r="AB47" s="8">
        <v>0</v>
      </c>
      <c r="AC47" s="5"/>
      <c r="AD47" s="8">
        <v>0</v>
      </c>
      <c r="AE47" s="5"/>
      <c r="AF47" s="8">
        <v>0</v>
      </c>
      <c r="AG47" s="5"/>
      <c r="AH47" s="8">
        <v>0</v>
      </c>
      <c r="AI47" s="5"/>
      <c r="AJ47" s="8">
        <v>0</v>
      </c>
      <c r="AL47" s="8">
        <v>0</v>
      </c>
      <c r="AM47" s="5"/>
      <c r="AN47" s="8">
        <v>0</v>
      </c>
      <c r="AO47" s="5"/>
      <c r="AP47" s="8">
        <f t="shared" si="2"/>
        <v>0</v>
      </c>
    </row>
    <row r="48" spans="1:42" x14ac:dyDescent="0.2">
      <c r="A48" s="14" t="s">
        <v>79</v>
      </c>
      <c r="D48" s="8">
        <v>0</v>
      </c>
      <c r="F48" s="8">
        <v>0</v>
      </c>
      <c r="H48" s="8">
        <v>0</v>
      </c>
      <c r="J48" s="8">
        <v>0</v>
      </c>
      <c r="L48" s="8">
        <v>0</v>
      </c>
      <c r="N48" s="8">
        <v>0</v>
      </c>
      <c r="P48" s="8">
        <v>0</v>
      </c>
      <c r="R48" s="8">
        <v>0</v>
      </c>
      <c r="T48" s="8">
        <v>0</v>
      </c>
      <c r="V48" s="8">
        <v>0</v>
      </c>
      <c r="X48" s="8">
        <v>0</v>
      </c>
      <c r="Z48" s="8">
        <v>0</v>
      </c>
      <c r="AB48" s="8">
        <v>0</v>
      </c>
      <c r="AC48" s="5"/>
      <c r="AD48" s="8">
        <v>0</v>
      </c>
      <c r="AE48" s="5"/>
      <c r="AF48" s="8">
        <v>0</v>
      </c>
      <c r="AG48" s="5"/>
      <c r="AH48" s="8">
        <v>0</v>
      </c>
      <c r="AI48" s="5"/>
      <c r="AJ48" s="8">
        <v>0</v>
      </c>
      <c r="AL48" s="8">
        <v>0</v>
      </c>
      <c r="AM48" s="5"/>
      <c r="AN48" s="8">
        <v>0</v>
      </c>
      <c r="AO48" s="5"/>
      <c r="AP48" s="8">
        <f t="shared" si="2"/>
        <v>0</v>
      </c>
    </row>
    <row r="49" spans="1:42" x14ac:dyDescent="0.2">
      <c r="A49" s="14" t="s">
        <v>80</v>
      </c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C49" s="5"/>
      <c r="AD49" s="8"/>
      <c r="AE49" s="5"/>
      <c r="AF49" s="8"/>
      <c r="AG49" s="5"/>
      <c r="AH49" s="8"/>
      <c r="AI49" s="5"/>
      <c r="AJ49" s="8"/>
      <c r="AL49" s="8"/>
      <c r="AM49" s="5"/>
      <c r="AN49" s="8"/>
      <c r="AO49" s="5"/>
      <c r="AP49" s="8"/>
    </row>
    <row r="50" spans="1:42" x14ac:dyDescent="0.2">
      <c r="A50" s="14" t="s">
        <v>81</v>
      </c>
      <c r="D50" s="8">
        <v>0</v>
      </c>
      <c r="F50" s="8">
        <v>0</v>
      </c>
      <c r="H50" s="8">
        <v>0</v>
      </c>
      <c r="J50" s="8">
        <v>0</v>
      </c>
      <c r="L50" s="8">
        <v>0</v>
      </c>
      <c r="N50" s="8">
        <v>0</v>
      </c>
      <c r="P50" s="8">
        <v>0</v>
      </c>
      <c r="R50" s="8">
        <v>0</v>
      </c>
      <c r="T50" s="8">
        <v>0</v>
      </c>
      <c r="V50" s="8">
        <v>0</v>
      </c>
      <c r="X50" s="8">
        <v>0</v>
      </c>
      <c r="Z50" s="8">
        <v>0</v>
      </c>
      <c r="AB50" s="8">
        <v>0</v>
      </c>
      <c r="AC50" s="5"/>
      <c r="AD50" s="8">
        <v>0</v>
      </c>
      <c r="AE50" s="5"/>
      <c r="AF50" s="8">
        <v>0</v>
      </c>
      <c r="AG50" s="5"/>
      <c r="AH50" s="8">
        <v>0</v>
      </c>
      <c r="AI50" s="5"/>
      <c r="AJ50" s="8">
        <v>0</v>
      </c>
      <c r="AL50" s="8">
        <v>0</v>
      </c>
      <c r="AM50" s="5"/>
      <c r="AN50" s="8">
        <v>0</v>
      </c>
      <c r="AO50" s="5"/>
      <c r="AP50" s="8">
        <f t="shared" si="2"/>
        <v>0</v>
      </c>
    </row>
    <row r="51" spans="1:42" x14ac:dyDescent="0.2">
      <c r="A51" s="14" t="s">
        <v>82</v>
      </c>
      <c r="D51" s="8">
        <v>0</v>
      </c>
      <c r="F51" s="8">
        <v>0</v>
      </c>
      <c r="H51" s="8">
        <v>0</v>
      </c>
      <c r="J51" s="8">
        <v>0</v>
      </c>
      <c r="L51" s="8">
        <v>0</v>
      </c>
      <c r="N51" s="8">
        <v>0</v>
      </c>
      <c r="P51" s="8">
        <v>0</v>
      </c>
      <c r="R51" s="8">
        <v>0</v>
      </c>
      <c r="T51" s="8">
        <v>0</v>
      </c>
      <c r="V51" s="8">
        <v>0</v>
      </c>
      <c r="X51" s="8">
        <v>0</v>
      </c>
      <c r="Z51" s="8">
        <v>0</v>
      </c>
      <c r="AB51" s="8">
        <v>0</v>
      </c>
      <c r="AC51" s="5"/>
      <c r="AD51" s="8">
        <v>0</v>
      </c>
      <c r="AE51" s="5"/>
      <c r="AF51" s="8">
        <v>0</v>
      </c>
      <c r="AG51" s="5"/>
      <c r="AH51" s="8">
        <v>0</v>
      </c>
      <c r="AI51" s="5"/>
      <c r="AJ51" s="8">
        <v>0</v>
      </c>
      <c r="AL51" s="8">
        <v>0</v>
      </c>
      <c r="AM51" s="5"/>
      <c r="AN51" s="8">
        <v>0</v>
      </c>
      <c r="AO51" s="5"/>
      <c r="AP51" s="8">
        <f t="shared" si="2"/>
        <v>0</v>
      </c>
    </row>
    <row r="52" spans="1:42" x14ac:dyDescent="0.2">
      <c r="A52" s="14" t="s">
        <v>1</v>
      </c>
      <c r="D52" s="8">
        <v>0</v>
      </c>
      <c r="F52" s="8">
        <v>0</v>
      </c>
      <c r="H52" s="8">
        <v>0</v>
      </c>
      <c r="J52" s="8">
        <v>0</v>
      </c>
      <c r="L52" s="8">
        <v>0</v>
      </c>
      <c r="N52" s="8">
        <v>0</v>
      </c>
      <c r="P52" s="8">
        <v>0</v>
      </c>
      <c r="R52" s="8">
        <v>0</v>
      </c>
      <c r="T52" s="8">
        <v>0</v>
      </c>
      <c r="V52" s="8">
        <v>0</v>
      </c>
      <c r="X52" s="8">
        <v>0</v>
      </c>
      <c r="Z52" s="8">
        <v>0</v>
      </c>
      <c r="AB52" s="8">
        <v>0</v>
      </c>
      <c r="AC52" s="5"/>
      <c r="AD52" s="8">
        <v>0</v>
      </c>
      <c r="AE52" s="5"/>
      <c r="AF52" s="8">
        <v>0</v>
      </c>
      <c r="AG52" s="5"/>
      <c r="AH52" s="8">
        <v>0</v>
      </c>
      <c r="AI52" s="5"/>
      <c r="AJ52" s="8">
        <v>0</v>
      </c>
      <c r="AL52" s="8">
        <v>0</v>
      </c>
      <c r="AM52" s="5"/>
      <c r="AN52" s="8">
        <v>0</v>
      </c>
      <c r="AO52" s="5"/>
      <c r="AP52" s="8">
        <f t="shared" si="2"/>
        <v>0</v>
      </c>
    </row>
    <row r="53" spans="1:42" x14ac:dyDescent="0.2">
      <c r="A53" s="12" t="s">
        <v>6</v>
      </c>
      <c r="D53" s="13">
        <f>SUM(D46:D52)</f>
        <v>0</v>
      </c>
      <c r="F53" s="13">
        <f>SUM(F46:F52)</f>
        <v>0</v>
      </c>
      <c r="H53" s="13">
        <f>SUM(H46:H52)</f>
        <v>0</v>
      </c>
      <c r="J53" s="13">
        <f>SUM(J46:J52)</f>
        <v>0</v>
      </c>
      <c r="L53" s="13">
        <f>SUM(L46:L52)</f>
        <v>0</v>
      </c>
      <c r="N53" s="13">
        <f>SUM(N46:N52)</f>
        <v>0</v>
      </c>
      <c r="P53" s="13">
        <f>SUM(P46:P52)</f>
        <v>0</v>
      </c>
      <c r="R53" s="13">
        <f>SUM(R46:R52)</f>
        <v>0</v>
      </c>
      <c r="T53" s="13">
        <f>SUM(T46:T52)</f>
        <v>0</v>
      </c>
      <c r="V53" s="13">
        <f>SUM(V46:V52)</f>
        <v>0</v>
      </c>
      <c r="X53" s="13">
        <f>SUM(X46:X52)</f>
        <v>0</v>
      </c>
      <c r="Z53" s="13">
        <f>SUM(Z46:Z52)</f>
        <v>0</v>
      </c>
      <c r="AB53" s="13">
        <f>SUM(AB46:AB52)</f>
        <v>0</v>
      </c>
      <c r="AD53" s="13">
        <f>SUM(AD46:AD52)</f>
        <v>0</v>
      </c>
      <c r="AF53" s="13">
        <f>SUM(AF46:AF52)</f>
        <v>0</v>
      </c>
      <c r="AH53" s="13">
        <f>SUM(AH46:AH52)</f>
        <v>0</v>
      </c>
      <c r="AJ53" s="13">
        <f>SUM(AJ46:AJ52)</f>
        <v>0</v>
      </c>
      <c r="AL53" s="13">
        <f>SUM(AL46:AL52)</f>
        <v>0</v>
      </c>
      <c r="AN53" s="13">
        <f>SUM(AN46:AN52)</f>
        <v>0</v>
      </c>
      <c r="AP53" s="13">
        <f>SUM(AP46:AP52)</f>
        <v>0</v>
      </c>
    </row>
    <row r="54" spans="1:42" ht="5.0999999999999996" customHeight="1" x14ac:dyDescent="0.2">
      <c r="A54" s="14"/>
      <c r="AC54" s="5"/>
      <c r="AE54" s="5"/>
      <c r="AG54" s="5"/>
      <c r="AI54" s="5"/>
      <c r="AM54" s="5"/>
      <c r="AO54" s="5"/>
    </row>
    <row r="55" spans="1:42" s="16" customFormat="1" x14ac:dyDescent="0.2">
      <c r="A55" s="6" t="s">
        <v>3</v>
      </c>
      <c r="D55" s="17">
        <f>+D14+D26+D37+D43+D53</f>
        <v>-22.1</v>
      </c>
      <c r="E55" s="17"/>
      <c r="F55" s="17">
        <f>+F14+F26+F37+F43+F53</f>
        <v>-13.4</v>
      </c>
      <c r="G55" s="17"/>
      <c r="H55" s="17">
        <f>+H14+H26+H37+H43+H53</f>
        <v>-11.6</v>
      </c>
      <c r="I55" s="17"/>
      <c r="J55" s="17">
        <f>+J14+J26+J37+J43+J53</f>
        <v>-11.000000000000002</v>
      </c>
      <c r="K55" s="17"/>
      <c r="L55" s="17">
        <f>+L14+L26+L37+L43+L53</f>
        <v>-10.5</v>
      </c>
      <c r="M55" s="17"/>
      <c r="N55" s="17">
        <f>+N14+N26+N37+N43+N53</f>
        <v>-11.799999999999999</v>
      </c>
      <c r="O55" s="17"/>
      <c r="P55" s="17">
        <f>+P14+P26+P37+P43+P53</f>
        <v>-9.4</v>
      </c>
      <c r="Q55" s="17"/>
      <c r="R55" s="17">
        <f>+R14+R26+R37+R43+R53</f>
        <v>-9.6999999999999975</v>
      </c>
      <c r="S55" s="17"/>
      <c r="T55" s="17">
        <f>+T14+T26+T37+T43+T53</f>
        <v>-9.1999999999999993</v>
      </c>
      <c r="U55" s="17"/>
      <c r="V55" s="17">
        <f>+V14+V26+V37+V43+V53</f>
        <v>-8.9</v>
      </c>
      <c r="W55" s="17"/>
      <c r="X55" s="17">
        <f>+X14+X26+X37+X43+X53</f>
        <v>-8.7999999999999989</v>
      </c>
      <c r="Z55" s="17">
        <f>+Z14+Z26+Z37+Z43+Z53</f>
        <v>-8.9</v>
      </c>
      <c r="AB55" s="17">
        <f>+AB14+AB26+AB37+AB43+AB53</f>
        <v>-8.6</v>
      </c>
      <c r="AC55" s="17"/>
      <c r="AD55" s="17">
        <f>+AD14+AD26+AD37+AD43+AD53</f>
        <v>-7.2</v>
      </c>
      <c r="AE55" s="17"/>
      <c r="AF55" s="17">
        <f>+AF14+AF26+AF37+AF43+AF53</f>
        <v>-6.8</v>
      </c>
      <c r="AG55" s="17"/>
      <c r="AH55" s="17">
        <f>+AH14+AH26+AH37+AH43+AH53</f>
        <v>-7.6</v>
      </c>
      <c r="AI55" s="17"/>
      <c r="AJ55" s="17">
        <f>+AJ14+AJ26+AJ37+AJ43+AJ53</f>
        <v>-8.1</v>
      </c>
      <c r="AL55" s="17">
        <f>+AL14+AL26+AL37+AL43+AL53</f>
        <v>-10.9</v>
      </c>
      <c r="AM55" s="17"/>
      <c r="AN55" s="17">
        <f>+AN14+AN26+AN37+AN43+AN53</f>
        <v>-7.1999999999999993</v>
      </c>
      <c r="AO55" s="17"/>
      <c r="AP55" s="17">
        <f>+AP14+AP26+AP37+AP43+AP53</f>
        <v>-191.70000000000005</v>
      </c>
    </row>
    <row r="56" spans="1:42" x14ac:dyDescent="0.2">
      <c r="AP56" s="4"/>
    </row>
    <row r="57" spans="1:42" x14ac:dyDescent="0.2">
      <c r="AP57" s="4"/>
    </row>
    <row r="58" spans="1:42" x14ac:dyDescent="0.2">
      <c r="AP58" s="4"/>
    </row>
    <row r="59" spans="1:42" x14ac:dyDescent="0.2">
      <c r="AP59" s="4"/>
    </row>
    <row r="60" spans="1:42" x14ac:dyDescent="0.2">
      <c r="AP60" s="4"/>
    </row>
    <row r="61" spans="1:42" x14ac:dyDescent="0.2">
      <c r="AP61" s="4"/>
    </row>
    <row r="62" spans="1:42" x14ac:dyDescent="0.2">
      <c r="AP62" s="4"/>
    </row>
    <row r="63" spans="1:42" x14ac:dyDescent="0.2">
      <c r="AP63" s="4"/>
    </row>
    <row r="64" spans="1:42" x14ac:dyDescent="0.2">
      <c r="AP64" s="4"/>
    </row>
    <row r="65" spans="42:42" x14ac:dyDescent="0.2">
      <c r="AP65" s="4"/>
    </row>
    <row r="66" spans="42:42" x14ac:dyDescent="0.2">
      <c r="AP66" s="4"/>
    </row>
    <row r="67" spans="42:42" x14ac:dyDescent="0.2">
      <c r="AP67" s="4"/>
    </row>
    <row r="68" spans="42:42" x14ac:dyDescent="0.2">
      <c r="AP68" s="4"/>
    </row>
  </sheetData>
  <phoneticPr fontId="0" type="noConversion"/>
  <pageMargins left="0.5" right="0.5" top="0.75" bottom="0.5" header="0.5" footer="0.5"/>
  <pageSetup paperSize="5" scale="68" fitToWidth="2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179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Wages'!B39</f>
        <v>0</v>
      </c>
      <c r="E8" s="40"/>
      <c r="F8" s="40">
        <f>+'Hdct &amp; Wages'!D39</f>
        <v>0</v>
      </c>
      <c r="G8" s="40"/>
      <c r="H8" s="40">
        <f>+'Hdct &amp; Wages'!F39</f>
        <v>0</v>
      </c>
      <c r="I8" s="40"/>
      <c r="J8" s="40">
        <f>+'Hdct &amp; Wages'!H39</f>
        <v>0</v>
      </c>
      <c r="K8" s="40"/>
      <c r="L8" s="40">
        <f>+'Hdct &amp; Wages'!J39</f>
        <v>0</v>
      </c>
      <c r="M8" s="40"/>
      <c r="N8" s="40">
        <f>+'Hdct &amp; Wages'!L39</f>
        <v>0</v>
      </c>
      <c r="O8" s="40"/>
      <c r="P8" s="40">
        <f>+'Hdct &amp; Wages'!N39</f>
        <v>0</v>
      </c>
      <c r="Q8" s="40"/>
      <c r="R8" s="40">
        <f>+'Hdct &amp; Wages'!P39</f>
        <v>0</v>
      </c>
      <c r="S8" s="40"/>
      <c r="T8" s="40">
        <f>+'Hdct &amp; Wages'!R39</f>
        <v>0</v>
      </c>
      <c r="U8" s="40"/>
      <c r="V8" s="40">
        <f>+'Hdct &amp; Wages'!T39</f>
        <v>0</v>
      </c>
      <c r="W8" s="40"/>
      <c r="X8" s="40">
        <f>+'Hdct &amp; Wages'!V39</f>
        <v>0</v>
      </c>
      <c r="Y8" s="40"/>
      <c r="Z8" s="40">
        <f>+'Hdct &amp; Wages'!X39</f>
        <v>0</v>
      </c>
      <c r="AA8" s="40"/>
      <c r="AB8" s="40">
        <f>+'Hdct &amp; Wages'!Z39</f>
        <v>0</v>
      </c>
      <c r="AC8" s="40"/>
      <c r="AD8" s="40">
        <f>+'Hdct &amp; Wages'!AB39</f>
        <v>0</v>
      </c>
      <c r="AE8" s="40"/>
      <c r="AF8" s="40">
        <f>+'Hdct &amp; Wages'!AD39</f>
        <v>0</v>
      </c>
      <c r="AG8" s="40"/>
      <c r="AH8" s="40">
        <f>+'Hdct &amp; Wages'!AF39</f>
        <v>0</v>
      </c>
      <c r="AI8" s="40"/>
      <c r="AJ8" s="40">
        <f>+'Hdct &amp; Wages'!AH39</f>
        <v>0</v>
      </c>
      <c r="AK8" s="40"/>
      <c r="AL8" s="40">
        <f>+'Hdct &amp; Wages'!AJ39</f>
        <v>0</v>
      </c>
      <c r="AM8" s="40"/>
      <c r="AN8" s="40">
        <f>+'Hdct &amp; Wages'!AL39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-0.1</v>
      </c>
      <c r="K30" s="40"/>
      <c r="L30" s="36">
        <v>0</v>
      </c>
      <c r="M30" s="40"/>
      <c r="N30" s="36">
        <v>0</v>
      </c>
      <c r="O30" s="40"/>
      <c r="P30" s="36">
        <v>-0.1</v>
      </c>
      <c r="Q30" s="40"/>
      <c r="R30" s="36">
        <v>0</v>
      </c>
      <c r="S30" s="40"/>
      <c r="T30" s="36">
        <v>0</v>
      </c>
      <c r="U30" s="40"/>
      <c r="V30" s="36">
        <v>-0.1</v>
      </c>
      <c r="W30" s="40"/>
      <c r="X30" s="36">
        <v>0</v>
      </c>
      <c r="Y30" s="41"/>
      <c r="Z30" s="36">
        <v>0</v>
      </c>
      <c r="AA30" s="41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-0.1</v>
      </c>
      <c r="AI30" s="40"/>
      <c r="AJ30" s="36">
        <v>0</v>
      </c>
      <c r="AK30" s="41"/>
      <c r="AL30" s="36">
        <v>0</v>
      </c>
      <c r="AM30" s="40"/>
      <c r="AN30" s="36">
        <v>-0.1</v>
      </c>
      <c r="AO30" s="40"/>
      <c r="AP30" s="36">
        <f t="shared" si="1"/>
        <v>-0.6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-0.1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-0.1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-0.1</v>
      </c>
      <c r="W31" s="5"/>
      <c r="X31" s="13">
        <f>SUM(X23:X30)</f>
        <v>0</v>
      </c>
      <c r="Z31" s="13">
        <f>SUM(Z23:Z30)</f>
        <v>0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-0.1</v>
      </c>
      <c r="AJ31" s="13">
        <f>SUM(AJ23:AJ30)</f>
        <v>0</v>
      </c>
      <c r="AL31" s="13">
        <f>SUM(AL23:AL30)</f>
        <v>0</v>
      </c>
      <c r="AN31" s="13">
        <f>SUM(AN23:AN30)</f>
        <v>-0.1</v>
      </c>
      <c r="AP31" s="13">
        <f t="shared" si="1"/>
        <v>-0.6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-0.1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-0.1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-0.1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-0.1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-0.1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-0.1</v>
      </c>
      <c r="AO70" s="41"/>
      <c r="AP70" s="46">
        <f>AP18+AP31+AP40+AP45+AP56+AP62+AP68+AP20</f>
        <v>-0.6</v>
      </c>
    </row>
    <row r="71" spans="1:42" ht="11.1" customHeight="1" x14ac:dyDescent="0.25">
      <c r="A71"/>
      <c r="B71"/>
      <c r="C71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180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Wages'!B43</f>
        <v>0</v>
      </c>
      <c r="E8" s="40"/>
      <c r="F8" s="40">
        <f>+'Hdct &amp; Wages'!D43</f>
        <v>0</v>
      </c>
      <c r="G8" s="40"/>
      <c r="H8" s="40">
        <f>+'Hdct &amp; Wages'!F43</f>
        <v>0</v>
      </c>
      <c r="I8" s="40"/>
      <c r="J8" s="40">
        <f>+'Hdct &amp; Wages'!H43</f>
        <v>0</v>
      </c>
      <c r="K8" s="40"/>
      <c r="L8" s="40">
        <f>+'Hdct &amp; Wages'!J43</f>
        <v>0</v>
      </c>
      <c r="M8" s="40"/>
      <c r="N8" s="40">
        <f>+'Hdct &amp; Wages'!L43</f>
        <v>0</v>
      </c>
      <c r="O8" s="40"/>
      <c r="P8" s="40">
        <f>+'Hdct &amp; Wages'!N43</f>
        <v>0</v>
      </c>
      <c r="Q8" s="40"/>
      <c r="R8" s="40">
        <f>+'Hdct &amp; Wages'!P43</f>
        <v>0</v>
      </c>
      <c r="S8" s="40"/>
      <c r="T8" s="40">
        <f>+'Hdct &amp; Wages'!R43</f>
        <v>0</v>
      </c>
      <c r="U8" s="40"/>
      <c r="V8" s="40">
        <f>+'Hdct &amp; Wages'!T43</f>
        <v>0</v>
      </c>
      <c r="W8" s="40"/>
      <c r="X8" s="40">
        <f>+'Hdct &amp; Wages'!V43</f>
        <v>0</v>
      </c>
      <c r="Y8" s="40"/>
      <c r="Z8" s="40">
        <f>+'Hdct &amp; Wages'!X43</f>
        <v>0</v>
      </c>
      <c r="AA8" s="40"/>
      <c r="AB8" s="40">
        <f>+'Hdct &amp; Wages'!Z43</f>
        <v>0</v>
      </c>
      <c r="AC8" s="40"/>
      <c r="AD8" s="40">
        <f>+'Hdct &amp; Wages'!AB43</f>
        <v>0</v>
      </c>
      <c r="AE8" s="40"/>
      <c r="AF8" s="40">
        <f>+'Hdct &amp; Wages'!AD43</f>
        <v>0</v>
      </c>
      <c r="AG8" s="40"/>
      <c r="AH8" s="40">
        <f>+'Hdct &amp; Wages'!AF43</f>
        <v>0</v>
      </c>
      <c r="AI8" s="40"/>
      <c r="AJ8" s="40">
        <f>+'Hdct &amp; Wages'!AH43</f>
        <v>0</v>
      </c>
      <c r="AK8" s="40"/>
      <c r="AL8" s="40">
        <f>+'Hdct &amp; Wages'!AJ43</f>
        <v>0</v>
      </c>
      <c r="AM8" s="40"/>
      <c r="AN8" s="40">
        <f>+'Hdct &amp; Wages'!AL43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0</v>
      </c>
    </row>
    <row r="71" spans="1:42" ht="11.1" customHeight="1" x14ac:dyDescent="0.25">
      <c r="A71"/>
      <c r="B71"/>
      <c r="C71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181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Wages'!B42</f>
        <v>0</v>
      </c>
      <c r="E8" s="40"/>
      <c r="F8" s="40">
        <f>+'Hdct &amp; Wages'!D42</f>
        <v>0</v>
      </c>
      <c r="G8" s="40"/>
      <c r="H8" s="40">
        <f>+'Hdct &amp; Wages'!F42</f>
        <v>0</v>
      </c>
      <c r="I8" s="40"/>
      <c r="J8" s="40">
        <f>+'Hdct &amp; Wages'!H42</f>
        <v>0</v>
      </c>
      <c r="K8" s="40"/>
      <c r="L8" s="40">
        <f>+'Hdct &amp; Wages'!J42</f>
        <v>0</v>
      </c>
      <c r="M8" s="40"/>
      <c r="N8" s="40">
        <f>+'Hdct &amp; Wages'!L42</f>
        <v>0</v>
      </c>
      <c r="O8" s="40"/>
      <c r="P8" s="40">
        <f>+'Hdct &amp; Wages'!N42</f>
        <v>0</v>
      </c>
      <c r="Q8" s="40"/>
      <c r="R8" s="40">
        <f>+'Hdct &amp; Wages'!P42</f>
        <v>0</v>
      </c>
      <c r="S8" s="40"/>
      <c r="T8" s="40">
        <f>+'Hdct &amp; Wages'!R42</f>
        <v>0</v>
      </c>
      <c r="U8" s="40"/>
      <c r="V8" s="40">
        <f>+'Hdct &amp; Wages'!T42</f>
        <v>0</v>
      </c>
      <c r="W8" s="40"/>
      <c r="X8" s="40">
        <f>+'Hdct &amp; Wages'!V42</f>
        <v>0</v>
      </c>
      <c r="Y8" s="40"/>
      <c r="Z8" s="40">
        <f>+'Hdct &amp; Wages'!X42</f>
        <v>0</v>
      </c>
      <c r="AA8" s="40"/>
      <c r="AB8" s="40">
        <f>+'Hdct &amp; Wages'!Z42</f>
        <v>0</v>
      </c>
      <c r="AC8" s="40"/>
      <c r="AD8" s="40">
        <f>+'Hdct &amp; Wages'!AB42</f>
        <v>0</v>
      </c>
      <c r="AE8" s="40"/>
      <c r="AF8" s="40">
        <f>+'Hdct &amp; Wages'!AD42</f>
        <v>0</v>
      </c>
      <c r="AG8" s="40"/>
      <c r="AH8" s="40">
        <f>+'Hdct &amp; Wages'!AF42</f>
        <v>0</v>
      </c>
      <c r="AI8" s="40"/>
      <c r="AJ8" s="40">
        <f>+'Hdct &amp; Wages'!AH42</f>
        <v>0</v>
      </c>
      <c r="AK8" s="40"/>
      <c r="AL8" s="40">
        <f>+'Hdct &amp; Wages'!AJ42</f>
        <v>0</v>
      </c>
      <c r="AM8" s="40"/>
      <c r="AN8" s="40">
        <f>+'Hdct &amp; Wages'!AL42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-0.5</v>
      </c>
      <c r="G30" s="40"/>
      <c r="H30" s="36">
        <v>-0.5</v>
      </c>
      <c r="I30" s="40"/>
      <c r="J30" s="36">
        <v>-0.5</v>
      </c>
      <c r="K30" s="40"/>
      <c r="L30" s="36">
        <v>-0.5</v>
      </c>
      <c r="M30" s="40"/>
      <c r="N30" s="36">
        <v>-0.5</v>
      </c>
      <c r="O30" s="40"/>
      <c r="P30" s="36">
        <v>-0.5</v>
      </c>
      <c r="Q30" s="40"/>
      <c r="R30" s="36">
        <v>-0.5</v>
      </c>
      <c r="S30" s="40"/>
      <c r="T30" s="36">
        <v>-0.5</v>
      </c>
      <c r="U30" s="40"/>
      <c r="V30" s="36">
        <v>-0.5</v>
      </c>
      <c r="W30" s="40"/>
      <c r="X30" s="36">
        <v>-0.5</v>
      </c>
      <c r="Y30" s="40"/>
      <c r="Z30" s="36">
        <v>-0.5</v>
      </c>
      <c r="AA30" s="40"/>
      <c r="AB30" s="36">
        <v>-0.6</v>
      </c>
      <c r="AC30" s="40"/>
      <c r="AD30" s="36">
        <v>-0.5</v>
      </c>
      <c r="AE30" s="40"/>
      <c r="AF30" s="36">
        <v>-0.5</v>
      </c>
      <c r="AG30" s="40"/>
      <c r="AH30" s="36">
        <v>-0.5</v>
      </c>
      <c r="AI30" s="40"/>
      <c r="AJ30" s="36">
        <v>-0.5</v>
      </c>
      <c r="AK30" s="40"/>
      <c r="AL30" s="36">
        <v>-0.5</v>
      </c>
      <c r="AM30" s="40"/>
      <c r="AN30" s="36">
        <v>-0.5</v>
      </c>
      <c r="AO30" s="40"/>
      <c r="AP30" s="36">
        <f t="shared" si="1"/>
        <v>-9.1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-0.5</v>
      </c>
      <c r="G31" s="5"/>
      <c r="H31" s="13">
        <f>SUM(H23:H30)</f>
        <v>-0.5</v>
      </c>
      <c r="I31" s="5"/>
      <c r="J31" s="13">
        <f>SUM(J23:J30)</f>
        <v>-0.5</v>
      </c>
      <c r="K31" s="5"/>
      <c r="L31" s="13">
        <f>SUM(L23:L30)</f>
        <v>-0.5</v>
      </c>
      <c r="M31" s="5"/>
      <c r="N31" s="13">
        <f>SUM(N23:N30)</f>
        <v>-0.5</v>
      </c>
      <c r="O31" s="5"/>
      <c r="P31" s="13">
        <f>SUM(P23:P30)</f>
        <v>-0.5</v>
      </c>
      <c r="Q31" s="5"/>
      <c r="R31" s="13">
        <f>SUM(R23:R30)</f>
        <v>-0.5</v>
      </c>
      <c r="S31" s="5"/>
      <c r="T31" s="13">
        <f>SUM(T23:T30)</f>
        <v>-0.5</v>
      </c>
      <c r="U31" s="5"/>
      <c r="V31" s="13">
        <f>SUM(V23:V30)</f>
        <v>-0.5</v>
      </c>
      <c r="W31" s="5"/>
      <c r="X31" s="13">
        <f>SUM(X23:X30)</f>
        <v>-0.5</v>
      </c>
      <c r="Z31" s="13">
        <f>SUM(Z23:Z30)</f>
        <v>-0.5</v>
      </c>
      <c r="AB31" s="13">
        <f>SUM(AB23:AB30)</f>
        <v>-0.6</v>
      </c>
      <c r="AD31" s="13">
        <f>SUM(AD23:AD30)</f>
        <v>-0.5</v>
      </c>
      <c r="AF31" s="13">
        <f>SUM(AF23:AF30)</f>
        <v>-0.5</v>
      </c>
      <c r="AH31" s="13">
        <f>SUM(AH23:AH30)</f>
        <v>-0.5</v>
      </c>
      <c r="AJ31" s="13">
        <f>SUM(AJ23:AJ30)</f>
        <v>-0.5</v>
      </c>
      <c r="AL31" s="13">
        <f>SUM(AL23:AL30)</f>
        <v>-0.5</v>
      </c>
      <c r="AN31" s="13">
        <f>SUM(AN23:AN30)</f>
        <v>-0.5</v>
      </c>
      <c r="AP31" s="13">
        <f t="shared" si="1"/>
        <v>-9.1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36">
        <v>-0.4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36">
        <v>-0.3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36">
        <v>-0.4</v>
      </c>
      <c r="AM44" s="41"/>
      <c r="AN44" s="36">
        <v>-0.3</v>
      </c>
      <c r="AO44" s="41"/>
      <c r="AP44" s="40">
        <f>SUM(D44:AO44)</f>
        <v>-1.4000000000000001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-0.4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-0.3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-0.4</v>
      </c>
      <c r="AN45" s="13">
        <f>SUM(AN43:AN44)</f>
        <v>-0.3</v>
      </c>
      <c r="AP45" s="13">
        <f>SUM(D45:AO45)</f>
        <v>-1.4000000000000001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27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27">
        <v>0</v>
      </c>
      <c r="AM53" s="40"/>
      <c r="AN53" s="27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-0.5</v>
      </c>
      <c r="G70" s="40"/>
      <c r="H70" s="46">
        <f>H18+H31+H40+H45+H56+H62+H68+H20</f>
        <v>-0.5</v>
      </c>
      <c r="I70" s="40"/>
      <c r="J70" s="46">
        <f>J18+J31+J40+J45+J56+J62+J68+J20</f>
        <v>-0.5</v>
      </c>
      <c r="K70" s="40"/>
      <c r="L70" s="46">
        <f>L18+L31+L40+L45+L56+L62+L68+L20</f>
        <v>-0.5</v>
      </c>
      <c r="M70" s="40"/>
      <c r="N70" s="46">
        <f>N18+N31+N40+N45+N56+N62+N68+N20</f>
        <v>-0.9</v>
      </c>
      <c r="O70" s="40"/>
      <c r="P70" s="46">
        <f>P18+P31+P40+P45+P56+P62+P68+P20</f>
        <v>-0.5</v>
      </c>
      <c r="Q70" s="40"/>
      <c r="R70" s="46">
        <f>R18+R31+R40+R45+R56+R62+R68+R20</f>
        <v>-0.5</v>
      </c>
      <c r="S70" s="40"/>
      <c r="T70" s="46">
        <f>T18+T31+T40+T45+T56+T62+T68+T20</f>
        <v>-0.5</v>
      </c>
      <c r="U70" s="40"/>
      <c r="V70" s="46">
        <f>V18+V31+V40+V45+V56+V62+V68+V20</f>
        <v>-0.5</v>
      </c>
      <c r="W70" s="40"/>
      <c r="X70" s="46">
        <f>X18+X31+X40+X45+X56+X62+X68+X20</f>
        <v>-0.5</v>
      </c>
      <c r="Y70" s="41"/>
      <c r="Z70" s="46">
        <f>Z18+Z31+Z40+Z45+Z56+Z62+Z68+Z20</f>
        <v>-0.8</v>
      </c>
      <c r="AA70" s="41"/>
      <c r="AB70" s="46">
        <f>AB18+AB31+AB40+AB45+AB56+AB62+AB68+AB20</f>
        <v>-0.6</v>
      </c>
      <c r="AC70" s="41"/>
      <c r="AD70" s="46">
        <f>AD18+AD31+AD40+AD45+AD56+AD62+AD68+AD20</f>
        <v>-0.5</v>
      </c>
      <c r="AE70" s="41"/>
      <c r="AF70" s="46">
        <f>AF18+AF31+AF40+AF45+AF56+AF62+AF68+AF20</f>
        <v>-0.5</v>
      </c>
      <c r="AG70" s="41"/>
      <c r="AH70" s="46">
        <f>AH18+AH31+AH40+AH45+AH56+AH62+AH68+AH20</f>
        <v>-0.5</v>
      </c>
      <c r="AI70" s="41"/>
      <c r="AJ70" s="46">
        <f>AJ18+AJ31+AJ40+AJ45+AJ56+AJ62+AJ68+AJ20</f>
        <v>-0.5</v>
      </c>
      <c r="AK70" s="41"/>
      <c r="AL70" s="46">
        <f>AL18+AL31+AL40+AL45+AL56+AL62+AL68+AL20</f>
        <v>-0.9</v>
      </c>
      <c r="AM70" s="41"/>
      <c r="AN70" s="46">
        <f>AN18+AN31+AN40+AN45+AN56+AN62+AN68+AN20</f>
        <v>-0.8</v>
      </c>
      <c r="AO70" s="41"/>
      <c r="AP70" s="46">
        <f>AP18+AP31+AP40+AP45+AP56+AP62+AP68+AP20</f>
        <v>-10.5</v>
      </c>
    </row>
    <row r="71" spans="1:42" ht="11.1" customHeight="1" x14ac:dyDescent="0.25">
      <c r="A71"/>
      <c r="B71"/>
      <c r="C71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182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Wages'!B47</f>
        <v>0</v>
      </c>
      <c r="E8" s="40"/>
      <c r="F8" s="40">
        <f>+'Hdct &amp; Wages'!D47</f>
        <v>0</v>
      </c>
      <c r="G8" s="40"/>
      <c r="H8" s="40">
        <f>+'Hdct &amp; Wages'!F47</f>
        <v>0</v>
      </c>
      <c r="I8" s="40"/>
      <c r="J8" s="40">
        <f>+'Hdct &amp; Wages'!H47</f>
        <v>0</v>
      </c>
      <c r="K8" s="40"/>
      <c r="L8" s="40">
        <f>+'Hdct &amp; Wages'!J47</f>
        <v>0</v>
      </c>
      <c r="M8" s="40"/>
      <c r="N8" s="40">
        <f>+'Hdct &amp; Wages'!L47</f>
        <v>0</v>
      </c>
      <c r="O8" s="40"/>
      <c r="P8" s="40">
        <f>+'Hdct &amp; Wages'!N47</f>
        <v>0</v>
      </c>
      <c r="Q8" s="40"/>
      <c r="R8" s="40">
        <f>+'Hdct &amp; Wages'!P47</f>
        <v>0</v>
      </c>
      <c r="S8" s="40"/>
      <c r="T8" s="40">
        <f>+'Hdct &amp; Wages'!R47</f>
        <v>0</v>
      </c>
      <c r="U8" s="40"/>
      <c r="V8" s="40">
        <f>+'Hdct &amp; Wages'!T47</f>
        <v>0</v>
      </c>
      <c r="W8" s="40"/>
      <c r="X8" s="40">
        <f>+'Hdct &amp; Wages'!V47</f>
        <v>0</v>
      </c>
      <c r="Y8" s="40"/>
      <c r="Z8" s="40">
        <f>+'Hdct &amp; Wages'!X47</f>
        <v>0</v>
      </c>
      <c r="AA8" s="40"/>
      <c r="AB8" s="40">
        <f>+'Hdct &amp; Wages'!Z47</f>
        <v>0</v>
      </c>
      <c r="AC8" s="40"/>
      <c r="AD8" s="40">
        <f>+'Hdct &amp; Wages'!AB47</f>
        <v>0</v>
      </c>
      <c r="AE8" s="40"/>
      <c r="AF8" s="40">
        <f>+'Hdct &amp; Wages'!AD47</f>
        <v>0</v>
      </c>
      <c r="AG8" s="40"/>
      <c r="AH8" s="40">
        <f>+'Hdct &amp; Wages'!AF47</f>
        <v>0</v>
      </c>
      <c r="AI8" s="40"/>
      <c r="AJ8" s="40">
        <f>+'Hdct &amp; Wages'!AH47</f>
        <v>0</v>
      </c>
      <c r="AK8" s="40"/>
      <c r="AL8" s="40">
        <f>+'Hdct &amp; Wages'!AJ47</f>
        <v>0</v>
      </c>
      <c r="AM8" s="40"/>
      <c r="AN8" s="40">
        <f>+'Hdct &amp; Wages'!AL47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-0.1</v>
      </c>
      <c r="I35" s="40"/>
      <c r="J35" s="36">
        <v>-0.1</v>
      </c>
      <c r="K35" s="40"/>
      <c r="L35" s="36">
        <v>-0.1</v>
      </c>
      <c r="M35" s="40"/>
      <c r="N35" s="36">
        <v>-0.1</v>
      </c>
      <c r="O35" s="40"/>
      <c r="P35" s="36">
        <v>-0.1</v>
      </c>
      <c r="Q35" s="40"/>
      <c r="R35" s="36">
        <v>-0.1</v>
      </c>
      <c r="S35" s="40"/>
      <c r="T35" s="36">
        <v>-0.1</v>
      </c>
      <c r="U35" s="40"/>
      <c r="V35" s="36">
        <v>-0.1</v>
      </c>
      <c r="W35" s="40"/>
      <c r="X35" s="36">
        <v>-0.1</v>
      </c>
      <c r="Y35" s="40"/>
      <c r="Z35" s="36">
        <v>-0.1</v>
      </c>
      <c r="AA35" s="40"/>
      <c r="AB35" s="36">
        <v>-0.1</v>
      </c>
      <c r="AC35" s="40"/>
      <c r="AD35" s="36">
        <v>-0.1</v>
      </c>
      <c r="AE35" s="40"/>
      <c r="AF35" s="36">
        <v>-0.1</v>
      </c>
      <c r="AG35" s="40"/>
      <c r="AH35" s="36">
        <v>-0.1</v>
      </c>
      <c r="AI35" s="40"/>
      <c r="AJ35" s="36">
        <v>-0.1</v>
      </c>
      <c r="AK35" s="40"/>
      <c r="AL35" s="36">
        <v>-0.1</v>
      </c>
      <c r="AM35" s="40"/>
      <c r="AN35" s="36">
        <v>-0.1</v>
      </c>
      <c r="AO35" s="40"/>
      <c r="AP35" s="36">
        <f t="shared" si="2"/>
        <v>-1.8000000000000005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-0.1</v>
      </c>
      <c r="I40" s="5"/>
      <c r="J40" s="13">
        <f>SUM(J34:J39)</f>
        <v>-0.1</v>
      </c>
      <c r="K40" s="5"/>
      <c r="L40" s="13">
        <f>SUM(L34:L39)</f>
        <v>-0.1</v>
      </c>
      <c r="M40" s="5"/>
      <c r="N40" s="13">
        <f>SUM(N34:N39)</f>
        <v>-0.1</v>
      </c>
      <c r="O40" s="5"/>
      <c r="P40" s="13">
        <f>SUM(P34:P39)</f>
        <v>-0.1</v>
      </c>
      <c r="Q40" s="5"/>
      <c r="R40" s="13">
        <f>SUM(R34:R39)</f>
        <v>-0.1</v>
      </c>
      <c r="S40" s="5"/>
      <c r="T40" s="13">
        <f>SUM(T34:T39)</f>
        <v>-0.1</v>
      </c>
      <c r="U40" s="5"/>
      <c r="V40" s="13">
        <f>SUM(V34:V39)</f>
        <v>-0.1</v>
      </c>
      <c r="W40" s="5"/>
      <c r="X40" s="13">
        <f>SUM(X34:X39)</f>
        <v>-0.1</v>
      </c>
      <c r="Z40" s="13">
        <f>SUM(Z34:Z39)</f>
        <v>-0.1</v>
      </c>
      <c r="AB40" s="13">
        <f>SUM(AB34:AB39)</f>
        <v>-0.1</v>
      </c>
      <c r="AD40" s="13">
        <f>SUM(AD34:AD39)</f>
        <v>-0.1</v>
      </c>
      <c r="AF40" s="13">
        <f>SUM(AF34:AF39)</f>
        <v>-0.1</v>
      </c>
      <c r="AH40" s="13">
        <f>SUM(AH34:AH39)</f>
        <v>-0.1</v>
      </c>
      <c r="AJ40" s="13">
        <f>SUM(AJ34:AJ39)</f>
        <v>-0.1</v>
      </c>
      <c r="AL40" s="13">
        <f>SUM(AL34:AL39)</f>
        <v>-0.1</v>
      </c>
      <c r="AN40" s="13">
        <f>SUM(AN34:AN39)</f>
        <v>-0.1</v>
      </c>
      <c r="AP40" s="13">
        <f t="shared" si="2"/>
        <v>-1.8000000000000005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-0.1</v>
      </c>
      <c r="G70" s="40"/>
      <c r="H70" s="46">
        <f>H18+H31+H40+H45+H56+H62+H68+H20</f>
        <v>-0.1</v>
      </c>
      <c r="I70" s="40"/>
      <c r="J70" s="46">
        <f>J18+J31+J40+J45+J56+J62+J68+J20</f>
        <v>-0.1</v>
      </c>
      <c r="K70" s="40"/>
      <c r="L70" s="46">
        <f>L18+L31+L40+L45+L56+L62+L68+L20</f>
        <v>-0.1</v>
      </c>
      <c r="M70" s="40"/>
      <c r="N70" s="46">
        <f>N18+N31+N40+N45+N56+N62+N68+N20</f>
        <v>-0.1</v>
      </c>
      <c r="O70" s="40"/>
      <c r="P70" s="46">
        <f>P18+P31+P40+P45+P56+P62+P68+P20</f>
        <v>-0.1</v>
      </c>
      <c r="Q70" s="40"/>
      <c r="R70" s="46">
        <f>R18+R31+R40+R45+R56+R62+R68+R20</f>
        <v>-0.1</v>
      </c>
      <c r="S70" s="40"/>
      <c r="T70" s="46">
        <f>T18+T31+T40+T45+T56+T62+T68+T20</f>
        <v>-0.1</v>
      </c>
      <c r="U70" s="40"/>
      <c r="V70" s="46">
        <f>V18+V31+V40+V45+V56+V62+V68+V20</f>
        <v>-0.1</v>
      </c>
      <c r="W70" s="40"/>
      <c r="X70" s="46">
        <f>X18+X31+X40+X45+X56+X62+X68+X20</f>
        <v>-0.1</v>
      </c>
      <c r="Y70" s="41"/>
      <c r="Z70" s="46">
        <f>Z18+Z31+Z40+Z45+Z56+Z62+Z68+Z20</f>
        <v>-0.1</v>
      </c>
      <c r="AA70" s="41"/>
      <c r="AB70" s="46">
        <f>AB18+AB31+AB40+AB45+AB56+AB62+AB68+AB20</f>
        <v>-0.1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-0.1</v>
      </c>
      <c r="AK70" s="41"/>
      <c r="AL70" s="46">
        <f>AL18+AL31+AL40+AL45+AL56+AL62+AL68+AL20</f>
        <v>-0.1</v>
      </c>
      <c r="AM70" s="41"/>
      <c r="AN70" s="46">
        <f>AN18+AN31+AN40+AN45+AN56+AN62+AN68+AN20</f>
        <v>-0.1</v>
      </c>
      <c r="AO70" s="41"/>
      <c r="AP70" s="46">
        <f>AP18+AP31+AP40+AP45+AP56+AP62+AP68+AP20</f>
        <v>-1.8000000000000005</v>
      </c>
    </row>
    <row r="71" spans="1:42" ht="11.1" customHeight="1" x14ac:dyDescent="0.25">
      <c r="A71"/>
      <c r="B71"/>
      <c r="C71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P78"/>
  <sheetViews>
    <sheetView workbookViewId="0">
      <pane xSplit="3" ySplit="5" topLeftCell="D4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183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Wages'!B37</f>
        <v>0</v>
      </c>
      <c r="E8" s="40"/>
      <c r="F8" s="40">
        <f>+'Hdct &amp; Wages'!D37</f>
        <v>0</v>
      </c>
      <c r="G8" s="40"/>
      <c r="H8" s="40">
        <f>+'Hdct &amp; Wages'!F37</f>
        <v>0</v>
      </c>
      <c r="I8" s="40"/>
      <c r="J8" s="40">
        <f>+'Hdct &amp; Wages'!H37</f>
        <v>0</v>
      </c>
      <c r="K8" s="40"/>
      <c r="L8" s="40">
        <f>+'Hdct &amp; Wages'!J37</f>
        <v>0</v>
      </c>
      <c r="M8" s="40"/>
      <c r="N8" s="40">
        <f>+'Hdct &amp; Wages'!L37</f>
        <v>0</v>
      </c>
      <c r="O8" s="40"/>
      <c r="P8" s="40">
        <f>+'Hdct &amp; Wages'!N37</f>
        <v>0</v>
      </c>
      <c r="Q8" s="40"/>
      <c r="R8" s="40">
        <f>+'Hdct &amp; Wages'!P37</f>
        <v>0</v>
      </c>
      <c r="S8" s="40"/>
      <c r="T8" s="40">
        <f>+'Hdct &amp; Wages'!R37</f>
        <v>0</v>
      </c>
      <c r="U8" s="40"/>
      <c r="V8" s="40">
        <f>+'Hdct &amp; Wages'!T37</f>
        <v>0</v>
      </c>
      <c r="W8" s="40"/>
      <c r="X8" s="40">
        <f>+'Hdct &amp; Wages'!V37</f>
        <v>0</v>
      </c>
      <c r="Y8" s="40"/>
      <c r="Z8" s="40">
        <f>+'Hdct &amp; Wages'!X37</f>
        <v>0</v>
      </c>
      <c r="AA8" s="40"/>
      <c r="AB8" s="40">
        <f>+'Hdct &amp; Wages'!Z37</f>
        <v>0</v>
      </c>
      <c r="AC8" s="40"/>
      <c r="AD8" s="40">
        <f>+'Hdct &amp; Wages'!AB37</f>
        <v>0</v>
      </c>
      <c r="AE8" s="40"/>
      <c r="AF8" s="40">
        <f>+'Hdct &amp; Wages'!AD37</f>
        <v>0</v>
      </c>
      <c r="AG8" s="40"/>
      <c r="AH8" s="40">
        <f>+'Hdct &amp; Wages'!AF37</f>
        <v>0</v>
      </c>
      <c r="AI8" s="40"/>
      <c r="AJ8" s="40">
        <f>+'Hdct &amp; Wages'!AH37</f>
        <v>0</v>
      </c>
      <c r="AK8" s="40"/>
      <c r="AL8" s="40">
        <f>+'Hdct &amp; Wages'!AJ37</f>
        <v>0</v>
      </c>
      <c r="AM8" s="40"/>
      <c r="AN8" s="40">
        <f>+'Hdct &amp; Wages'!AL37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-0.1</v>
      </c>
      <c r="I30" s="40"/>
      <c r="J30" s="36">
        <v>0</v>
      </c>
      <c r="K30" s="40"/>
      <c r="L30" s="36">
        <v>-0.1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-0.2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-0.1</v>
      </c>
      <c r="I31" s="5"/>
      <c r="J31" s="13">
        <f>SUM(J23:J30)</f>
        <v>0</v>
      </c>
      <c r="K31" s="5"/>
      <c r="L31" s="13">
        <f>SUM(L23:L30)</f>
        <v>-0.1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-0.2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-0.1</v>
      </c>
      <c r="I70" s="40"/>
      <c r="J70" s="46">
        <f>J18+J31+J40+J45+J56+J62+J68+J20</f>
        <v>0</v>
      </c>
      <c r="K70" s="40"/>
      <c r="L70" s="46">
        <f>L18+L31+L40+L45+L56+L62+L68+L20</f>
        <v>-0.1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-0.2</v>
      </c>
    </row>
    <row r="71" spans="1:42" ht="11.1" customHeight="1" x14ac:dyDescent="0.25">
      <c r="A71"/>
      <c r="B71"/>
      <c r="C71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P78"/>
  <sheetViews>
    <sheetView workbookViewId="0">
      <pane xSplit="3" ySplit="5" topLeftCell="X55" activePane="bottomRight" state="frozen"/>
      <selection activeCell="D21" sqref="D21"/>
      <selection pane="topRight" activeCell="D21" sqref="D21"/>
      <selection pane="bottomLeft" activeCell="D21" sqref="D21"/>
      <selection pane="bottomRight" activeCell="AF82" sqref="AF8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10.33203125" style="5" bestFit="1" customWidth="1"/>
    <col min="5" max="5" width="1.6640625" style="5" customWidth="1"/>
    <col min="6" max="6" width="10.88671875" style="5" bestFit="1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Wages'!B49+'Hdct &amp; Wages'!B44+'Hdct &amp; Wages'!B45+'Hdct &amp; Wages'!B46+'Hdct &amp; Wages'!B38</f>
        <v>0</v>
      </c>
      <c r="E8" s="40"/>
      <c r="F8" s="40">
        <f>+'Hdct &amp; Wages'!D49+'Hdct &amp; Wages'!D44+'Hdct &amp; Wages'!D45+'Hdct &amp; Wages'!D46+'Hdct &amp; Wages'!D38</f>
        <v>0</v>
      </c>
      <c r="G8" s="40"/>
      <c r="H8" s="40">
        <f>+'Hdct &amp; Wages'!F49+'Hdct &amp; Wages'!F44+'Hdct &amp; Wages'!F45+'Hdct &amp; Wages'!F46+'Hdct &amp; Wages'!F38</f>
        <v>0</v>
      </c>
      <c r="I8" s="40"/>
      <c r="J8" s="40">
        <f>+'Hdct &amp; Wages'!H49+'Hdct &amp; Wages'!H44+'Hdct &amp; Wages'!H45+'Hdct &amp; Wages'!H46+'Hdct &amp; Wages'!H38</f>
        <v>0</v>
      </c>
      <c r="K8" s="40"/>
      <c r="L8" s="40">
        <f>+'Hdct &amp; Wages'!J49+'Hdct &amp; Wages'!J44+'Hdct &amp; Wages'!J45+'Hdct &amp; Wages'!J46+'Hdct &amp; Wages'!J38</f>
        <v>0</v>
      </c>
      <c r="M8" s="40"/>
      <c r="N8" s="40">
        <f>+'Hdct &amp; Wages'!L49+'Hdct &amp; Wages'!L44+'Hdct &amp; Wages'!L45+'Hdct &amp; Wages'!L46+'Hdct &amp; Wages'!L38</f>
        <v>0</v>
      </c>
      <c r="O8" s="40"/>
      <c r="P8" s="40">
        <f>+'Hdct &amp; Wages'!N49+'Hdct &amp; Wages'!N44+'Hdct &amp; Wages'!N45+'Hdct &amp; Wages'!N46+'Hdct &amp; Wages'!N38</f>
        <v>0</v>
      </c>
      <c r="Q8" s="40"/>
      <c r="R8" s="40">
        <f>+'Hdct &amp; Wages'!P49+'Hdct &amp; Wages'!P44+'Hdct &amp; Wages'!P45+'Hdct &amp; Wages'!P46+'Hdct &amp; Wages'!P38</f>
        <v>0</v>
      </c>
      <c r="S8" s="40"/>
      <c r="T8" s="40">
        <f>+'Hdct &amp; Wages'!R49+'Hdct &amp; Wages'!R44+'Hdct &amp; Wages'!R45+'Hdct &amp; Wages'!R46+'Hdct &amp; Wages'!R38</f>
        <v>0</v>
      </c>
      <c r="U8" s="40"/>
      <c r="V8" s="40">
        <f>+'Hdct &amp; Wages'!T49+'Hdct &amp; Wages'!T44+'Hdct &amp; Wages'!T45+'Hdct &amp; Wages'!T46+'Hdct &amp; Wages'!T38</f>
        <v>0</v>
      </c>
      <c r="W8" s="40"/>
      <c r="X8" s="40">
        <f>+'Hdct &amp; Wages'!V49+'Hdct &amp; Wages'!V44+'Hdct &amp; Wages'!V45+'Hdct &amp; Wages'!V46+'Hdct &amp; Wages'!V38</f>
        <v>0</v>
      </c>
      <c r="Y8" s="40"/>
      <c r="Z8" s="40">
        <f>+'Hdct &amp; Wages'!X49+'Hdct &amp; Wages'!X44+'Hdct &amp; Wages'!X45+'Hdct &amp; Wages'!X46+'Hdct &amp; Wages'!X38</f>
        <v>0</v>
      </c>
      <c r="AA8" s="40"/>
      <c r="AB8" s="40">
        <f>+'Hdct &amp; Wages'!Z49+'Hdct &amp; Wages'!Z44+'Hdct &amp; Wages'!Z45+'Hdct &amp; Wages'!Z46+'Hdct &amp; Wages'!Z38</f>
        <v>0</v>
      </c>
      <c r="AC8" s="40"/>
      <c r="AD8" s="40">
        <f>+'Hdct &amp; Wages'!AB49+'Hdct &amp; Wages'!AB44+'Hdct &amp; Wages'!AB45+'Hdct &amp; Wages'!AB46+'Hdct &amp; Wages'!AB38</f>
        <v>0</v>
      </c>
      <c r="AE8" s="40"/>
      <c r="AF8" s="40">
        <f>+'Hdct &amp; Wages'!AD49+'Hdct &amp; Wages'!AD44+'Hdct &amp; Wages'!AD45+'Hdct &amp; Wages'!AD46+'Hdct &amp; Wages'!AD38</f>
        <v>0</v>
      </c>
      <c r="AG8" s="40"/>
      <c r="AH8" s="40">
        <f>+'Hdct &amp; Wages'!AF49+'Hdct &amp; Wages'!AF44+'Hdct &amp; Wages'!AF45+'Hdct &amp; Wages'!AF46+'Hdct &amp; Wages'!AF38</f>
        <v>0</v>
      </c>
      <c r="AI8" s="40"/>
      <c r="AJ8" s="40">
        <f>+'Hdct &amp; Wages'!AH49+'Hdct &amp; Wages'!AH44+'Hdct &amp; Wages'!AH45+'Hdct &amp; Wages'!AH46+'Hdct &amp; Wages'!AH38</f>
        <v>0</v>
      </c>
      <c r="AK8" s="40"/>
      <c r="AL8" s="40">
        <f>+'Hdct &amp; Wages'!AJ49+'Hdct &amp; Wages'!AJ44+'Hdct &amp; Wages'!AJ45+'Hdct &amp; Wages'!AJ46+'Hdct &amp; Wages'!AJ38</f>
        <v>0</v>
      </c>
      <c r="AM8" s="40"/>
      <c r="AN8" s="40">
        <f>+'Hdct &amp; Wages'!AL49+'Hdct &amp; Wages'!AL44+'Hdct &amp; Wages'!AL45+'Hdct &amp; Wages'!AL46+'Hdct &amp; Wages'!AL38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+'Hdct &amp; Wages'!B26-'Hdct &amp; Wages'!B30</f>
        <v>-5.2</v>
      </c>
      <c r="E16" s="36"/>
      <c r="F16" s="36">
        <f>+'Hdct &amp; Wages'!D26-'Hdct &amp; Wages'!D30</f>
        <v>-5.2</v>
      </c>
      <c r="G16" s="36"/>
      <c r="H16" s="36">
        <f>+'Hdct &amp; Wages'!F26-'Hdct &amp; Wages'!F30</f>
        <v>-5.2</v>
      </c>
      <c r="I16" s="36"/>
      <c r="J16" s="36">
        <f>+'Hdct &amp; Wages'!H26-'Hdct &amp; Wages'!H30</f>
        <v>-5.2</v>
      </c>
      <c r="K16" s="36"/>
      <c r="L16" s="36">
        <f>+'Hdct &amp; Wages'!J26-'Hdct &amp; Wages'!J30</f>
        <v>-5</v>
      </c>
      <c r="M16" s="36"/>
      <c r="N16" s="36">
        <f>+'Hdct &amp; Wages'!L26-'Hdct &amp; Wages'!L30</f>
        <v>-5</v>
      </c>
      <c r="O16" s="36"/>
      <c r="P16" s="36">
        <f>+'Hdct &amp; Wages'!N26-'Hdct &amp; Wages'!N30</f>
        <v>-5</v>
      </c>
      <c r="Q16" s="36"/>
      <c r="R16" s="36">
        <f>+'Hdct &amp; Wages'!P26-'Hdct &amp; Wages'!P30</f>
        <v>-4.6999999999999993</v>
      </c>
      <c r="S16" s="36"/>
      <c r="T16" s="36">
        <f>+'Hdct &amp; Wages'!R26-'Hdct &amp; Wages'!R30</f>
        <v>-4.6999999999999993</v>
      </c>
      <c r="U16" s="36"/>
      <c r="V16" s="36">
        <f>+'Hdct &amp; Wages'!T26-'Hdct &amp; Wages'!T30</f>
        <v>-4.6999999999999993</v>
      </c>
      <c r="W16" s="36"/>
      <c r="X16" s="36">
        <f>+'Hdct &amp; Wages'!V26-'Hdct &amp; Wages'!V30</f>
        <v>-4.5</v>
      </c>
      <c r="Y16" s="36"/>
      <c r="Z16" s="36">
        <f>+'Hdct &amp; Wages'!X26-'Hdct &amp; Wages'!X30</f>
        <v>-4.5</v>
      </c>
      <c r="AA16" s="36"/>
      <c r="AB16" s="36">
        <f>+'Hdct &amp; Wages'!Z26-'Hdct &amp; Wages'!Z30</f>
        <v>-4.5</v>
      </c>
      <c r="AC16" s="36"/>
      <c r="AD16" s="36">
        <f>+'Hdct &amp; Wages'!AB26-'Hdct &amp; Wages'!AB30</f>
        <v>-3.7</v>
      </c>
      <c r="AE16" s="36"/>
      <c r="AF16" s="36">
        <f>+'Hdct &amp; Wages'!AD26-'Hdct &amp; Wages'!AD30</f>
        <v>-3.7</v>
      </c>
      <c r="AG16" s="36"/>
      <c r="AH16" s="36">
        <f>+'Hdct &amp; Wages'!AF26-'Hdct &amp; Wages'!AF30</f>
        <v>-3.7</v>
      </c>
      <c r="AI16" s="36"/>
      <c r="AJ16" s="36">
        <f>+'Hdct &amp; Wages'!AH26-'Hdct &amp; Wages'!AH30</f>
        <v>-3.7</v>
      </c>
      <c r="AK16" s="36"/>
      <c r="AL16" s="36">
        <f>+'Hdct &amp; Wages'!AJ26-'Hdct &amp; Wages'!AJ30</f>
        <v>-3.7</v>
      </c>
      <c r="AM16" s="36"/>
      <c r="AN16" s="36">
        <f>+'Hdct &amp; Wages'!AL26-'Hdct &amp; Wages'!AL30</f>
        <v>-3.7</v>
      </c>
      <c r="AO16" s="36"/>
      <c r="AP16" s="36">
        <f>SUM(D16:AO16)</f>
        <v>-85.600000000000023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-5.2</v>
      </c>
      <c r="E18" s="5"/>
      <c r="F18" s="13">
        <f>SUM(F16:F17)</f>
        <v>-5.2</v>
      </c>
      <c r="G18" s="5"/>
      <c r="H18" s="13">
        <f>SUM(H16:H17)</f>
        <v>-5.2</v>
      </c>
      <c r="I18" s="5"/>
      <c r="J18" s="13">
        <f>SUM(J16:J17)</f>
        <v>-5.2</v>
      </c>
      <c r="K18" s="5"/>
      <c r="L18" s="13">
        <f>SUM(L16:L17)</f>
        <v>-5</v>
      </c>
      <c r="M18" s="5"/>
      <c r="N18" s="13">
        <f>SUM(N16:N17)</f>
        <v>-5</v>
      </c>
      <c r="O18" s="5"/>
      <c r="P18" s="13">
        <f>SUM(P16:P17)</f>
        <v>-5</v>
      </c>
      <c r="Q18" s="5"/>
      <c r="R18" s="13">
        <f>SUM(R16:R17)</f>
        <v>-4.6999999999999993</v>
      </c>
      <c r="S18" s="5"/>
      <c r="T18" s="13">
        <f>SUM(T16:T17)</f>
        <v>-4.6999999999999993</v>
      </c>
      <c r="U18" s="5"/>
      <c r="V18" s="13">
        <f>SUM(V16:V17)</f>
        <v>-4.6999999999999993</v>
      </c>
      <c r="W18" s="5"/>
      <c r="X18" s="13">
        <f>SUM(X16:X17)</f>
        <v>-4.5</v>
      </c>
      <c r="Z18" s="13">
        <f>SUM(Z16:Z17)</f>
        <v>-4.5</v>
      </c>
      <c r="AB18" s="13">
        <f>SUM(AB16:AB17)</f>
        <v>-4.5</v>
      </c>
      <c r="AD18" s="13">
        <f>SUM(AD16:AD17)</f>
        <v>-3.7</v>
      </c>
      <c r="AF18" s="13">
        <f>SUM(AF16:AF17)</f>
        <v>-3.7</v>
      </c>
      <c r="AH18" s="13">
        <f>SUM(AH16:AH17)</f>
        <v>-3.7</v>
      </c>
      <c r="AJ18" s="13">
        <f>SUM(AJ16:AJ17)</f>
        <v>-3.7</v>
      </c>
      <c r="AL18" s="13">
        <f>SUM(AL16:AL17)</f>
        <v>-3.7</v>
      </c>
      <c r="AN18" s="13">
        <f>SUM(AN16:AN17)</f>
        <v>-3.7</v>
      </c>
      <c r="AP18" s="13">
        <f>SUM(D18:AO18)</f>
        <v>-85.600000000000023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-7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-7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36">
        <v>0</v>
      </c>
      <c r="E44" s="40"/>
      <c r="F44" s="36">
        <v>0</v>
      </c>
      <c r="G44" s="40"/>
      <c r="H44" s="36">
        <v>0</v>
      </c>
      <c r="I44" s="40"/>
      <c r="J44" s="36">
        <v>0</v>
      </c>
      <c r="K44" s="40"/>
      <c r="L44" s="40">
        <v>0</v>
      </c>
      <c r="M44" s="40"/>
      <c r="N44" s="36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36">
        <v>0</v>
      </c>
      <c r="Y44" s="41"/>
      <c r="Z44" s="36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27">
        <v>0</v>
      </c>
      <c r="E53" s="40"/>
      <c r="F53" s="27">
        <v>0</v>
      </c>
      <c r="G53" s="40"/>
      <c r="H53" s="27">
        <v>0</v>
      </c>
      <c r="I53" s="40"/>
      <c r="J53" s="27">
        <v>0</v>
      </c>
      <c r="K53" s="40"/>
      <c r="L53" s="36">
        <v>0</v>
      </c>
      <c r="M53" s="40"/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27">
        <v>0</v>
      </c>
      <c r="Y53" s="41"/>
      <c r="Z53" s="27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f>+'Hdct &amp; Wages'!B30</f>
        <v>-1.2</v>
      </c>
      <c r="E59" s="40"/>
      <c r="F59" s="36">
        <f>+'Hdct &amp; Wages'!D30</f>
        <v>-1.2</v>
      </c>
      <c r="G59" s="40"/>
      <c r="H59" s="36">
        <f>+'Hdct &amp; Wages'!F30</f>
        <v>-1.2</v>
      </c>
      <c r="I59" s="40"/>
      <c r="J59" s="36">
        <f>+'Hdct &amp; Wages'!H30</f>
        <v>-1.2</v>
      </c>
      <c r="K59" s="40"/>
      <c r="L59" s="36">
        <f>+'Hdct &amp; Wages'!J30</f>
        <v>-1.1000000000000001</v>
      </c>
      <c r="M59" s="40"/>
      <c r="N59" s="36">
        <f>+'Hdct &amp; Wages'!L30</f>
        <v>-1.1000000000000001</v>
      </c>
      <c r="O59" s="40"/>
      <c r="P59" s="36">
        <f>+'Hdct &amp; Wages'!N30</f>
        <v>-1.1000000000000001</v>
      </c>
      <c r="Q59" s="40"/>
      <c r="R59" s="36">
        <f>+'Hdct &amp; Wages'!P30</f>
        <v>-1.1000000000000001</v>
      </c>
      <c r="S59" s="40"/>
      <c r="T59" s="36">
        <f>+'Hdct &amp; Wages'!R30</f>
        <v>-1.1000000000000001</v>
      </c>
      <c r="U59" s="40"/>
      <c r="V59" s="36">
        <f>+'Hdct &amp; Wages'!T30</f>
        <v>-1.1000000000000001</v>
      </c>
      <c r="W59" s="40"/>
      <c r="X59" s="36">
        <f>+'Hdct &amp; Wages'!V30</f>
        <v>-1</v>
      </c>
      <c r="Y59" s="40"/>
      <c r="Z59" s="36">
        <f>+'Hdct &amp; Wages'!X30</f>
        <v>-1</v>
      </c>
      <c r="AA59" s="40"/>
      <c r="AB59" s="36">
        <f>+'Hdct &amp; Wages'!Z30</f>
        <v>-1</v>
      </c>
      <c r="AC59" s="40"/>
      <c r="AD59" s="36">
        <f>+'Hdct &amp; Wages'!AB30</f>
        <v>-0.8</v>
      </c>
      <c r="AE59" s="40"/>
      <c r="AF59" s="36">
        <f>+'Hdct &amp; Wages'!AD30</f>
        <v>-0.8</v>
      </c>
      <c r="AG59" s="40"/>
      <c r="AH59" s="36">
        <f>+'Hdct &amp; Wages'!AF30</f>
        <v>-0.8</v>
      </c>
      <c r="AI59" s="40"/>
      <c r="AJ59" s="36">
        <f>+'Hdct &amp; Wages'!AH30</f>
        <v>-0.8</v>
      </c>
      <c r="AK59" s="40"/>
      <c r="AL59" s="36">
        <f>+'Hdct &amp; Wages'!AJ30</f>
        <v>-0.8</v>
      </c>
      <c r="AM59" s="40"/>
      <c r="AN59" s="36">
        <f>+'Hdct &amp; Wages'!AL30</f>
        <v>-0.8</v>
      </c>
      <c r="AO59" s="40"/>
      <c r="AP59" s="36">
        <f>SUM(D59:AO59)</f>
        <v>-19.200000000000003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-1.2</v>
      </c>
      <c r="E62" s="5"/>
      <c r="F62" s="13">
        <f>SUM(F59:F61)</f>
        <v>-1.2</v>
      </c>
      <c r="G62" s="5"/>
      <c r="H62" s="13">
        <f>SUM(H59:H61)</f>
        <v>-1.2</v>
      </c>
      <c r="I62" s="5"/>
      <c r="J62" s="13">
        <f>SUM(J59:J61)</f>
        <v>-1.2</v>
      </c>
      <c r="K62" s="5"/>
      <c r="L62" s="13">
        <f>SUM(L59:L61)</f>
        <v>-1.1000000000000001</v>
      </c>
      <c r="M62" s="5"/>
      <c r="N62" s="13">
        <f>SUM(N59:N61)</f>
        <v>-1.1000000000000001</v>
      </c>
      <c r="O62" s="5"/>
      <c r="P62" s="13">
        <f>SUM(P59:P61)</f>
        <v>-1.1000000000000001</v>
      </c>
      <c r="Q62" s="5"/>
      <c r="R62" s="13">
        <f>SUM(R59:R61)</f>
        <v>-1.1000000000000001</v>
      </c>
      <c r="S62" s="5"/>
      <c r="T62" s="13">
        <f>SUM(T59:T61)</f>
        <v>-1.1000000000000001</v>
      </c>
      <c r="U62" s="5"/>
      <c r="V62" s="13">
        <f>SUM(V59:V61)</f>
        <v>-1.1000000000000001</v>
      </c>
      <c r="W62" s="5"/>
      <c r="X62" s="13">
        <f>SUM(X59:X61)</f>
        <v>-1</v>
      </c>
      <c r="Z62" s="13">
        <f>SUM(Z59:Z61)</f>
        <v>-1</v>
      </c>
      <c r="AB62" s="13">
        <f>SUM(AB59:AB61)</f>
        <v>-1</v>
      </c>
      <c r="AD62" s="13">
        <f>SUM(AD59:AD61)</f>
        <v>-0.8</v>
      </c>
      <c r="AF62" s="13">
        <f>SUM(AF59:AF61)</f>
        <v>-0.8</v>
      </c>
      <c r="AH62" s="13">
        <f>SUM(AH59:AH61)</f>
        <v>-0.8</v>
      </c>
      <c r="AJ62" s="13">
        <f>SUM(AJ59:AJ61)</f>
        <v>-0.8</v>
      </c>
      <c r="AL62" s="13">
        <f>SUM(AL59:AL61)</f>
        <v>-0.8</v>
      </c>
      <c r="AN62" s="13">
        <f>SUM(AN59:AN61)</f>
        <v>-0.8</v>
      </c>
      <c r="AP62" s="13">
        <f>SUM(D62:AO62)</f>
        <v>-19.200000000000003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-13.4</v>
      </c>
      <c r="E70" s="40"/>
      <c r="F70" s="46">
        <f>F18+F31+F40+F45+F56+F62+F68+F20</f>
        <v>-6.4</v>
      </c>
      <c r="G70" s="40"/>
      <c r="H70" s="46">
        <f>H18+H31+H40+H45+H56+H62+H68+H20</f>
        <v>-6.4</v>
      </c>
      <c r="I70" s="40"/>
      <c r="J70" s="46">
        <f>J18+J31+J40+J45+J56+J62+J68+J20</f>
        <v>-6.4</v>
      </c>
      <c r="K70" s="40"/>
      <c r="L70" s="46">
        <f>L18+L31+L40+L45+L56+L62+L68+L20</f>
        <v>-6.1</v>
      </c>
      <c r="M70" s="40"/>
      <c r="N70" s="46">
        <f>N18+N31+N40+N45+N56+N62+N68+N20</f>
        <v>-6.1</v>
      </c>
      <c r="O70" s="40"/>
      <c r="P70" s="46">
        <f>P18+P31+P40+P45+P56+P62+P68+P20</f>
        <v>-6.1</v>
      </c>
      <c r="Q70" s="40"/>
      <c r="R70" s="46">
        <f>R18+R31+R40+R45+R56+R62+R68+R20</f>
        <v>-5.7999999999999989</v>
      </c>
      <c r="S70" s="40"/>
      <c r="T70" s="46">
        <f>T18+T31+T40+T45+T56+T62+T68+T20</f>
        <v>-5.7999999999999989</v>
      </c>
      <c r="U70" s="40"/>
      <c r="V70" s="46">
        <f>V18+V31+V40+V45+V56+V62+V68+V20</f>
        <v>-5.7999999999999989</v>
      </c>
      <c r="W70" s="40"/>
      <c r="X70" s="46">
        <f>X18+X31+X40+X45+X56+X62+X68+X20</f>
        <v>-5.5</v>
      </c>
      <c r="Y70" s="41"/>
      <c r="Z70" s="46">
        <f>Z18+Z31+Z40+Z45+Z56+Z62+Z68+Z20</f>
        <v>-5.5</v>
      </c>
      <c r="AA70" s="41"/>
      <c r="AB70" s="46">
        <f>AB18+AB31+AB40+AB45+AB56+AB62+AB68+AB20</f>
        <v>-5.5</v>
      </c>
      <c r="AC70" s="41"/>
      <c r="AD70" s="46">
        <f>AD18+AD31+AD40+AD45+AD56+AD62+AD68+AD20</f>
        <v>-4.5</v>
      </c>
      <c r="AE70" s="41"/>
      <c r="AF70" s="46">
        <f>AF18+AF31+AF40+AF45+AF56+AF62+AF68+AF20</f>
        <v>-4.5</v>
      </c>
      <c r="AG70" s="41"/>
      <c r="AH70" s="46">
        <f>AH18+AH31+AH40+AH45+AH56+AH62+AH68+AH20</f>
        <v>-4.5</v>
      </c>
      <c r="AI70" s="41"/>
      <c r="AJ70" s="46">
        <f>AJ18+AJ31+AJ40+AJ45+AJ56+AJ62+AJ68+AJ20</f>
        <v>-4.5</v>
      </c>
      <c r="AK70" s="41"/>
      <c r="AL70" s="46">
        <f>AL18+AL31+AL40+AL45+AL56+AL62+AL68+AL20</f>
        <v>-4.5</v>
      </c>
      <c r="AM70" s="41"/>
      <c r="AN70" s="46">
        <f>AN18+AN31+AN40+AN45+AN56+AN62+AN68+AN20</f>
        <v>-4.5</v>
      </c>
      <c r="AO70" s="41"/>
      <c r="AP70" s="46">
        <f>AP18+AP31+AP40+AP45+AP56+AP62+AP68+AP20</f>
        <v>-111.80000000000003</v>
      </c>
    </row>
    <row r="71" spans="1:42" ht="11.1" customHeight="1" x14ac:dyDescent="0.25">
      <c r="A71"/>
      <c r="B71"/>
      <c r="C71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6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2"/>
  <sheetViews>
    <sheetView workbookViewId="0">
      <selection activeCell="Z16" sqref="Z16"/>
    </sheetView>
  </sheetViews>
  <sheetFormatPr defaultColWidth="9.109375" defaultRowHeight="13.2" x14ac:dyDescent="0.25"/>
  <cols>
    <col min="1" max="1" width="22.33203125" style="28" customWidth="1"/>
    <col min="2" max="2" width="11.88671875" style="28" bestFit="1" customWidth="1"/>
    <col min="3" max="3" width="2" style="28" customWidth="1"/>
    <col min="4" max="4" width="11.88671875" style="28" bestFit="1" customWidth="1"/>
    <col min="5" max="5" width="2.6640625" style="28" customWidth="1"/>
    <col min="6" max="6" width="11.88671875" style="28" bestFit="1" customWidth="1"/>
    <col min="7" max="7" width="2.6640625" style="28" customWidth="1"/>
    <col min="8" max="8" width="11.88671875" style="28" bestFit="1" customWidth="1"/>
    <col min="9" max="9" width="2.6640625" style="28" customWidth="1"/>
    <col min="10" max="10" width="11.88671875" style="28" hidden="1" customWidth="1"/>
    <col min="11" max="11" width="2.6640625" style="28" hidden="1" customWidth="1"/>
    <col min="12" max="12" width="11.88671875" style="28" bestFit="1" customWidth="1"/>
    <col min="13" max="13" width="2.6640625" style="28" customWidth="1"/>
    <col min="14" max="14" width="11.88671875" style="28" hidden="1" customWidth="1"/>
    <col min="15" max="15" width="2.6640625" style="28" hidden="1" customWidth="1"/>
    <col min="16" max="16" width="11.88671875" style="28" hidden="1" customWidth="1"/>
    <col min="17" max="17" width="2.6640625" style="28" hidden="1" customWidth="1"/>
    <col min="18" max="18" width="11.88671875" style="28" hidden="1" customWidth="1"/>
    <col min="19" max="19" width="2.6640625" style="28" hidden="1" customWidth="1"/>
    <col min="20" max="20" width="11.88671875" style="28" hidden="1" customWidth="1"/>
    <col min="21" max="21" width="2.6640625" style="28" hidden="1" customWidth="1"/>
    <col min="22" max="22" width="11.88671875" style="28" bestFit="1" customWidth="1"/>
    <col min="23" max="23" width="2.6640625" style="28" customWidth="1"/>
    <col min="24" max="24" width="11.88671875" style="28" bestFit="1" customWidth="1"/>
    <col min="25" max="25" width="2.6640625" style="28" customWidth="1"/>
    <col min="26" max="16384" width="9.109375" style="28"/>
  </cols>
  <sheetData>
    <row r="1" spans="1:43" x14ac:dyDescent="0.25">
      <c r="A1" s="29" t="s">
        <v>192</v>
      </c>
    </row>
    <row r="2" spans="1:43" x14ac:dyDescent="0.25">
      <c r="A2" s="28" t="s">
        <v>199</v>
      </c>
    </row>
    <row r="3" spans="1:43" ht="13.8" thickBot="1" x14ac:dyDescent="0.3"/>
    <row r="4" spans="1:43" ht="13.8" thickBot="1" x14ac:dyDescent="0.3">
      <c r="D4" s="57">
        <v>2002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</row>
    <row r="5" spans="1:43" ht="16.8" x14ac:dyDescent="0.55000000000000004">
      <c r="A5" s="82" t="s">
        <v>187</v>
      </c>
      <c r="B5" s="61" t="s">
        <v>190</v>
      </c>
      <c r="D5" s="62" t="s">
        <v>147</v>
      </c>
      <c r="E5" s="62"/>
      <c r="F5" s="62" t="s">
        <v>148</v>
      </c>
      <c r="G5" s="62"/>
      <c r="H5" s="62" t="s">
        <v>149</v>
      </c>
      <c r="I5" s="62"/>
      <c r="J5" s="62" t="s">
        <v>150</v>
      </c>
      <c r="K5" s="62"/>
      <c r="L5" s="62" t="s">
        <v>151</v>
      </c>
      <c r="M5" s="62"/>
      <c r="N5" s="62" t="s">
        <v>152</v>
      </c>
      <c r="O5" s="62"/>
      <c r="P5" s="62" t="s">
        <v>153</v>
      </c>
      <c r="Q5" s="62"/>
      <c r="R5" s="62" t="s">
        <v>154</v>
      </c>
      <c r="S5" s="62"/>
      <c r="T5" s="62" t="s">
        <v>155</v>
      </c>
      <c r="U5" s="62"/>
      <c r="V5" s="62" t="s">
        <v>156</v>
      </c>
      <c r="W5" s="62"/>
      <c r="X5" s="62" t="s">
        <v>157</v>
      </c>
      <c r="Y5" s="62"/>
    </row>
    <row r="6" spans="1:43" x14ac:dyDescent="0.25">
      <c r="A6" s="28" t="s">
        <v>193</v>
      </c>
      <c r="B6" s="28">
        <v>1.5</v>
      </c>
    </row>
    <row r="7" spans="1:43" x14ac:dyDescent="0.25">
      <c r="A7" s="28" t="s">
        <v>121</v>
      </c>
      <c r="D7" s="28">
        <v>0.3</v>
      </c>
    </row>
    <row r="8" spans="1:43" x14ac:dyDescent="0.25">
      <c r="A8" s="28" t="s">
        <v>194</v>
      </c>
      <c r="D8" s="28">
        <v>0.5</v>
      </c>
    </row>
    <row r="9" spans="1:43" x14ac:dyDescent="0.25">
      <c r="A9" s="28" t="s">
        <v>140</v>
      </c>
      <c r="L9" s="28">
        <v>0.1</v>
      </c>
    </row>
    <row r="10" spans="1:43" x14ac:dyDescent="0.25">
      <c r="A10" s="28" t="s">
        <v>110</v>
      </c>
      <c r="V10" s="28">
        <v>0.1</v>
      </c>
    </row>
    <row r="12" spans="1:43" x14ac:dyDescent="0.25">
      <c r="Z12" s="28">
        <f>SUM(B6:X12)</f>
        <v>2.5</v>
      </c>
    </row>
    <row r="14" spans="1:43" ht="16.8" x14ac:dyDescent="0.55000000000000004">
      <c r="A14" s="82" t="s">
        <v>163</v>
      </c>
    </row>
    <row r="15" spans="1:43" x14ac:dyDescent="0.25">
      <c r="A15" s="28" t="s">
        <v>128</v>
      </c>
      <c r="B15" s="28">
        <v>0.1</v>
      </c>
    </row>
    <row r="16" spans="1:43" x14ac:dyDescent="0.25">
      <c r="A16" s="28" t="s">
        <v>130</v>
      </c>
      <c r="B16" s="28">
        <v>0.2</v>
      </c>
    </row>
    <row r="17" spans="1:26" x14ac:dyDescent="0.25">
      <c r="A17" s="28" t="s">
        <v>132</v>
      </c>
      <c r="D17" s="28">
        <v>1</v>
      </c>
    </row>
    <row r="18" spans="1:26" s="74" customFormat="1" x14ac:dyDescent="0.25">
      <c r="A18" s="74" t="s">
        <v>195</v>
      </c>
      <c r="F18" s="74">
        <v>0.8</v>
      </c>
    </row>
    <row r="19" spans="1:26" s="74" customFormat="1" x14ac:dyDescent="0.25">
      <c r="A19" s="74" t="s">
        <v>196</v>
      </c>
      <c r="F19" s="74">
        <v>0.3</v>
      </c>
    </row>
    <row r="20" spans="1:26" s="74" customFormat="1" x14ac:dyDescent="0.25">
      <c r="A20" s="74" t="s">
        <v>139</v>
      </c>
      <c r="H20" s="74">
        <v>0.8</v>
      </c>
    </row>
    <row r="21" spans="1:26" s="74" customFormat="1" x14ac:dyDescent="0.25">
      <c r="A21" s="74" t="s">
        <v>197</v>
      </c>
      <c r="X21" s="74">
        <v>0.1</v>
      </c>
    </row>
    <row r="22" spans="1:26" s="74" customFormat="1" x14ac:dyDescent="0.25"/>
    <row r="23" spans="1:26" s="74" customFormat="1" x14ac:dyDescent="0.25"/>
    <row r="24" spans="1:26" s="74" customFormat="1" x14ac:dyDescent="0.25">
      <c r="Z24" s="74">
        <f>SUM(B15:X22)</f>
        <v>3.3000000000000003</v>
      </c>
    </row>
    <row r="25" spans="1:26" s="74" customFormat="1" ht="16.8" x14ac:dyDescent="0.55000000000000004">
      <c r="A25" s="83" t="s">
        <v>168</v>
      </c>
    </row>
    <row r="26" spans="1:26" s="74" customFormat="1" x14ac:dyDescent="0.25">
      <c r="A26" s="74" t="s">
        <v>198</v>
      </c>
    </row>
    <row r="27" spans="1:26" s="74" customFormat="1" x14ac:dyDescent="0.25"/>
    <row r="28" spans="1:26" s="74" customFormat="1" x14ac:dyDescent="0.25"/>
    <row r="29" spans="1:26" s="76" customFormat="1" x14ac:dyDescent="0.25">
      <c r="B29" s="77"/>
    </row>
    <row r="30" spans="1:26" s="74" customFormat="1" x14ac:dyDescent="0.25">
      <c r="B30" s="7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 spans="1:26" s="74" customFormat="1" x14ac:dyDescent="0.25">
      <c r="A31" s="74" t="s">
        <v>6</v>
      </c>
      <c r="B31" s="80">
        <f>SUM(B6:B29)</f>
        <v>1.8</v>
      </c>
      <c r="D31" s="80">
        <f>SUM(D6:D29)</f>
        <v>1.8</v>
      </c>
      <c r="E31" s="80"/>
      <c r="F31" s="80">
        <f>SUM(F6:F29)</f>
        <v>1.1000000000000001</v>
      </c>
      <c r="G31" s="80"/>
      <c r="H31" s="80">
        <f>SUM(H6:H29)</f>
        <v>0.8</v>
      </c>
      <c r="I31" s="80"/>
      <c r="J31" s="80"/>
      <c r="K31" s="80"/>
      <c r="L31" s="80">
        <f>SUM(L6:L29)</f>
        <v>0.1</v>
      </c>
      <c r="M31" s="80"/>
      <c r="N31" s="80"/>
      <c r="O31" s="80"/>
      <c r="P31" s="80"/>
      <c r="Q31" s="80"/>
      <c r="R31" s="80"/>
      <c r="S31" s="80"/>
      <c r="T31" s="80"/>
      <c r="U31" s="80"/>
      <c r="V31" s="80">
        <f>SUM(V6:V29)</f>
        <v>0.1</v>
      </c>
      <c r="W31" s="80"/>
      <c r="X31" s="80">
        <f>SUM(X6:X29)</f>
        <v>0.1</v>
      </c>
      <c r="Y31" s="80"/>
      <c r="Z31" s="74">
        <f>SUM(B31:X31)</f>
        <v>5.7999999999999989</v>
      </c>
    </row>
    <row r="32" spans="1:26" s="74" customFormat="1" x14ac:dyDescent="0.25"/>
  </sheetData>
  <phoneticPr fontId="0" type="noConversion"/>
  <pageMargins left="0.75" right="0.75" top="1" bottom="1" header="0.5" footer="0.5"/>
  <pageSetup scale="93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4"/>
  <sheetViews>
    <sheetView workbookViewId="0">
      <selection activeCell="D17" sqref="D17"/>
    </sheetView>
  </sheetViews>
  <sheetFormatPr defaultRowHeight="13.2" x14ac:dyDescent="0.25"/>
  <cols>
    <col min="1" max="1" width="27.5546875" customWidth="1"/>
    <col min="2" max="2" width="13.33203125" style="51" customWidth="1"/>
    <col min="3" max="3" width="15.109375" style="54" customWidth="1"/>
    <col min="4" max="4" width="15.109375" style="55" customWidth="1"/>
    <col min="5" max="5" width="14" style="53" bestFit="1" customWidth="1"/>
    <col min="6" max="6" width="18.33203125" style="51" customWidth="1"/>
  </cols>
  <sheetData>
    <row r="1" spans="1:7" x14ac:dyDescent="0.25">
      <c r="C1" s="52" t="s">
        <v>104</v>
      </c>
      <c r="D1" s="52" t="s">
        <v>105</v>
      </c>
    </row>
    <row r="3" spans="1:7" ht="26.4" x14ac:dyDescent="0.25">
      <c r="A3" t="s">
        <v>106</v>
      </c>
      <c r="B3" s="51" t="s">
        <v>107</v>
      </c>
      <c r="C3" s="54">
        <v>1502385.6</v>
      </c>
      <c r="E3" s="53">
        <v>37256</v>
      </c>
      <c r="G3" t="s">
        <v>108</v>
      </c>
    </row>
    <row r="4" spans="1:7" x14ac:dyDescent="0.25">
      <c r="B4" s="51" t="s">
        <v>109</v>
      </c>
      <c r="G4" t="s">
        <v>108</v>
      </c>
    </row>
    <row r="5" spans="1:7" ht="26.4" x14ac:dyDescent="0.25">
      <c r="A5" t="s">
        <v>110</v>
      </c>
      <c r="B5" s="51" t="s">
        <v>111</v>
      </c>
      <c r="C5" s="54">
        <v>74250</v>
      </c>
      <c r="E5" s="53">
        <v>37533</v>
      </c>
      <c r="G5" t="s">
        <v>112</v>
      </c>
    </row>
    <row r="6" spans="1:7" ht="26.4" x14ac:dyDescent="0.25">
      <c r="A6" t="s">
        <v>113</v>
      </c>
      <c r="B6" s="51" t="s">
        <v>111</v>
      </c>
      <c r="C6" s="54">
        <v>493831.66</v>
      </c>
      <c r="E6" s="53">
        <v>37257</v>
      </c>
      <c r="G6" t="s">
        <v>108</v>
      </c>
    </row>
    <row r="7" spans="1:7" ht="26.4" x14ac:dyDescent="0.25">
      <c r="A7" t="s">
        <v>114</v>
      </c>
      <c r="B7" s="51" t="s">
        <v>115</v>
      </c>
      <c r="D7" s="55">
        <v>162500</v>
      </c>
      <c r="E7" s="53">
        <v>37337</v>
      </c>
      <c r="G7" t="s">
        <v>116</v>
      </c>
    </row>
    <row r="8" spans="1:7" ht="26.4" x14ac:dyDescent="0.25">
      <c r="A8" t="s">
        <v>117</v>
      </c>
      <c r="B8" s="51" t="s">
        <v>115</v>
      </c>
      <c r="C8" s="54">
        <v>830334</v>
      </c>
      <c r="E8" s="53">
        <v>37288</v>
      </c>
      <c r="G8" t="s">
        <v>118</v>
      </c>
    </row>
    <row r="9" spans="1:7" ht="26.4" x14ac:dyDescent="0.25">
      <c r="A9" t="s">
        <v>119</v>
      </c>
      <c r="B9" s="51" t="s">
        <v>115</v>
      </c>
      <c r="D9" s="55">
        <v>1650621.14</v>
      </c>
      <c r="E9" s="53">
        <v>37256</v>
      </c>
      <c r="F9" s="51" t="s">
        <v>14</v>
      </c>
      <c r="G9" t="s">
        <v>120</v>
      </c>
    </row>
    <row r="10" spans="1:7" ht="26.4" x14ac:dyDescent="0.25">
      <c r="A10" t="s">
        <v>121</v>
      </c>
      <c r="B10" s="51" t="s">
        <v>115</v>
      </c>
      <c r="C10" s="54">
        <v>342913</v>
      </c>
      <c r="E10" s="53">
        <v>37257</v>
      </c>
      <c r="F10" s="51" t="s">
        <v>122</v>
      </c>
      <c r="G10" t="s">
        <v>123</v>
      </c>
    </row>
    <row r="11" spans="1:7" ht="52.8" x14ac:dyDescent="0.25">
      <c r="A11" t="s">
        <v>124</v>
      </c>
      <c r="B11" s="51" t="s">
        <v>125</v>
      </c>
      <c r="D11" s="55">
        <v>233166</v>
      </c>
      <c r="E11" s="53">
        <v>37256</v>
      </c>
      <c r="F11" s="51" t="s">
        <v>126</v>
      </c>
      <c r="G11" t="s">
        <v>127</v>
      </c>
    </row>
    <row r="12" spans="1:7" x14ac:dyDescent="0.25">
      <c r="A12" t="s">
        <v>124</v>
      </c>
      <c r="E12" s="53">
        <v>37346</v>
      </c>
      <c r="G12" t="s">
        <v>127</v>
      </c>
    </row>
    <row r="13" spans="1:7" x14ac:dyDescent="0.25">
      <c r="A13" t="s">
        <v>124</v>
      </c>
      <c r="E13" s="53">
        <v>37437</v>
      </c>
      <c r="G13" t="s">
        <v>127</v>
      </c>
    </row>
    <row r="14" spans="1:7" x14ac:dyDescent="0.25">
      <c r="A14" t="s">
        <v>124</v>
      </c>
      <c r="E14" s="53">
        <v>37529</v>
      </c>
      <c r="G14" t="s">
        <v>127</v>
      </c>
    </row>
    <row r="15" spans="1:7" x14ac:dyDescent="0.25">
      <c r="A15" t="s">
        <v>124</v>
      </c>
      <c r="E15" s="53">
        <v>37621</v>
      </c>
      <c r="G15" t="s">
        <v>127</v>
      </c>
    </row>
    <row r="16" spans="1:7" x14ac:dyDescent="0.25">
      <c r="A16" t="s">
        <v>124</v>
      </c>
      <c r="E16" s="53">
        <v>37711</v>
      </c>
      <c r="G16" t="s">
        <v>127</v>
      </c>
    </row>
    <row r="17" spans="1:7" x14ac:dyDescent="0.25">
      <c r="A17" t="s">
        <v>124</v>
      </c>
      <c r="E17" s="53">
        <v>37802</v>
      </c>
      <c r="G17" t="s">
        <v>127</v>
      </c>
    </row>
    <row r="18" spans="1:7" x14ac:dyDescent="0.25">
      <c r="A18" t="s">
        <v>124</v>
      </c>
      <c r="B18" t="s">
        <v>14</v>
      </c>
      <c r="E18" s="53">
        <v>37894</v>
      </c>
      <c r="G18" t="s">
        <v>127</v>
      </c>
    </row>
    <row r="19" spans="1:7" x14ac:dyDescent="0.25">
      <c r="A19" t="s">
        <v>124</v>
      </c>
      <c r="E19" s="53">
        <v>37986</v>
      </c>
      <c r="G19" t="s">
        <v>127</v>
      </c>
    </row>
    <row r="20" spans="1:7" x14ac:dyDescent="0.25">
      <c r="A20" t="s">
        <v>124</v>
      </c>
      <c r="E20" s="53">
        <v>38077</v>
      </c>
      <c r="G20" t="s">
        <v>127</v>
      </c>
    </row>
    <row r="21" spans="1:7" ht="26.4" x14ac:dyDescent="0.25">
      <c r="A21" t="s">
        <v>128</v>
      </c>
      <c r="B21" s="51" t="s">
        <v>115</v>
      </c>
      <c r="C21" s="54">
        <v>100800</v>
      </c>
      <c r="E21" s="53">
        <v>37256</v>
      </c>
      <c r="G21" t="s">
        <v>129</v>
      </c>
    </row>
    <row r="22" spans="1:7" ht="26.4" x14ac:dyDescent="0.25">
      <c r="A22" t="s">
        <v>130</v>
      </c>
      <c r="B22" s="51" t="s">
        <v>115</v>
      </c>
      <c r="C22" s="54">
        <v>174189.83</v>
      </c>
      <c r="E22" s="53">
        <v>37240</v>
      </c>
      <c r="G22" t="s">
        <v>118</v>
      </c>
    </row>
    <row r="23" spans="1:7" ht="26.4" x14ac:dyDescent="0.25">
      <c r="A23" t="s">
        <v>131</v>
      </c>
      <c r="B23" s="51" t="s">
        <v>115</v>
      </c>
      <c r="C23" s="54">
        <v>313235</v>
      </c>
      <c r="E23" s="53">
        <v>37315</v>
      </c>
      <c r="G23" t="s">
        <v>118</v>
      </c>
    </row>
    <row r="24" spans="1:7" ht="52.8" x14ac:dyDescent="0.25">
      <c r="A24" t="s">
        <v>132</v>
      </c>
      <c r="B24" s="51" t="s">
        <v>133</v>
      </c>
      <c r="C24" s="54">
        <v>990000</v>
      </c>
      <c r="E24" s="53">
        <v>37271</v>
      </c>
      <c r="G24" t="s">
        <v>118</v>
      </c>
    </row>
    <row r="25" spans="1:7" ht="26.4" x14ac:dyDescent="0.25">
      <c r="A25" t="s">
        <v>134</v>
      </c>
      <c r="B25" s="51" t="s">
        <v>135</v>
      </c>
      <c r="C25" s="54">
        <v>34500</v>
      </c>
      <c r="E25" s="53">
        <v>37256</v>
      </c>
      <c r="G25" t="s">
        <v>136</v>
      </c>
    </row>
    <row r="26" spans="1:7" ht="39.6" x14ac:dyDescent="0.25">
      <c r="A26" t="s">
        <v>134</v>
      </c>
      <c r="B26" s="51" t="s">
        <v>137</v>
      </c>
      <c r="C26" s="54">
        <v>8625</v>
      </c>
      <c r="E26" s="53">
        <v>37256</v>
      </c>
      <c r="G26" t="s">
        <v>136</v>
      </c>
    </row>
    <row r="27" spans="1:7" x14ac:dyDescent="0.25">
      <c r="A27" t="s">
        <v>138</v>
      </c>
      <c r="E27" s="53">
        <v>37256</v>
      </c>
      <c r="G27" t="s">
        <v>136</v>
      </c>
    </row>
    <row r="28" spans="1:7" ht="39.6" x14ac:dyDescent="0.25">
      <c r="A28" t="s">
        <v>139</v>
      </c>
      <c r="B28" s="51" t="s">
        <v>137</v>
      </c>
      <c r="C28" s="54">
        <v>806823.71</v>
      </c>
      <c r="E28" s="53">
        <v>37345</v>
      </c>
      <c r="G28" t="s">
        <v>118</v>
      </c>
    </row>
    <row r="29" spans="1:7" ht="26.4" x14ac:dyDescent="0.25">
      <c r="A29" t="s">
        <v>140</v>
      </c>
      <c r="B29" s="51" t="s">
        <v>115</v>
      </c>
      <c r="C29" s="54">
        <v>50000</v>
      </c>
      <c r="E29" s="53">
        <v>37384</v>
      </c>
      <c r="G29" t="s">
        <v>141</v>
      </c>
    </row>
    <row r="30" spans="1:7" ht="26.4" x14ac:dyDescent="0.25">
      <c r="A30" t="s">
        <v>142</v>
      </c>
      <c r="B30" s="51" t="s">
        <v>115</v>
      </c>
      <c r="D30" s="55">
        <v>3500</v>
      </c>
      <c r="E30" s="53">
        <v>37438</v>
      </c>
      <c r="G30" t="s">
        <v>143</v>
      </c>
    </row>
    <row r="31" spans="1:7" ht="39.6" x14ac:dyDescent="0.25">
      <c r="A31" t="s">
        <v>144</v>
      </c>
      <c r="B31" s="51" t="s">
        <v>137</v>
      </c>
      <c r="C31" s="54">
        <v>60000</v>
      </c>
      <c r="E31" s="53">
        <v>37197</v>
      </c>
      <c r="G31" t="s">
        <v>118</v>
      </c>
    </row>
    <row r="32" spans="1:7" x14ac:dyDescent="0.25">
      <c r="A32" t="s">
        <v>145</v>
      </c>
      <c r="G32" t="s">
        <v>146</v>
      </c>
    </row>
    <row r="34" spans="3:5" x14ac:dyDescent="0.25">
      <c r="C34" s="54">
        <f>SUM(C3:C31)</f>
        <v>5781887.7999999998</v>
      </c>
      <c r="D34" s="55">
        <f>SUM(D3:D31)</f>
        <v>2049787.14</v>
      </c>
      <c r="E34" s="56">
        <f>+C34+D34</f>
        <v>7831674.9399999995</v>
      </c>
    </row>
  </sheetData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BD51"/>
  <sheetViews>
    <sheetView workbookViewId="0">
      <selection activeCell="B22" sqref="B22"/>
    </sheetView>
  </sheetViews>
  <sheetFormatPr defaultColWidth="9.109375" defaultRowHeight="13.2" x14ac:dyDescent="0.25"/>
  <cols>
    <col min="1" max="1" width="18.88671875" style="28" bestFit="1" customWidth="1"/>
    <col min="2" max="2" width="11.88671875" style="28" bestFit="1" customWidth="1"/>
    <col min="3" max="3" width="2" style="28" customWidth="1"/>
    <col min="4" max="4" width="11.88671875" style="28" bestFit="1" customWidth="1"/>
    <col min="5" max="5" width="2.6640625" style="28" customWidth="1"/>
    <col min="6" max="6" width="11.88671875" style="28" bestFit="1" customWidth="1"/>
    <col min="7" max="7" width="2.6640625" style="28" customWidth="1"/>
    <col min="8" max="8" width="11.88671875" style="28" bestFit="1" customWidth="1"/>
    <col min="9" max="9" width="2.6640625" style="28" customWidth="1"/>
    <col min="10" max="10" width="11.88671875" style="28" bestFit="1" customWidth="1"/>
    <col min="11" max="11" width="2.6640625" style="28" customWidth="1"/>
    <col min="12" max="12" width="11.88671875" style="28" bestFit="1" customWidth="1"/>
    <col min="13" max="13" width="2.6640625" style="28" customWidth="1"/>
    <col min="14" max="14" width="11.88671875" style="28" bestFit="1" customWidth="1"/>
    <col min="15" max="15" width="2.6640625" style="28" customWidth="1"/>
    <col min="16" max="16" width="11.88671875" style="28" bestFit="1" customWidth="1"/>
    <col min="17" max="17" width="2.6640625" style="28" customWidth="1"/>
    <col min="18" max="18" width="11.88671875" style="28" bestFit="1" customWidth="1"/>
    <col min="19" max="19" width="2.6640625" style="28" customWidth="1"/>
    <col min="20" max="20" width="11.88671875" style="28" bestFit="1" customWidth="1"/>
    <col min="21" max="21" width="2.6640625" style="28" customWidth="1"/>
    <col min="22" max="22" width="11.88671875" style="28" bestFit="1" customWidth="1"/>
    <col min="23" max="23" width="2.6640625" style="28" customWidth="1"/>
    <col min="24" max="24" width="11.88671875" style="28" bestFit="1" customWidth="1"/>
    <col min="25" max="25" width="2.6640625" style="28" customWidth="1"/>
    <col min="26" max="26" width="11.88671875" style="28" bestFit="1" customWidth="1"/>
    <col min="27" max="27" width="2.6640625" style="28" customWidth="1"/>
    <col min="28" max="28" width="11.88671875" style="28" bestFit="1" customWidth="1"/>
    <col min="29" max="29" width="2.6640625" style="28" customWidth="1"/>
    <col min="30" max="30" width="11.88671875" style="28" bestFit="1" customWidth="1"/>
    <col min="31" max="31" width="2.6640625" style="28" customWidth="1"/>
    <col min="32" max="32" width="11.88671875" style="28" bestFit="1" customWidth="1"/>
    <col min="33" max="33" width="2.6640625" style="28" customWidth="1"/>
    <col min="34" max="34" width="11.88671875" style="28" bestFit="1" customWidth="1"/>
    <col min="35" max="35" width="2.6640625" style="28" customWidth="1"/>
    <col min="36" max="36" width="11.88671875" style="28" bestFit="1" customWidth="1"/>
    <col min="37" max="37" width="2.6640625" style="28" customWidth="1"/>
    <col min="38" max="38" width="11.88671875" style="28" bestFit="1" customWidth="1"/>
    <col min="39" max="16384" width="9.109375" style="28"/>
  </cols>
  <sheetData>
    <row r="3" spans="1:56" ht="13.8" thickBot="1" x14ac:dyDescent="0.3"/>
    <row r="4" spans="1:56" ht="13.8" thickBot="1" x14ac:dyDescent="0.3">
      <c r="D4" s="57">
        <v>2002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9"/>
      <c r="AA4" s="58"/>
      <c r="AB4" s="57">
        <v>2003</v>
      </c>
      <c r="AC4" s="58"/>
      <c r="AD4" s="58"/>
      <c r="AE4" s="58"/>
      <c r="AF4" s="58"/>
      <c r="AG4" s="58"/>
      <c r="AH4" s="58"/>
      <c r="AI4" s="58"/>
      <c r="AJ4" s="58"/>
      <c r="AK4" s="58"/>
      <c r="AL4" s="59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</row>
    <row r="5" spans="1:56" x14ac:dyDescent="0.25">
      <c r="A5" s="65" t="s">
        <v>185</v>
      </c>
      <c r="B5" s="61" t="s">
        <v>190</v>
      </c>
      <c r="D5" s="62" t="s">
        <v>147</v>
      </c>
      <c r="E5" s="62"/>
      <c r="F5" s="62" t="s">
        <v>148</v>
      </c>
      <c r="G5" s="62"/>
      <c r="H5" s="62" t="s">
        <v>149</v>
      </c>
      <c r="I5" s="62"/>
      <c r="J5" s="62" t="s">
        <v>150</v>
      </c>
      <c r="K5" s="62"/>
      <c r="L5" s="62" t="s">
        <v>151</v>
      </c>
      <c r="M5" s="62"/>
      <c r="N5" s="62" t="s">
        <v>152</v>
      </c>
      <c r="O5" s="62"/>
      <c r="P5" s="62" t="s">
        <v>153</v>
      </c>
      <c r="Q5" s="62"/>
      <c r="R5" s="62" t="s">
        <v>154</v>
      </c>
      <c r="S5" s="62"/>
      <c r="T5" s="62" t="s">
        <v>155</v>
      </c>
      <c r="U5" s="62"/>
      <c r="V5" s="62" t="s">
        <v>156</v>
      </c>
      <c r="W5" s="62"/>
      <c r="X5" s="62" t="s">
        <v>157</v>
      </c>
      <c r="Y5" s="62"/>
      <c r="Z5" s="62" t="s">
        <v>158</v>
      </c>
      <c r="AA5" s="62"/>
      <c r="AB5" s="62" t="s">
        <v>147</v>
      </c>
      <c r="AC5" s="62"/>
      <c r="AD5" s="62" t="s">
        <v>148</v>
      </c>
      <c r="AE5" s="62"/>
      <c r="AF5" s="62" t="s">
        <v>149</v>
      </c>
      <c r="AG5" s="62"/>
      <c r="AH5" s="62" t="s">
        <v>150</v>
      </c>
      <c r="AI5" s="62"/>
      <c r="AJ5" s="62" t="s">
        <v>151</v>
      </c>
      <c r="AK5" s="62"/>
      <c r="AL5" s="62" t="s">
        <v>152</v>
      </c>
    </row>
    <row r="6" spans="1:56" x14ac:dyDescent="0.25">
      <c r="A6" s="28" t="s">
        <v>159</v>
      </c>
      <c r="B6" s="28">
        <v>255654.82</v>
      </c>
      <c r="D6" s="28">
        <f>+$B$6</f>
        <v>255654.82</v>
      </c>
      <c r="F6" s="28">
        <f>+$B$6</f>
        <v>255654.82</v>
      </c>
      <c r="H6" s="28">
        <f>+$B$6</f>
        <v>255654.82</v>
      </c>
      <c r="J6" s="28">
        <f>+$B$6</f>
        <v>255654.82</v>
      </c>
      <c r="L6" s="28">
        <f>+$B$6</f>
        <v>255654.82</v>
      </c>
      <c r="N6" s="28">
        <f>+$B$6</f>
        <v>255654.82</v>
      </c>
      <c r="P6" s="28">
        <f>+$B$6</f>
        <v>255654.82</v>
      </c>
      <c r="R6" s="28">
        <f>+$B$6</f>
        <v>255654.82</v>
      </c>
      <c r="T6" s="28">
        <f>+$B$6</f>
        <v>255654.82</v>
      </c>
      <c r="V6" s="28">
        <f>+$B$6</f>
        <v>255654.82</v>
      </c>
      <c r="X6" s="28">
        <f>+$B$6</f>
        <v>255654.82</v>
      </c>
      <c r="Z6" s="28">
        <f>+$B$6</f>
        <v>255654.82</v>
      </c>
      <c r="AB6" s="28">
        <f>+$B$6</f>
        <v>255654.82</v>
      </c>
      <c r="AD6" s="28">
        <f>+$B$6</f>
        <v>255654.82</v>
      </c>
      <c r="AF6" s="28">
        <f>+$B$6</f>
        <v>255654.82</v>
      </c>
      <c r="AH6" s="28">
        <f>+$B$6</f>
        <v>255654.82</v>
      </c>
      <c r="AJ6" s="28">
        <f>+$B$6</f>
        <v>255654.82</v>
      </c>
      <c r="AL6" s="28">
        <f>+$B$6</f>
        <v>255654.82</v>
      </c>
    </row>
    <row r="7" spans="1:56" x14ac:dyDescent="0.25">
      <c r="A7" s="28" t="s">
        <v>160</v>
      </c>
      <c r="B7" s="28">
        <f>819861.99+180982.71</f>
        <v>1000844.7</v>
      </c>
      <c r="D7" s="28">
        <f>+$B$7</f>
        <v>1000844.7</v>
      </c>
      <c r="F7" s="28">
        <f>+$B$7</f>
        <v>1000844.7</v>
      </c>
      <c r="H7" s="28">
        <f>+$B$7</f>
        <v>1000844.7</v>
      </c>
      <c r="J7" s="28">
        <f>+$B$7</f>
        <v>1000844.7</v>
      </c>
      <c r="L7" s="28">
        <f>+$B$7</f>
        <v>1000844.7</v>
      </c>
      <c r="N7" s="28">
        <f>+$B$7</f>
        <v>1000844.7</v>
      </c>
      <c r="P7" s="28">
        <f>+$B$7</f>
        <v>1000844.7</v>
      </c>
      <c r="R7" s="28">
        <f>+$B$7</f>
        <v>1000844.7</v>
      </c>
      <c r="T7" s="28">
        <f>+$B$7</f>
        <v>1000844.7</v>
      </c>
      <c r="V7" s="28">
        <f>+$B$7</f>
        <v>1000844.7</v>
      </c>
      <c r="X7" s="28">
        <f>+$B$7</f>
        <v>1000844.7</v>
      </c>
      <c r="Z7" s="28">
        <f>+$B$7</f>
        <v>1000844.7</v>
      </c>
      <c r="AB7" s="28">
        <f>+$B$7-180982.71</f>
        <v>819861.99</v>
      </c>
      <c r="AD7" s="28">
        <f>+$B$7-180982.71</f>
        <v>819861.99</v>
      </c>
      <c r="AF7" s="28">
        <f>+$B$7-180982.71</f>
        <v>819861.99</v>
      </c>
      <c r="AH7" s="28">
        <f>+$B$7-180982.71</f>
        <v>819861.99</v>
      </c>
      <c r="AJ7" s="28">
        <f>+$B$7-180982.71</f>
        <v>819861.99</v>
      </c>
      <c r="AL7" s="28">
        <f>+$B$7-180982.71</f>
        <v>819861.99</v>
      </c>
    </row>
    <row r="8" spans="1:56" x14ac:dyDescent="0.25">
      <c r="A8" s="28" t="s">
        <v>161</v>
      </c>
      <c r="B8" s="28">
        <v>26755.42</v>
      </c>
      <c r="D8" s="28">
        <f>+$B$8</f>
        <v>26755.42</v>
      </c>
      <c r="F8" s="28">
        <f>+$B$8</f>
        <v>26755.42</v>
      </c>
      <c r="H8" s="28">
        <f>+$B$8</f>
        <v>26755.42</v>
      </c>
      <c r="J8" s="28">
        <f>+$B$8*0.5</f>
        <v>13377.71</v>
      </c>
      <c r="L8" s="28">
        <f>+$B$8*0.5</f>
        <v>13377.71</v>
      </c>
      <c r="N8" s="28">
        <f>+$B$8*0.5</f>
        <v>13377.71</v>
      </c>
      <c r="P8" s="28">
        <v>0</v>
      </c>
      <c r="R8" s="28">
        <v>0</v>
      </c>
      <c r="T8" s="28">
        <v>0</v>
      </c>
      <c r="V8" s="28">
        <v>0</v>
      </c>
      <c r="X8" s="28">
        <v>0</v>
      </c>
      <c r="Z8" s="28">
        <v>0</v>
      </c>
      <c r="AB8" s="28">
        <v>0</v>
      </c>
      <c r="AD8" s="28">
        <v>0</v>
      </c>
      <c r="AF8" s="28">
        <v>0</v>
      </c>
      <c r="AH8" s="28">
        <v>0</v>
      </c>
      <c r="AJ8" s="28">
        <v>0</v>
      </c>
      <c r="AL8" s="28">
        <v>0</v>
      </c>
    </row>
    <row r="9" spans="1:56" x14ac:dyDescent="0.25">
      <c r="A9" s="28" t="s">
        <v>162</v>
      </c>
      <c r="B9" s="28">
        <v>227610.14</v>
      </c>
      <c r="D9" s="28">
        <f>+$B$9</f>
        <v>227610.14</v>
      </c>
      <c r="F9" s="28">
        <f>+$B$9</f>
        <v>227610.14</v>
      </c>
      <c r="H9" s="28">
        <f>+$B$9</f>
        <v>227610.14</v>
      </c>
      <c r="J9" s="28">
        <f>+$B$9*0.75</f>
        <v>170707.60500000001</v>
      </c>
      <c r="L9" s="28">
        <f>+$B$9*0.75</f>
        <v>170707.60500000001</v>
      </c>
      <c r="N9" s="28">
        <f>+$B$9*0.75</f>
        <v>170707.60500000001</v>
      </c>
      <c r="P9" s="28">
        <f>+$B$9*0.5</f>
        <v>113805.07</v>
      </c>
      <c r="R9" s="28">
        <f>+$B$9*0.5</f>
        <v>113805.07</v>
      </c>
      <c r="T9" s="28">
        <f>+$B$9*0.5</f>
        <v>113805.07</v>
      </c>
      <c r="V9" s="28">
        <f>+$B$9*0.25</f>
        <v>56902.535000000003</v>
      </c>
      <c r="X9" s="28">
        <f>+$B$9*0.25</f>
        <v>56902.535000000003</v>
      </c>
      <c r="Z9" s="28">
        <f>+$B$9*0.25</f>
        <v>56902.535000000003</v>
      </c>
      <c r="AB9" s="28">
        <v>0</v>
      </c>
      <c r="AD9" s="28">
        <v>0</v>
      </c>
      <c r="AF9" s="28">
        <v>0</v>
      </c>
      <c r="AH9" s="28">
        <v>0</v>
      </c>
      <c r="AJ9" s="28">
        <v>0</v>
      </c>
      <c r="AL9" s="28">
        <v>0</v>
      </c>
    </row>
    <row r="10" spans="1:56" x14ac:dyDescent="0.25">
      <c r="A10" s="28" t="s">
        <v>187</v>
      </c>
      <c r="B10" s="28">
        <v>1501504.03</v>
      </c>
      <c r="D10" s="28">
        <f>+$B$10</f>
        <v>1501504.03</v>
      </c>
      <c r="F10" s="28">
        <f>+$B$10</f>
        <v>1501504.03</v>
      </c>
      <c r="H10" s="28">
        <f>+$B$10</f>
        <v>1501504.03</v>
      </c>
      <c r="J10" s="28">
        <f>+$B$10*0.875</f>
        <v>1313816.0262500001</v>
      </c>
      <c r="L10" s="28">
        <f>+$B$10*0.875</f>
        <v>1313816.0262500001</v>
      </c>
      <c r="N10" s="28">
        <f>+$B$10*0.875</f>
        <v>1313816.0262500001</v>
      </c>
      <c r="P10" s="28">
        <f>+$B$10*0.75</f>
        <v>1126128.0225</v>
      </c>
      <c r="R10" s="28">
        <f>+$B$10*0.75</f>
        <v>1126128.0225</v>
      </c>
      <c r="T10" s="28">
        <f>+$B$10*0.75</f>
        <v>1126128.0225</v>
      </c>
      <c r="V10" s="28">
        <f>+$B$10*0.625</f>
        <v>938440.01875000005</v>
      </c>
      <c r="X10" s="28">
        <f>+$B$10*0.625</f>
        <v>938440.01875000005</v>
      </c>
      <c r="Z10" s="28">
        <f>+$B$10*0.625</f>
        <v>938440.01875000005</v>
      </c>
      <c r="AB10" s="28">
        <f>+$B$10*0.5</f>
        <v>750752.01500000001</v>
      </c>
      <c r="AD10" s="28">
        <f>+$B$10*0.5</f>
        <v>750752.01500000001</v>
      </c>
      <c r="AF10" s="28">
        <f>+$B$10*0.5</f>
        <v>750752.01500000001</v>
      </c>
      <c r="AH10" s="28">
        <f>+$B$10*0.5</f>
        <v>750752.01500000001</v>
      </c>
      <c r="AJ10" s="28">
        <f>+$B$10*0.5</f>
        <v>750752.01500000001</v>
      </c>
      <c r="AL10" s="28">
        <f>+$B$10*0.5</f>
        <v>750752.01500000001</v>
      </c>
    </row>
    <row r="11" spans="1:56" x14ac:dyDescent="0.25">
      <c r="A11" s="28" t="s">
        <v>163</v>
      </c>
      <c r="B11" s="28">
        <f>677589.06+387369.08</f>
        <v>1064958.1400000001</v>
      </c>
      <c r="D11" s="28">
        <f>+$B$11</f>
        <v>1064958.1400000001</v>
      </c>
      <c r="F11" s="28">
        <f>+$B$11</f>
        <v>1064958.1400000001</v>
      </c>
      <c r="H11" s="28">
        <f>+$B$11</f>
        <v>1064958.1400000001</v>
      </c>
      <c r="J11" s="28">
        <f>+$B$11</f>
        <v>1064958.1400000001</v>
      </c>
      <c r="L11" s="28">
        <f>+$B$11</f>
        <v>1064958.1400000001</v>
      </c>
      <c r="N11" s="28">
        <f>+$B$11</f>
        <v>1064958.1400000001</v>
      </c>
      <c r="P11" s="28">
        <f>+$B$11</f>
        <v>1064958.1400000001</v>
      </c>
      <c r="R11" s="28">
        <f>+$B$11</f>
        <v>1064958.1400000001</v>
      </c>
      <c r="T11" s="28">
        <f>+$B$11</f>
        <v>1064958.1400000001</v>
      </c>
      <c r="V11" s="28">
        <f>+$B$11</f>
        <v>1064958.1400000001</v>
      </c>
      <c r="X11" s="28">
        <f>+$B$11</f>
        <v>1064958.1400000001</v>
      </c>
      <c r="Z11" s="28">
        <f>+$B$11</f>
        <v>1064958.1400000001</v>
      </c>
      <c r="AB11" s="28">
        <f>+$B$11-387369.08</f>
        <v>677589.06</v>
      </c>
      <c r="AD11" s="28">
        <f>+$B$11-387369.08</f>
        <v>677589.06</v>
      </c>
      <c r="AF11" s="28">
        <f>+$B$11-387369.08</f>
        <v>677589.06</v>
      </c>
      <c r="AH11" s="28">
        <f>+$B$11-387369.08</f>
        <v>677589.06</v>
      </c>
      <c r="AJ11" s="28">
        <f>+$B$11-387369.08</f>
        <v>677589.06</v>
      </c>
      <c r="AL11" s="28">
        <f>+$B$11-387369.08</f>
        <v>677589.06</v>
      </c>
    </row>
    <row r="12" spans="1:56" x14ac:dyDescent="0.25">
      <c r="A12" s="28" t="s">
        <v>164</v>
      </c>
      <c r="B12" s="28">
        <v>373500.15999999997</v>
      </c>
      <c r="D12" s="28">
        <f>+$B$12</f>
        <v>373500.15999999997</v>
      </c>
      <c r="F12" s="28">
        <f>+$B$12</f>
        <v>373500.15999999997</v>
      </c>
      <c r="H12" s="28">
        <f>+$B$12</f>
        <v>373500.15999999997</v>
      </c>
      <c r="J12" s="28">
        <f>+$B$12</f>
        <v>373500.15999999997</v>
      </c>
      <c r="L12" s="28">
        <f>+$B$12</f>
        <v>373500.15999999997</v>
      </c>
      <c r="N12" s="28">
        <f>+$B$12</f>
        <v>373500.15999999997</v>
      </c>
      <c r="P12" s="28">
        <f>+$B$12</f>
        <v>373500.15999999997</v>
      </c>
      <c r="R12" s="28">
        <f>+$B$12</f>
        <v>373500.15999999997</v>
      </c>
      <c r="T12" s="28">
        <f>+$B$12</f>
        <v>373500.15999999997</v>
      </c>
      <c r="V12" s="28">
        <f>+$B$12</f>
        <v>373500.15999999997</v>
      </c>
      <c r="X12" s="28">
        <f>+$B$12</f>
        <v>373500.15999999997</v>
      </c>
      <c r="Z12" s="28">
        <f>+$B$12</f>
        <v>373500.15999999997</v>
      </c>
      <c r="AB12" s="28">
        <f>+$B$12</f>
        <v>373500.15999999997</v>
      </c>
      <c r="AD12" s="28">
        <f>+$B$12</f>
        <v>373500.15999999997</v>
      </c>
      <c r="AF12" s="28">
        <f>+$B$12</f>
        <v>373500.15999999997</v>
      </c>
      <c r="AH12" s="28">
        <f>+$B$12</f>
        <v>373500.15999999997</v>
      </c>
      <c r="AJ12" s="28">
        <f>+$B$12</f>
        <v>373500.15999999997</v>
      </c>
      <c r="AL12" s="28">
        <f>+$B$12</f>
        <v>373500.15999999997</v>
      </c>
    </row>
    <row r="13" spans="1:56" x14ac:dyDescent="0.25">
      <c r="A13" s="71" t="s">
        <v>188</v>
      </c>
      <c r="B13" s="28">
        <v>261994.03</v>
      </c>
      <c r="D13" s="28">
        <f>+$B$13</f>
        <v>261994.03</v>
      </c>
      <c r="F13" s="28">
        <f>+$B$13</f>
        <v>261994.03</v>
      </c>
      <c r="H13" s="28">
        <f>+$B$13</f>
        <v>261994.03</v>
      </c>
      <c r="J13" s="28">
        <f>+$B$13</f>
        <v>261994.03</v>
      </c>
      <c r="L13" s="28">
        <f>+$B$13</f>
        <v>261994.03</v>
      </c>
      <c r="N13" s="28">
        <f>+$B$13</f>
        <v>261994.03</v>
      </c>
      <c r="P13" s="28">
        <f>+$B$13</f>
        <v>261994.03</v>
      </c>
      <c r="R13" s="28">
        <f>+$B$13</f>
        <v>261994.03</v>
      </c>
      <c r="T13" s="28">
        <f>+$B$13</f>
        <v>261994.03</v>
      </c>
      <c r="V13" s="28">
        <f>+$B$13</f>
        <v>261994.03</v>
      </c>
      <c r="X13" s="28">
        <f>+$B$13</f>
        <v>261994.03</v>
      </c>
      <c r="Z13" s="28">
        <f>+$B$13</f>
        <v>261994.03</v>
      </c>
      <c r="AB13" s="28">
        <f>+$B$13</f>
        <v>261994.03</v>
      </c>
      <c r="AD13" s="28">
        <f>+$B$13</f>
        <v>261994.03</v>
      </c>
      <c r="AF13" s="28">
        <f>+$B$13</f>
        <v>261994.03</v>
      </c>
      <c r="AH13" s="28">
        <f>+$B$13</f>
        <v>261994.03</v>
      </c>
      <c r="AJ13" s="28">
        <f>+$B$13</f>
        <v>261994.03</v>
      </c>
      <c r="AL13" s="28">
        <f>+$B$13</f>
        <v>261994.03</v>
      </c>
    </row>
    <row r="14" spans="1:56" x14ac:dyDescent="0.25">
      <c r="A14" s="28" t="s">
        <v>165</v>
      </c>
      <c r="B14" s="28">
        <v>27415.41</v>
      </c>
      <c r="D14" s="28">
        <f>+$B$14</f>
        <v>27415.41</v>
      </c>
      <c r="F14" s="28">
        <f>+$B$14</f>
        <v>27415.41</v>
      </c>
      <c r="H14" s="28">
        <f>+$B$14</f>
        <v>27415.41</v>
      </c>
      <c r="J14" s="28">
        <f>+$B$14</f>
        <v>27415.41</v>
      </c>
      <c r="L14" s="28">
        <f>+$B$14</f>
        <v>27415.41</v>
      </c>
      <c r="N14" s="28">
        <f>+$B$14</f>
        <v>27415.41</v>
      </c>
      <c r="P14" s="28">
        <f>+$B$14</f>
        <v>27415.41</v>
      </c>
      <c r="R14" s="28">
        <f>+$B$14</f>
        <v>27415.41</v>
      </c>
      <c r="T14" s="28">
        <f>+$B$14</f>
        <v>27415.41</v>
      </c>
      <c r="V14" s="28">
        <f>+$B$14</f>
        <v>27415.41</v>
      </c>
      <c r="X14" s="28">
        <f>+$B$14</f>
        <v>27415.41</v>
      </c>
      <c r="Z14" s="28">
        <f>+$B$14</f>
        <v>27415.41</v>
      </c>
      <c r="AB14" s="28">
        <f>+$B$14</f>
        <v>27415.41</v>
      </c>
      <c r="AD14" s="28">
        <f>+$B$14</f>
        <v>27415.41</v>
      </c>
      <c r="AF14" s="28">
        <f>+$B$14</f>
        <v>27415.41</v>
      </c>
      <c r="AH14" s="28">
        <f>+$B$14</f>
        <v>27415.41</v>
      </c>
      <c r="AJ14" s="28">
        <f>+$B$14</f>
        <v>27415.41</v>
      </c>
      <c r="AL14" s="28">
        <f>+$B$14</f>
        <v>27415.41</v>
      </c>
    </row>
    <row r="15" spans="1:56" x14ac:dyDescent="0.25">
      <c r="A15" s="28" t="s">
        <v>166</v>
      </c>
      <c r="B15" s="28">
        <v>29300</v>
      </c>
      <c r="D15" s="28">
        <f>+$B$15</f>
        <v>29300</v>
      </c>
      <c r="F15" s="28">
        <f>+$B$15</f>
        <v>29300</v>
      </c>
      <c r="H15" s="28">
        <f>+$B$15</f>
        <v>29300</v>
      </c>
      <c r="J15" s="28">
        <f>+$B$15</f>
        <v>29300</v>
      </c>
      <c r="L15" s="28">
        <f>+$B$15</f>
        <v>29300</v>
      </c>
      <c r="N15" s="28">
        <f>+$B$15</f>
        <v>29300</v>
      </c>
      <c r="P15" s="28">
        <f>+$B$15</f>
        <v>29300</v>
      </c>
      <c r="R15" s="28">
        <f>+$B$15</f>
        <v>29300</v>
      </c>
      <c r="T15" s="28">
        <f>+$B$15</f>
        <v>29300</v>
      </c>
      <c r="V15" s="28">
        <f>+$B$15</f>
        <v>29300</v>
      </c>
      <c r="X15" s="28">
        <f>+$B$15</f>
        <v>29300</v>
      </c>
      <c r="Z15" s="28">
        <f>+$B$15</f>
        <v>29300</v>
      </c>
      <c r="AB15" s="28">
        <f>+$B$15</f>
        <v>29300</v>
      </c>
      <c r="AD15" s="28">
        <f>+$B$15</f>
        <v>29300</v>
      </c>
      <c r="AF15" s="28">
        <f>+$B$15</f>
        <v>29300</v>
      </c>
      <c r="AH15" s="28">
        <f>+$B$15</f>
        <v>29300</v>
      </c>
      <c r="AJ15" s="28">
        <f>+$B$15</f>
        <v>29300</v>
      </c>
      <c r="AL15" s="28">
        <f>+$B$15</f>
        <v>29300</v>
      </c>
    </row>
    <row r="16" spans="1:56" x14ac:dyDescent="0.25">
      <c r="A16" s="28" t="s">
        <v>167</v>
      </c>
      <c r="B16" s="28">
        <v>25000</v>
      </c>
      <c r="D16" s="28">
        <f>+$B$16</f>
        <v>25000</v>
      </c>
      <c r="F16" s="28">
        <f>+$B$16</f>
        <v>25000</v>
      </c>
      <c r="H16" s="28">
        <f>+$B$16</f>
        <v>25000</v>
      </c>
      <c r="J16" s="28">
        <f>+$B$16</f>
        <v>25000</v>
      </c>
      <c r="L16" s="28">
        <f>+$B$16</f>
        <v>25000</v>
      </c>
      <c r="N16" s="28">
        <f>+$B$16</f>
        <v>25000</v>
      </c>
      <c r="P16" s="28">
        <f>+$B$16</f>
        <v>25000</v>
      </c>
      <c r="R16" s="28">
        <f>+$B$16</f>
        <v>25000</v>
      </c>
      <c r="T16" s="28">
        <f>+$B$16</f>
        <v>25000</v>
      </c>
      <c r="V16" s="28">
        <f>+$B$16</f>
        <v>25000</v>
      </c>
      <c r="X16" s="28">
        <f>+$B$16</f>
        <v>25000</v>
      </c>
      <c r="Z16" s="28">
        <f>+$B$16</f>
        <v>25000</v>
      </c>
      <c r="AB16" s="28">
        <f>+$B$16</f>
        <v>25000</v>
      </c>
      <c r="AD16" s="28">
        <f>+$B$16</f>
        <v>25000</v>
      </c>
      <c r="AF16" s="28">
        <f>+$B$16</f>
        <v>25000</v>
      </c>
      <c r="AH16" s="28">
        <f>+$B$16</f>
        <v>25000</v>
      </c>
      <c r="AJ16" s="28">
        <f>+$B$16</f>
        <v>25000</v>
      </c>
      <c r="AL16" s="28">
        <f>+$B$16</f>
        <v>25000</v>
      </c>
    </row>
    <row r="17" spans="1:38" x14ac:dyDescent="0.25">
      <c r="A17" s="28" t="s">
        <v>168</v>
      </c>
      <c r="B17" s="28">
        <v>395725.35</v>
      </c>
      <c r="D17" s="28">
        <f>+$B$17</f>
        <v>395725.35</v>
      </c>
      <c r="F17" s="28">
        <f>+$B$17</f>
        <v>395725.35</v>
      </c>
      <c r="H17" s="28">
        <f>+$B$17</f>
        <v>395725.35</v>
      </c>
      <c r="J17" s="28">
        <f>+$B$17</f>
        <v>395725.35</v>
      </c>
      <c r="L17" s="28">
        <f>+$B$17</f>
        <v>395725.35</v>
      </c>
      <c r="N17" s="28">
        <f>+$B$17</f>
        <v>395725.35</v>
      </c>
      <c r="P17" s="28">
        <f>+$B$17</f>
        <v>395725.35</v>
      </c>
      <c r="R17" s="28">
        <f>+$B$17</f>
        <v>395725.35</v>
      </c>
      <c r="T17" s="28">
        <f>+$B$17</f>
        <v>395725.35</v>
      </c>
      <c r="V17" s="28">
        <f>+$B$17</f>
        <v>395725.35</v>
      </c>
      <c r="X17" s="28">
        <f>+$B$17</f>
        <v>395725.35</v>
      </c>
      <c r="Z17" s="28">
        <f>+$B$17</f>
        <v>395725.35</v>
      </c>
      <c r="AB17" s="28">
        <f>+$B$17</f>
        <v>395725.35</v>
      </c>
      <c r="AD17" s="28">
        <f>+$B$17</f>
        <v>395725.35</v>
      </c>
      <c r="AF17" s="28">
        <f>+$B$17</f>
        <v>395725.35</v>
      </c>
      <c r="AH17" s="28">
        <f>+$B$17</f>
        <v>395725.35</v>
      </c>
      <c r="AJ17" s="28">
        <f>+$B$17</f>
        <v>395725.35</v>
      </c>
      <c r="AL17" s="28">
        <f>+$B$17</f>
        <v>395725.35</v>
      </c>
    </row>
    <row r="18" spans="1:38" x14ac:dyDescent="0.25">
      <c r="A18" s="28" t="s">
        <v>169</v>
      </c>
      <c r="B18" s="63">
        <v>0</v>
      </c>
      <c r="D18" s="64">
        <f>+$B$18</f>
        <v>0</v>
      </c>
      <c r="E18" s="64"/>
      <c r="F18" s="64">
        <f>+$B$18</f>
        <v>0</v>
      </c>
      <c r="G18" s="64"/>
      <c r="H18" s="64">
        <f>+$B$18</f>
        <v>0</v>
      </c>
      <c r="I18" s="64"/>
      <c r="J18" s="64">
        <f>+$B$18</f>
        <v>0</v>
      </c>
      <c r="K18" s="64"/>
      <c r="L18" s="64">
        <f>+$B$18</f>
        <v>0</v>
      </c>
      <c r="M18" s="64"/>
      <c r="N18" s="64">
        <f>+$B$18</f>
        <v>0</v>
      </c>
      <c r="O18" s="64"/>
      <c r="P18" s="64">
        <f>+$B$18</f>
        <v>0</v>
      </c>
      <c r="Q18" s="64"/>
      <c r="R18" s="64">
        <f>+$B$18</f>
        <v>0</v>
      </c>
      <c r="S18" s="64"/>
      <c r="T18" s="64">
        <f>+$B$18</f>
        <v>0</v>
      </c>
      <c r="U18" s="64"/>
      <c r="V18" s="64">
        <f>+$B$18</f>
        <v>0</v>
      </c>
      <c r="W18" s="64"/>
      <c r="X18" s="64">
        <f>+$B$18</f>
        <v>0</v>
      </c>
      <c r="Y18" s="64"/>
      <c r="Z18" s="64">
        <f>+$B$18</f>
        <v>0</v>
      </c>
      <c r="AA18" s="64"/>
      <c r="AB18" s="64">
        <f>+$B$18</f>
        <v>0</v>
      </c>
      <c r="AC18" s="64"/>
      <c r="AD18" s="64">
        <f>+$B$18</f>
        <v>0</v>
      </c>
      <c r="AE18" s="64"/>
      <c r="AF18" s="64">
        <f>+$B$18</f>
        <v>0</v>
      </c>
      <c r="AG18" s="64"/>
      <c r="AH18" s="64">
        <f>+$B$18</f>
        <v>0</v>
      </c>
      <c r="AI18" s="64"/>
      <c r="AJ18" s="64">
        <f>+$B$18</f>
        <v>0</v>
      </c>
      <c r="AK18" s="64"/>
      <c r="AL18" s="64">
        <f>+$B$18</f>
        <v>0</v>
      </c>
    </row>
    <row r="19" spans="1:38" x14ac:dyDescent="0.25">
      <c r="A19" s="65" t="s">
        <v>170</v>
      </c>
      <c r="B19" s="66">
        <f>SUM(B6:B18)</f>
        <v>5190262.2</v>
      </c>
      <c r="D19" s="66">
        <f>SUM(D6:D18)</f>
        <v>5190262.2</v>
      </c>
      <c r="E19" s="66"/>
      <c r="F19" s="66">
        <f>SUM(F6:F18)</f>
        <v>5190262.2</v>
      </c>
      <c r="G19" s="66"/>
      <c r="H19" s="66">
        <f>SUM(H6:H18)</f>
        <v>5190262.2</v>
      </c>
      <c r="I19" s="66"/>
      <c r="J19" s="66">
        <f>SUM(J6:J18)</f>
        <v>4932293.9512499999</v>
      </c>
      <c r="K19" s="66"/>
      <c r="L19" s="66">
        <f>SUM(L6:L18)</f>
        <v>4932293.9512499999</v>
      </c>
      <c r="M19" s="66"/>
      <c r="N19" s="66">
        <f>SUM(N6:N18)</f>
        <v>4932293.9512499999</v>
      </c>
      <c r="O19" s="66"/>
      <c r="P19" s="66">
        <f>SUM(P6:P18)</f>
        <v>4674325.7024999997</v>
      </c>
      <c r="Q19" s="66"/>
      <c r="R19" s="66">
        <f>SUM(R6:R18)</f>
        <v>4674325.7024999997</v>
      </c>
      <c r="S19" s="66"/>
      <c r="T19" s="66">
        <f>SUM(T6:T18)</f>
        <v>4674325.7024999997</v>
      </c>
      <c r="U19" s="66"/>
      <c r="V19" s="66">
        <f>SUM(V6:V18)</f>
        <v>4429735.1637500003</v>
      </c>
      <c r="W19" s="66"/>
      <c r="X19" s="66">
        <f>SUM(X6:X18)</f>
        <v>4429735.1637500003</v>
      </c>
      <c r="Y19" s="66"/>
      <c r="Z19" s="66">
        <f>SUM(Z6:Z18)</f>
        <v>4429735.1637500003</v>
      </c>
      <c r="AA19" s="66"/>
      <c r="AB19" s="66">
        <f>SUM(AB6:AB18)</f>
        <v>3616792.8350000004</v>
      </c>
      <c r="AC19" s="66"/>
      <c r="AD19" s="66">
        <f>SUM(AD6:AD18)</f>
        <v>3616792.8350000004</v>
      </c>
      <c r="AE19" s="66"/>
      <c r="AF19" s="66">
        <f>SUM(AF6:AF18)</f>
        <v>3616792.8350000004</v>
      </c>
      <c r="AG19" s="66"/>
      <c r="AH19" s="66">
        <f>SUM(AH6:AH18)</f>
        <v>3616792.8350000004</v>
      </c>
      <c r="AI19" s="66"/>
      <c r="AJ19" s="66">
        <f>SUM(AJ6:AJ18)</f>
        <v>3616792.8350000004</v>
      </c>
      <c r="AK19" s="66"/>
      <c r="AL19" s="66">
        <f>SUM(AL6:AL18)</f>
        <v>3616792.8350000004</v>
      </c>
    </row>
    <row r="20" spans="1:38" x14ac:dyDescent="0.25">
      <c r="B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</row>
    <row r="22" spans="1:38" x14ac:dyDescent="0.25">
      <c r="A22" s="28" t="s">
        <v>171</v>
      </c>
      <c r="B22" s="68">
        <v>0.23100000000000001</v>
      </c>
      <c r="D22" s="68">
        <v>0.23100000000000001</v>
      </c>
      <c r="E22" s="68"/>
      <c r="F22" s="68">
        <v>0.23100000000000001</v>
      </c>
      <c r="G22" s="68"/>
      <c r="H22" s="68">
        <v>0.23100000000000001</v>
      </c>
      <c r="I22" s="68"/>
      <c r="J22" s="68">
        <v>0.23100000000000001</v>
      </c>
      <c r="K22" s="68"/>
      <c r="L22" s="68">
        <v>0.23100000000000001</v>
      </c>
      <c r="M22" s="68"/>
      <c r="N22" s="68">
        <v>0.23100000000000001</v>
      </c>
      <c r="O22" s="68"/>
      <c r="P22" s="68">
        <v>0.23100000000000001</v>
      </c>
      <c r="Q22" s="68"/>
      <c r="R22" s="68">
        <v>0.23100000000000001</v>
      </c>
      <c r="S22" s="68"/>
      <c r="T22" s="68">
        <v>0.23100000000000001</v>
      </c>
      <c r="U22" s="68"/>
      <c r="V22" s="68">
        <v>0.23100000000000001</v>
      </c>
      <c r="W22" s="68"/>
      <c r="X22" s="68">
        <v>0.23100000000000001</v>
      </c>
      <c r="Y22" s="68"/>
      <c r="Z22" s="68">
        <v>0.23100000000000001</v>
      </c>
      <c r="AA22" s="68"/>
      <c r="AB22" s="68">
        <v>0.23100000000000001</v>
      </c>
      <c r="AC22" s="68"/>
      <c r="AD22" s="68">
        <v>0.23100000000000001</v>
      </c>
      <c r="AE22" s="68"/>
      <c r="AF22" s="68">
        <v>0.23100000000000001</v>
      </c>
      <c r="AG22" s="68"/>
      <c r="AH22" s="68">
        <v>0.23100000000000001</v>
      </c>
      <c r="AI22" s="68"/>
      <c r="AJ22" s="68">
        <v>0.23100000000000001</v>
      </c>
      <c r="AK22" s="68"/>
      <c r="AL22" s="68">
        <v>0.23100000000000001</v>
      </c>
    </row>
    <row r="24" spans="1:38" ht="13.8" thickBot="1" x14ac:dyDescent="0.3">
      <c r="A24" s="65" t="s">
        <v>6</v>
      </c>
      <c r="B24" s="69">
        <f>(+B19*B22)+B19</f>
        <v>6389212.7682000007</v>
      </c>
      <c r="D24" s="69">
        <f>(+D19*D22)+D19</f>
        <v>6389212.7682000007</v>
      </c>
      <c r="E24" s="69"/>
      <c r="F24" s="69">
        <f>(+F19*F22)+F19</f>
        <v>6389212.7682000007</v>
      </c>
      <c r="G24" s="69"/>
      <c r="H24" s="69">
        <f>(+H19*H22)+H19</f>
        <v>6389212.7682000007</v>
      </c>
      <c r="I24" s="69"/>
      <c r="J24" s="69">
        <f>(+J19*J22)+J19</f>
        <v>6071653.8539887499</v>
      </c>
      <c r="K24" s="69"/>
      <c r="L24" s="69">
        <f>(+L19*L22)+L19</f>
        <v>6071653.8539887499</v>
      </c>
      <c r="M24" s="69"/>
      <c r="N24" s="69">
        <f>(+N19*N22)+N19</f>
        <v>6071653.8539887499</v>
      </c>
      <c r="O24" s="69"/>
      <c r="P24" s="69">
        <f>(+P19*P22)+P19</f>
        <v>5754094.9397774991</v>
      </c>
      <c r="Q24" s="69"/>
      <c r="R24" s="69">
        <f>(+R19*R22)+R19</f>
        <v>5754094.9397774991</v>
      </c>
      <c r="S24" s="69"/>
      <c r="T24" s="69">
        <f>(+T19*T22)+T19</f>
        <v>5754094.9397774991</v>
      </c>
      <c r="U24" s="69"/>
      <c r="V24" s="69">
        <f>(+V19*V22)+V19</f>
        <v>5453003.9865762508</v>
      </c>
      <c r="W24" s="69"/>
      <c r="X24" s="69">
        <f>(+X19*X22)+X19</f>
        <v>5453003.9865762508</v>
      </c>
      <c r="Y24" s="69"/>
      <c r="Z24" s="69">
        <f>(+Z19*Z22)+Z19</f>
        <v>5453003.9865762508</v>
      </c>
      <c r="AA24" s="69"/>
      <c r="AB24" s="69">
        <f>(+AB19*AB22)+AB19</f>
        <v>4452271.9798850007</v>
      </c>
      <c r="AC24" s="69"/>
      <c r="AD24" s="69">
        <f>(+AD19*AD22)+AD19</f>
        <v>4452271.9798850007</v>
      </c>
      <c r="AE24" s="69"/>
      <c r="AF24" s="69">
        <f>(+AF19*AF22)+AF19</f>
        <v>4452271.9798850007</v>
      </c>
      <c r="AG24" s="69"/>
      <c r="AH24" s="69">
        <f>(+AH19*AH22)+AH19</f>
        <v>4452271.9798850007</v>
      </c>
      <c r="AI24" s="69"/>
      <c r="AJ24" s="69">
        <f>(+AJ19*AJ22)+AJ19</f>
        <v>4452271.9798850007</v>
      </c>
      <c r="AK24" s="69"/>
      <c r="AL24" s="69">
        <f>(+AL19*AL22)+AL19</f>
        <v>4452271.9798850007</v>
      </c>
    </row>
    <row r="25" spans="1:38" ht="13.8" thickTop="1" x14ac:dyDescent="0.25"/>
    <row r="26" spans="1:38" x14ac:dyDescent="0.25">
      <c r="A26" s="28" t="s">
        <v>172</v>
      </c>
      <c r="B26" s="28">
        <f>-ROUND(B24/1000000,1)</f>
        <v>-6.4</v>
      </c>
      <c r="D26" s="28">
        <f>-ROUND(D24/1000000,1)</f>
        <v>-6.4</v>
      </c>
      <c r="F26" s="28">
        <f>-ROUND(F24/1000000,1)</f>
        <v>-6.4</v>
      </c>
      <c r="H26" s="28">
        <f>-ROUND(H24/1000000,1)</f>
        <v>-6.4</v>
      </c>
      <c r="J26" s="28">
        <f>-ROUND(J24/1000000,1)</f>
        <v>-6.1</v>
      </c>
      <c r="L26" s="28">
        <f>-ROUND(L24/1000000,1)</f>
        <v>-6.1</v>
      </c>
      <c r="N26" s="28">
        <f>-ROUND(N24/1000000,1)</f>
        <v>-6.1</v>
      </c>
      <c r="P26" s="28">
        <f>-ROUND(P24/1000000,1)</f>
        <v>-5.8</v>
      </c>
      <c r="R26" s="28">
        <f>-ROUND(R24/1000000,1)</f>
        <v>-5.8</v>
      </c>
      <c r="T26" s="28">
        <f>-ROUND(T24/1000000,1)</f>
        <v>-5.8</v>
      </c>
      <c r="V26" s="28">
        <f>-ROUND(V24/1000000,1)</f>
        <v>-5.5</v>
      </c>
      <c r="X26" s="28">
        <f>-ROUND(X24/1000000,1)</f>
        <v>-5.5</v>
      </c>
      <c r="Z26" s="28">
        <f>-ROUND(Z24/1000000,1)</f>
        <v>-5.5</v>
      </c>
      <c r="AB26" s="28">
        <f>-ROUND(AB24/1000000,1)</f>
        <v>-4.5</v>
      </c>
      <c r="AD26" s="28">
        <f>-ROUND(AD24/1000000,1)</f>
        <v>-4.5</v>
      </c>
      <c r="AF26" s="28">
        <f>-ROUND(AF24/1000000,1)</f>
        <v>-4.5</v>
      </c>
      <c r="AH26" s="28">
        <f>-ROUND(AH24/1000000,1)</f>
        <v>-4.5</v>
      </c>
      <c r="AJ26" s="28">
        <f>-ROUND(AJ24/1000000,1)</f>
        <v>-4.5</v>
      </c>
      <c r="AL26" s="28">
        <f>-ROUND(AL24/1000000,1)</f>
        <v>-4.5</v>
      </c>
    </row>
    <row r="29" spans="1:38" x14ac:dyDescent="0.25">
      <c r="A29" s="28" t="s">
        <v>173</v>
      </c>
      <c r="B29" s="28">
        <f>+B24-B19</f>
        <v>1198950.5682000006</v>
      </c>
      <c r="D29" s="28">
        <f>+D24-D19</f>
        <v>1198950.5682000006</v>
      </c>
      <c r="F29" s="28">
        <f>+F24-F19</f>
        <v>1198950.5682000006</v>
      </c>
      <c r="H29" s="28">
        <f>+H24-H19</f>
        <v>1198950.5682000006</v>
      </c>
      <c r="J29" s="28">
        <f>+J24-J19</f>
        <v>1139359.90273875</v>
      </c>
      <c r="L29" s="28">
        <f>+L24-L19</f>
        <v>1139359.90273875</v>
      </c>
      <c r="N29" s="28">
        <f>+N24-N19</f>
        <v>1139359.90273875</v>
      </c>
      <c r="P29" s="28">
        <f>+P24-P19</f>
        <v>1079769.2372774994</v>
      </c>
      <c r="R29" s="28">
        <f>+R24-R19</f>
        <v>1079769.2372774994</v>
      </c>
      <c r="T29" s="28">
        <f>+T24-T19</f>
        <v>1079769.2372774994</v>
      </c>
      <c r="V29" s="28">
        <f>+V24-V19</f>
        <v>1023268.8228262505</v>
      </c>
      <c r="X29" s="28">
        <f>+X24-X19</f>
        <v>1023268.8228262505</v>
      </c>
      <c r="Z29" s="28">
        <f>+Z24-Z19</f>
        <v>1023268.8228262505</v>
      </c>
      <c r="AB29" s="28">
        <f>+AB24-AB19</f>
        <v>835479.14488500031</v>
      </c>
      <c r="AD29" s="28">
        <f>+AD24-AD19</f>
        <v>835479.14488500031</v>
      </c>
      <c r="AF29" s="28">
        <f>+AF24-AF19</f>
        <v>835479.14488500031</v>
      </c>
      <c r="AH29" s="28">
        <f>+AH24-AH19</f>
        <v>835479.14488500031</v>
      </c>
      <c r="AJ29" s="28">
        <f>+AJ24-AJ19</f>
        <v>835479.14488500031</v>
      </c>
      <c r="AL29" s="28">
        <f>+AL24-AL19</f>
        <v>835479.14488500031</v>
      </c>
    </row>
    <row r="30" spans="1:38" x14ac:dyDescent="0.25">
      <c r="A30" s="70" t="s">
        <v>174</v>
      </c>
      <c r="B30" s="28">
        <f>-ROUND((B29/1000000),1)</f>
        <v>-1.2</v>
      </c>
      <c r="D30" s="28">
        <f>-ROUND((D29/1000000),1)</f>
        <v>-1.2</v>
      </c>
      <c r="F30" s="28">
        <f>-ROUND((F29/1000000),1)</f>
        <v>-1.2</v>
      </c>
      <c r="H30" s="28">
        <f>-ROUND((H29/1000000),1)</f>
        <v>-1.2</v>
      </c>
      <c r="J30" s="28">
        <f>-ROUND((J29/1000000),1)</f>
        <v>-1.1000000000000001</v>
      </c>
      <c r="L30" s="28">
        <f>-ROUND((L29/1000000),1)</f>
        <v>-1.1000000000000001</v>
      </c>
      <c r="N30" s="28">
        <f>-ROUND((N29/1000000),1)</f>
        <v>-1.1000000000000001</v>
      </c>
      <c r="P30" s="28">
        <f>-ROUND((P29/1000000),1)</f>
        <v>-1.1000000000000001</v>
      </c>
      <c r="R30" s="28">
        <f>-ROUND((R29/1000000),1)</f>
        <v>-1.1000000000000001</v>
      </c>
      <c r="T30" s="28">
        <f>-ROUND((T29/1000000),1)</f>
        <v>-1.1000000000000001</v>
      </c>
      <c r="V30" s="28">
        <f>-ROUND((V29/1000000),1)</f>
        <v>-1</v>
      </c>
      <c r="X30" s="28">
        <f>-ROUND((X29/1000000),1)</f>
        <v>-1</v>
      </c>
      <c r="Z30" s="28">
        <f>-ROUND((Z29/1000000),1)</f>
        <v>-1</v>
      </c>
      <c r="AB30" s="28">
        <f>-ROUND((AB29/1000000),1)</f>
        <v>-0.8</v>
      </c>
      <c r="AD30" s="28">
        <f>-ROUND((AD29/1000000),1)</f>
        <v>-0.8</v>
      </c>
      <c r="AF30" s="28">
        <f>-ROUND((AF29/1000000),1)</f>
        <v>-0.8</v>
      </c>
      <c r="AH30" s="28">
        <f>-ROUND((AH29/1000000),1)</f>
        <v>-0.8</v>
      </c>
      <c r="AJ30" s="28">
        <f>-ROUND((AJ29/1000000),1)</f>
        <v>-0.8</v>
      </c>
      <c r="AL30" s="28">
        <f>-ROUND((AL29/1000000),1)</f>
        <v>-0.8</v>
      </c>
    </row>
    <row r="31" spans="1:38" x14ac:dyDescent="0.25">
      <c r="A31" s="70"/>
    </row>
    <row r="32" spans="1:38" x14ac:dyDescent="0.25">
      <c r="A32" s="70"/>
    </row>
    <row r="33" spans="1:38" x14ac:dyDescent="0.25">
      <c r="A33" s="70"/>
    </row>
    <row r="34" spans="1:38" ht="13.8" thickBot="1" x14ac:dyDescent="0.3"/>
    <row r="35" spans="1:38" s="74" customFormat="1" x14ac:dyDescent="0.25">
      <c r="A35" s="72" t="s">
        <v>186</v>
      </c>
      <c r="B35" s="73" t="s">
        <v>190</v>
      </c>
      <c r="D35" s="75" t="s">
        <v>147</v>
      </c>
      <c r="E35" s="75"/>
      <c r="F35" s="75" t="s">
        <v>148</v>
      </c>
      <c r="G35" s="75"/>
      <c r="H35" s="75" t="s">
        <v>149</v>
      </c>
      <c r="I35" s="75"/>
      <c r="J35" s="75" t="s">
        <v>150</v>
      </c>
      <c r="K35" s="75"/>
      <c r="L35" s="75" t="s">
        <v>151</v>
      </c>
      <c r="M35" s="75"/>
      <c r="N35" s="75" t="s">
        <v>152</v>
      </c>
      <c r="O35" s="75"/>
      <c r="P35" s="75" t="s">
        <v>153</v>
      </c>
      <c r="Q35" s="75"/>
      <c r="R35" s="75" t="s">
        <v>154</v>
      </c>
      <c r="S35" s="75"/>
      <c r="T35" s="75" t="s">
        <v>155</v>
      </c>
      <c r="U35" s="75"/>
      <c r="V35" s="75" t="s">
        <v>156</v>
      </c>
      <c r="W35" s="75"/>
      <c r="X35" s="75" t="s">
        <v>157</v>
      </c>
      <c r="Y35" s="75"/>
      <c r="Z35" s="75" t="s">
        <v>158</v>
      </c>
      <c r="AA35" s="75"/>
      <c r="AB35" s="75" t="s">
        <v>147</v>
      </c>
      <c r="AC35" s="75"/>
      <c r="AD35" s="75" t="s">
        <v>148</v>
      </c>
      <c r="AE35" s="75"/>
      <c r="AF35" s="75" t="s">
        <v>149</v>
      </c>
      <c r="AG35" s="75"/>
      <c r="AH35" s="75" t="s">
        <v>150</v>
      </c>
      <c r="AI35" s="75"/>
      <c r="AJ35" s="75" t="s">
        <v>151</v>
      </c>
      <c r="AK35" s="75"/>
      <c r="AL35" s="75" t="s">
        <v>152</v>
      </c>
    </row>
    <row r="36" spans="1:38" s="74" customFormat="1" x14ac:dyDescent="0.25">
      <c r="A36" s="74" t="s">
        <v>159</v>
      </c>
      <c r="B36" s="74">
        <v>0</v>
      </c>
      <c r="D36" s="74">
        <f>+$B$36</f>
        <v>0</v>
      </c>
      <c r="F36" s="74">
        <f>+$B$36</f>
        <v>0</v>
      </c>
      <c r="H36" s="74">
        <f>+$B$36</f>
        <v>0</v>
      </c>
      <c r="J36" s="74">
        <f>+$B$36</f>
        <v>0</v>
      </c>
      <c r="L36" s="74">
        <f>+$B$36</f>
        <v>0</v>
      </c>
      <c r="N36" s="74">
        <f>+$B$36</f>
        <v>0</v>
      </c>
      <c r="P36" s="74">
        <f>+$B$36</f>
        <v>0</v>
      </c>
      <c r="R36" s="74">
        <f>+$B$36</f>
        <v>0</v>
      </c>
      <c r="T36" s="74">
        <f>+$B$36</f>
        <v>0</v>
      </c>
      <c r="V36" s="74">
        <f>+$B$36</f>
        <v>0</v>
      </c>
      <c r="X36" s="74">
        <f>+$B$36</f>
        <v>0</v>
      </c>
      <c r="Z36" s="74">
        <f>+$B$36</f>
        <v>0</v>
      </c>
      <c r="AB36" s="74">
        <f>+$B$36</f>
        <v>0</v>
      </c>
      <c r="AD36" s="74">
        <f>+$B$36</f>
        <v>0</v>
      </c>
      <c r="AF36" s="74">
        <f>+$B$36</f>
        <v>0</v>
      </c>
      <c r="AH36" s="74">
        <f>+$B$36</f>
        <v>0</v>
      </c>
      <c r="AJ36" s="74">
        <f>+$B$36</f>
        <v>0</v>
      </c>
      <c r="AL36" s="74">
        <f>+$B$36</f>
        <v>0</v>
      </c>
    </row>
    <row r="37" spans="1:38" s="74" customFormat="1" x14ac:dyDescent="0.25">
      <c r="A37" s="74" t="s">
        <v>160</v>
      </c>
      <c r="B37" s="74">
        <v>0</v>
      </c>
      <c r="D37" s="74">
        <f>+$B$37</f>
        <v>0</v>
      </c>
      <c r="F37" s="74">
        <f>+$B$37</f>
        <v>0</v>
      </c>
      <c r="H37" s="74">
        <f>+$B$37</f>
        <v>0</v>
      </c>
      <c r="J37" s="74">
        <f>+$B$37</f>
        <v>0</v>
      </c>
      <c r="L37" s="74">
        <f>+$B$37</f>
        <v>0</v>
      </c>
      <c r="N37" s="74">
        <f>+$B$37</f>
        <v>0</v>
      </c>
      <c r="P37" s="74">
        <f>+$B$37</f>
        <v>0</v>
      </c>
      <c r="R37" s="74">
        <f>+$B$37</f>
        <v>0</v>
      </c>
      <c r="T37" s="74">
        <f>+$B$37</f>
        <v>0</v>
      </c>
      <c r="V37" s="74">
        <f>+$B$37</f>
        <v>0</v>
      </c>
      <c r="X37" s="74">
        <f>+$B$37</f>
        <v>0</v>
      </c>
      <c r="Z37" s="74">
        <f>+$B$37</f>
        <v>0</v>
      </c>
      <c r="AB37" s="74">
        <f>+$B$37</f>
        <v>0</v>
      </c>
      <c r="AD37" s="74">
        <f>+$B$37</f>
        <v>0</v>
      </c>
      <c r="AF37" s="74">
        <f>+$B$37</f>
        <v>0</v>
      </c>
      <c r="AH37" s="74">
        <f>+$B$37</f>
        <v>0</v>
      </c>
      <c r="AJ37" s="74">
        <f>+$B$37</f>
        <v>0</v>
      </c>
      <c r="AL37" s="74">
        <f>+$B$37</f>
        <v>0</v>
      </c>
    </row>
    <row r="38" spans="1:38" s="74" customFormat="1" x14ac:dyDescent="0.25">
      <c r="A38" s="74" t="s">
        <v>161</v>
      </c>
      <c r="B38" s="74">
        <v>0</v>
      </c>
      <c r="D38" s="74">
        <f>+$B$38</f>
        <v>0</v>
      </c>
      <c r="F38" s="74">
        <f>+$B$38</f>
        <v>0</v>
      </c>
      <c r="H38" s="74">
        <f>+$B$38</f>
        <v>0</v>
      </c>
      <c r="J38" s="74">
        <f>ROUND((+$B$38*0.5),0)</f>
        <v>0</v>
      </c>
      <c r="L38" s="74">
        <f>ROUND((+$B$38*0.5),0)</f>
        <v>0</v>
      </c>
      <c r="N38" s="74">
        <f>ROUND((+$B$38*0.5),0)</f>
        <v>0</v>
      </c>
      <c r="P38" s="74">
        <v>0</v>
      </c>
      <c r="R38" s="74">
        <v>0</v>
      </c>
      <c r="T38" s="74">
        <v>0</v>
      </c>
      <c r="V38" s="74">
        <v>0</v>
      </c>
      <c r="X38" s="74">
        <v>0</v>
      </c>
      <c r="Z38" s="74">
        <v>0</v>
      </c>
      <c r="AB38" s="74">
        <v>0</v>
      </c>
      <c r="AD38" s="74">
        <v>0</v>
      </c>
      <c r="AF38" s="74">
        <v>0</v>
      </c>
      <c r="AH38" s="74">
        <v>0</v>
      </c>
      <c r="AJ38" s="74">
        <v>0</v>
      </c>
      <c r="AL38" s="74">
        <v>0</v>
      </c>
    </row>
    <row r="39" spans="1:38" s="74" customFormat="1" x14ac:dyDescent="0.25">
      <c r="A39" s="74" t="s">
        <v>162</v>
      </c>
      <c r="B39" s="74">
        <v>0</v>
      </c>
      <c r="D39" s="74">
        <f>+$B$39</f>
        <v>0</v>
      </c>
      <c r="F39" s="74">
        <f>+$B$39</f>
        <v>0</v>
      </c>
      <c r="H39" s="74">
        <f>+$B$39</f>
        <v>0</v>
      </c>
      <c r="J39" s="74">
        <f>ROUND((+$B$39*0.75),0)</f>
        <v>0</v>
      </c>
      <c r="L39" s="74">
        <f>ROUND((+$B$39*0.75),0)</f>
        <v>0</v>
      </c>
      <c r="N39" s="74">
        <f>ROUND((+$B$39*0.75),0)</f>
        <v>0</v>
      </c>
      <c r="P39" s="74">
        <f>ROUND((+$B$39*0.5),0)</f>
        <v>0</v>
      </c>
      <c r="R39" s="74">
        <f>ROUND((+$B$39*0.5),0)</f>
        <v>0</v>
      </c>
      <c r="T39" s="74">
        <f>ROUND((+$B$39*0.5),0)</f>
        <v>0</v>
      </c>
      <c r="V39" s="74">
        <f>ROUND((+$B$39*0.25),0)</f>
        <v>0</v>
      </c>
      <c r="X39" s="74">
        <f>ROUND((+$B$39*0.25),0)</f>
        <v>0</v>
      </c>
      <c r="Z39" s="74">
        <f>ROUND((+$B$39*0.25),0)</f>
        <v>0</v>
      </c>
      <c r="AB39" s="74">
        <v>0</v>
      </c>
      <c r="AD39" s="74">
        <v>0</v>
      </c>
      <c r="AF39" s="74">
        <v>0</v>
      </c>
      <c r="AH39" s="74">
        <v>0</v>
      </c>
      <c r="AJ39" s="74">
        <v>0</v>
      </c>
      <c r="AL39" s="74">
        <v>0</v>
      </c>
    </row>
    <row r="40" spans="1:38" s="74" customFormat="1" x14ac:dyDescent="0.25">
      <c r="A40" s="74" t="s">
        <v>187</v>
      </c>
      <c r="B40" s="74">
        <v>0</v>
      </c>
      <c r="D40" s="74">
        <f>+$B$40</f>
        <v>0</v>
      </c>
      <c r="F40" s="74">
        <f>+$B$40</f>
        <v>0</v>
      </c>
      <c r="H40" s="74">
        <f>+$B$40</f>
        <v>0</v>
      </c>
      <c r="J40" s="74">
        <f>ROUND((+$B$40*0.875),0)</f>
        <v>0</v>
      </c>
      <c r="L40" s="74">
        <f>ROUND((+$B$40*0.875),0)</f>
        <v>0</v>
      </c>
      <c r="N40" s="74">
        <f>ROUND((+$B$40*0.875),0)</f>
        <v>0</v>
      </c>
      <c r="P40" s="74">
        <f>ROUND((+$B$40*0.75),0)</f>
        <v>0</v>
      </c>
      <c r="R40" s="74">
        <f>ROUND((+$B$40*0.75),0)</f>
        <v>0</v>
      </c>
      <c r="T40" s="74">
        <f>ROUND((+$B$40*0.75),0)</f>
        <v>0</v>
      </c>
      <c r="V40" s="74">
        <f>ROUND((+$B$40*0.625),0)</f>
        <v>0</v>
      </c>
      <c r="X40" s="74">
        <f>ROUND((+$B$40*0.625),0)</f>
        <v>0</v>
      </c>
      <c r="Z40" s="74">
        <f>ROUND((+$B$40*0.625),0)</f>
        <v>0</v>
      </c>
      <c r="AB40" s="74">
        <f>ROUND((+$B$40*0.5),0)</f>
        <v>0</v>
      </c>
      <c r="AD40" s="74">
        <f>ROUND((+$B$40*0.5),0)</f>
        <v>0</v>
      </c>
      <c r="AF40" s="74">
        <f>ROUND((+$B$40*0.5),0)</f>
        <v>0</v>
      </c>
      <c r="AH40" s="74">
        <f>ROUND((+$B$40*0.5),0)</f>
        <v>0</v>
      </c>
      <c r="AJ40" s="74">
        <f>ROUND((+$B$40*0.5),0)</f>
        <v>0</v>
      </c>
      <c r="AL40" s="74">
        <f>ROUND((+$B$40*0.5),0)</f>
        <v>0</v>
      </c>
    </row>
    <row r="41" spans="1:38" s="74" customFormat="1" x14ac:dyDescent="0.25">
      <c r="A41" s="74" t="s">
        <v>163</v>
      </c>
      <c r="B41" s="74">
        <v>0</v>
      </c>
      <c r="D41" s="74">
        <f>+$B$41</f>
        <v>0</v>
      </c>
      <c r="F41" s="74">
        <f>+$B$41</f>
        <v>0</v>
      </c>
      <c r="H41" s="74">
        <f>+$B$41</f>
        <v>0</v>
      </c>
      <c r="J41" s="74">
        <f>+$B$41</f>
        <v>0</v>
      </c>
      <c r="L41" s="74">
        <f>+$B$41</f>
        <v>0</v>
      </c>
      <c r="N41" s="74">
        <f>+$B$41</f>
        <v>0</v>
      </c>
      <c r="P41" s="74">
        <f>+$B$41</f>
        <v>0</v>
      </c>
      <c r="R41" s="74">
        <f>+$B$41</f>
        <v>0</v>
      </c>
      <c r="T41" s="74">
        <f>+$B$41</f>
        <v>0</v>
      </c>
      <c r="V41" s="74">
        <f>+$B$41</f>
        <v>0</v>
      </c>
      <c r="X41" s="74">
        <f>+$B$41</f>
        <v>0</v>
      </c>
      <c r="Z41" s="74">
        <f>+$B$41</f>
        <v>0</v>
      </c>
      <c r="AB41" s="74">
        <f>+$B$41</f>
        <v>0</v>
      </c>
      <c r="AD41" s="74">
        <f>+$B$41</f>
        <v>0</v>
      </c>
      <c r="AF41" s="74">
        <f>+$B$41</f>
        <v>0</v>
      </c>
      <c r="AH41" s="74">
        <f>+$B$41</f>
        <v>0</v>
      </c>
      <c r="AJ41" s="74">
        <f>+$B$41</f>
        <v>0</v>
      </c>
      <c r="AL41" s="74">
        <f>+$B$41</f>
        <v>0</v>
      </c>
    </row>
    <row r="42" spans="1:38" s="74" customFormat="1" x14ac:dyDescent="0.25">
      <c r="A42" s="74" t="s">
        <v>164</v>
      </c>
      <c r="B42" s="74">
        <v>0</v>
      </c>
      <c r="D42" s="74">
        <f>+$B$42</f>
        <v>0</v>
      </c>
      <c r="F42" s="74">
        <f>+$B$42</f>
        <v>0</v>
      </c>
      <c r="H42" s="74">
        <f>+$B$42</f>
        <v>0</v>
      </c>
      <c r="J42" s="74">
        <f>+$B$42</f>
        <v>0</v>
      </c>
      <c r="L42" s="74">
        <f>+$B$42</f>
        <v>0</v>
      </c>
      <c r="N42" s="74">
        <f>+$B$42</f>
        <v>0</v>
      </c>
      <c r="P42" s="74">
        <f>+$B$42</f>
        <v>0</v>
      </c>
      <c r="R42" s="74">
        <f>+$B$42</f>
        <v>0</v>
      </c>
      <c r="T42" s="74">
        <f>+$B$42</f>
        <v>0</v>
      </c>
      <c r="V42" s="74">
        <f>+$B$42</f>
        <v>0</v>
      </c>
      <c r="X42" s="74">
        <f>+$B$42</f>
        <v>0</v>
      </c>
      <c r="Z42" s="74">
        <f>+$B$42</f>
        <v>0</v>
      </c>
      <c r="AB42" s="74">
        <f>+$B$42</f>
        <v>0</v>
      </c>
      <c r="AD42" s="74">
        <f>+$B$42</f>
        <v>0</v>
      </c>
      <c r="AF42" s="74">
        <f>+$B$42</f>
        <v>0</v>
      </c>
      <c r="AH42" s="74">
        <f>+$B$42</f>
        <v>0</v>
      </c>
      <c r="AJ42" s="74">
        <f>+$B$42</f>
        <v>0</v>
      </c>
      <c r="AL42" s="74">
        <f>+$B$42</f>
        <v>0</v>
      </c>
    </row>
    <row r="43" spans="1:38" s="74" customFormat="1" x14ac:dyDescent="0.25">
      <c r="A43" s="74" t="s">
        <v>188</v>
      </c>
      <c r="B43" s="74">
        <v>0</v>
      </c>
      <c r="D43" s="74">
        <f>+$B$43</f>
        <v>0</v>
      </c>
      <c r="F43" s="74">
        <f>+$B$43</f>
        <v>0</v>
      </c>
      <c r="H43" s="74">
        <f>+$B$43</f>
        <v>0</v>
      </c>
      <c r="J43" s="74">
        <f>+$B$43</f>
        <v>0</v>
      </c>
      <c r="L43" s="74">
        <f>+$B$43</f>
        <v>0</v>
      </c>
      <c r="N43" s="74">
        <f>+$B$43</f>
        <v>0</v>
      </c>
      <c r="P43" s="74">
        <f>+$B$43</f>
        <v>0</v>
      </c>
      <c r="R43" s="74">
        <f>+$B$43</f>
        <v>0</v>
      </c>
      <c r="T43" s="74">
        <f>+$B$43</f>
        <v>0</v>
      </c>
      <c r="V43" s="74">
        <f>+$B$43</f>
        <v>0</v>
      </c>
      <c r="X43" s="74">
        <f>+$B$43</f>
        <v>0</v>
      </c>
      <c r="Z43" s="74">
        <f>+$B$43</f>
        <v>0</v>
      </c>
      <c r="AB43" s="74">
        <f>+$B$43</f>
        <v>0</v>
      </c>
      <c r="AD43" s="74">
        <f>+$B$43</f>
        <v>0</v>
      </c>
      <c r="AF43" s="74">
        <f>+$B$43</f>
        <v>0</v>
      </c>
      <c r="AH43" s="74">
        <f>+$B$43</f>
        <v>0</v>
      </c>
      <c r="AJ43" s="74">
        <f>+$B$43</f>
        <v>0</v>
      </c>
      <c r="AL43" s="74">
        <f>+$B$43</f>
        <v>0</v>
      </c>
    </row>
    <row r="44" spans="1:38" s="74" customFormat="1" x14ac:dyDescent="0.25">
      <c r="A44" s="74" t="s">
        <v>165</v>
      </c>
      <c r="B44" s="74">
        <v>0</v>
      </c>
      <c r="D44" s="74">
        <f>+$B$44</f>
        <v>0</v>
      </c>
      <c r="F44" s="74">
        <f>+$B$44</f>
        <v>0</v>
      </c>
      <c r="H44" s="74">
        <f>+$B$44</f>
        <v>0</v>
      </c>
      <c r="J44" s="74">
        <f>+$B$44</f>
        <v>0</v>
      </c>
      <c r="L44" s="74">
        <f>+$B$44</f>
        <v>0</v>
      </c>
      <c r="N44" s="74">
        <f>+$B$44</f>
        <v>0</v>
      </c>
      <c r="P44" s="74">
        <f>+$B$44</f>
        <v>0</v>
      </c>
      <c r="R44" s="74">
        <f>+$B$44</f>
        <v>0</v>
      </c>
      <c r="T44" s="74">
        <f>+$B$44</f>
        <v>0</v>
      </c>
      <c r="V44" s="74">
        <f>+$B$44</f>
        <v>0</v>
      </c>
      <c r="X44" s="74">
        <f>+$B$44</f>
        <v>0</v>
      </c>
      <c r="Z44" s="74">
        <f>+$B$44</f>
        <v>0</v>
      </c>
      <c r="AB44" s="74">
        <f>+$B$44</f>
        <v>0</v>
      </c>
      <c r="AD44" s="74">
        <f>+$B$44</f>
        <v>0</v>
      </c>
      <c r="AF44" s="74">
        <f>+$B$44</f>
        <v>0</v>
      </c>
      <c r="AH44" s="74">
        <f>+$B$44</f>
        <v>0</v>
      </c>
      <c r="AJ44" s="74">
        <f>+$B$44</f>
        <v>0</v>
      </c>
      <c r="AL44" s="74">
        <f>+$B$44</f>
        <v>0</v>
      </c>
    </row>
    <row r="45" spans="1:38" s="74" customFormat="1" x14ac:dyDescent="0.25">
      <c r="A45" s="74" t="s">
        <v>166</v>
      </c>
      <c r="B45" s="74">
        <v>0</v>
      </c>
      <c r="D45" s="74">
        <f>+$B$45</f>
        <v>0</v>
      </c>
      <c r="F45" s="74">
        <f>+$B$45</f>
        <v>0</v>
      </c>
      <c r="H45" s="74">
        <f>+$B$45</f>
        <v>0</v>
      </c>
      <c r="J45" s="74">
        <f>+$B$45</f>
        <v>0</v>
      </c>
      <c r="L45" s="74">
        <f>+$B$45</f>
        <v>0</v>
      </c>
      <c r="N45" s="74">
        <f>+$B$45</f>
        <v>0</v>
      </c>
      <c r="P45" s="74">
        <f>+$B$45</f>
        <v>0</v>
      </c>
      <c r="R45" s="74">
        <f>+$B$45</f>
        <v>0</v>
      </c>
      <c r="T45" s="74">
        <f>+$B$45</f>
        <v>0</v>
      </c>
      <c r="V45" s="74">
        <f>+$B$45</f>
        <v>0</v>
      </c>
      <c r="X45" s="74">
        <f>+$B$45</f>
        <v>0</v>
      </c>
      <c r="Z45" s="74">
        <f>+$B$45</f>
        <v>0</v>
      </c>
      <c r="AB45" s="74">
        <f>+$B$45</f>
        <v>0</v>
      </c>
      <c r="AD45" s="74">
        <f>+$B$45</f>
        <v>0</v>
      </c>
      <c r="AF45" s="74">
        <f>+$B$45</f>
        <v>0</v>
      </c>
      <c r="AH45" s="74">
        <f>+$B$45</f>
        <v>0</v>
      </c>
      <c r="AJ45" s="74">
        <f>+$B$45</f>
        <v>0</v>
      </c>
      <c r="AL45" s="74">
        <f>+$B$45</f>
        <v>0</v>
      </c>
    </row>
    <row r="46" spans="1:38" s="74" customFormat="1" x14ac:dyDescent="0.25">
      <c r="A46" s="74" t="s">
        <v>167</v>
      </c>
      <c r="B46" s="74">
        <v>0</v>
      </c>
      <c r="D46" s="74">
        <f>+$B$46</f>
        <v>0</v>
      </c>
      <c r="F46" s="74">
        <f>+$B$46</f>
        <v>0</v>
      </c>
      <c r="H46" s="74">
        <f>+$B$46</f>
        <v>0</v>
      </c>
      <c r="J46" s="74">
        <f>+$B$46</f>
        <v>0</v>
      </c>
      <c r="L46" s="74">
        <f>+$B$46</f>
        <v>0</v>
      </c>
      <c r="N46" s="74">
        <f>+$B$46</f>
        <v>0</v>
      </c>
      <c r="P46" s="74">
        <f>+$B$46</f>
        <v>0</v>
      </c>
      <c r="R46" s="74">
        <f>+$B$46</f>
        <v>0</v>
      </c>
      <c r="T46" s="74">
        <f>+$B$46</f>
        <v>0</v>
      </c>
      <c r="V46" s="74">
        <f>+$B$46</f>
        <v>0</v>
      </c>
      <c r="X46" s="74">
        <f>+$B$46</f>
        <v>0</v>
      </c>
      <c r="Z46" s="74">
        <f>+$B$46</f>
        <v>0</v>
      </c>
      <c r="AB46" s="74">
        <f>+$B$46</f>
        <v>0</v>
      </c>
      <c r="AD46" s="74">
        <f>+$B$46</f>
        <v>0</v>
      </c>
      <c r="AF46" s="74">
        <f>+$B$46</f>
        <v>0</v>
      </c>
      <c r="AH46" s="74">
        <f>+$B$46</f>
        <v>0</v>
      </c>
      <c r="AJ46" s="74">
        <f>+$B$46</f>
        <v>0</v>
      </c>
      <c r="AL46" s="74">
        <f>+$B$46</f>
        <v>0</v>
      </c>
    </row>
    <row r="47" spans="1:38" s="74" customFormat="1" x14ac:dyDescent="0.25">
      <c r="A47" s="74" t="s">
        <v>168</v>
      </c>
      <c r="B47" s="74">
        <v>0</v>
      </c>
      <c r="D47" s="74">
        <f>+$B$47</f>
        <v>0</v>
      </c>
      <c r="F47" s="74">
        <f>+$B$47</f>
        <v>0</v>
      </c>
      <c r="H47" s="74">
        <f>+$B$47</f>
        <v>0</v>
      </c>
      <c r="J47" s="74">
        <f>+$B$47</f>
        <v>0</v>
      </c>
      <c r="L47" s="74">
        <f>+$B$47</f>
        <v>0</v>
      </c>
      <c r="N47" s="74">
        <f>+$B$47</f>
        <v>0</v>
      </c>
      <c r="P47" s="74">
        <f>+$B$47</f>
        <v>0</v>
      </c>
      <c r="R47" s="74">
        <f>+$B$47</f>
        <v>0</v>
      </c>
      <c r="T47" s="74">
        <f>+$B$47</f>
        <v>0</v>
      </c>
      <c r="V47" s="74">
        <f>+$B$47</f>
        <v>0</v>
      </c>
      <c r="X47" s="74">
        <f>+$B$47</f>
        <v>0</v>
      </c>
      <c r="Z47" s="74">
        <f>+$B$47</f>
        <v>0</v>
      </c>
      <c r="AB47" s="74">
        <f>+$B$47</f>
        <v>0</v>
      </c>
      <c r="AD47" s="74">
        <f>+$B$47</f>
        <v>0</v>
      </c>
      <c r="AF47" s="74">
        <f>+$B$47</f>
        <v>0</v>
      </c>
      <c r="AH47" s="74">
        <f>+$B$47</f>
        <v>0</v>
      </c>
      <c r="AJ47" s="74">
        <f>+$B$47</f>
        <v>0</v>
      </c>
      <c r="AL47" s="74">
        <f>+$B$47</f>
        <v>0</v>
      </c>
    </row>
    <row r="48" spans="1:38" s="76" customFormat="1" x14ac:dyDescent="0.25">
      <c r="A48" s="76" t="s">
        <v>169</v>
      </c>
      <c r="B48" s="77">
        <v>0</v>
      </c>
      <c r="D48" s="76">
        <f>+$B$48</f>
        <v>0</v>
      </c>
      <c r="F48" s="76">
        <f>+$B$48</f>
        <v>0</v>
      </c>
      <c r="H48" s="76">
        <f>+$B$48</f>
        <v>0</v>
      </c>
      <c r="J48" s="76">
        <f>+$B$48</f>
        <v>0</v>
      </c>
      <c r="L48" s="76">
        <f>+$B$48</f>
        <v>0</v>
      </c>
      <c r="N48" s="76">
        <f>+$B$48</f>
        <v>0</v>
      </c>
      <c r="P48" s="76">
        <f>+$B$48</f>
        <v>0</v>
      </c>
      <c r="R48" s="76">
        <f>+$B$48</f>
        <v>0</v>
      </c>
      <c r="T48" s="76">
        <f>+$B$48</f>
        <v>0</v>
      </c>
      <c r="V48" s="76">
        <f>+$B$48</f>
        <v>0</v>
      </c>
      <c r="X48" s="76">
        <f>+$B$48</f>
        <v>0</v>
      </c>
      <c r="Z48" s="76">
        <f>+$B$48</f>
        <v>0</v>
      </c>
      <c r="AB48" s="76">
        <f>+$B$48</f>
        <v>0</v>
      </c>
      <c r="AD48" s="76">
        <f>+$B$48</f>
        <v>0</v>
      </c>
      <c r="AF48" s="76">
        <f>+$B$48</f>
        <v>0</v>
      </c>
      <c r="AH48" s="76">
        <f>+$B$48</f>
        <v>0</v>
      </c>
      <c r="AJ48" s="76">
        <f>+$B$48</f>
        <v>0</v>
      </c>
      <c r="AL48" s="76">
        <f>+$B$48</f>
        <v>0</v>
      </c>
    </row>
    <row r="49" spans="1:38" s="74" customFormat="1" x14ac:dyDescent="0.25">
      <c r="A49" s="74" t="s">
        <v>189</v>
      </c>
      <c r="B49" s="78">
        <v>0</v>
      </c>
      <c r="D49" s="79">
        <f>+$B$49</f>
        <v>0</v>
      </c>
      <c r="E49" s="79"/>
      <c r="F49" s="79">
        <f>+$B$49</f>
        <v>0</v>
      </c>
      <c r="G49" s="79"/>
      <c r="H49" s="79">
        <f>+$B$49</f>
        <v>0</v>
      </c>
      <c r="I49" s="79"/>
      <c r="J49" s="79">
        <f>+$B$49</f>
        <v>0</v>
      </c>
      <c r="K49" s="79"/>
      <c r="L49" s="79">
        <f>+$B$49</f>
        <v>0</v>
      </c>
      <c r="M49" s="79"/>
      <c r="N49" s="79">
        <f>+$B$49</f>
        <v>0</v>
      </c>
      <c r="O49" s="79"/>
      <c r="P49" s="79">
        <f>+$B$49</f>
        <v>0</v>
      </c>
      <c r="Q49" s="79"/>
      <c r="R49" s="79">
        <f>+$B$49</f>
        <v>0</v>
      </c>
      <c r="S49" s="79"/>
      <c r="T49" s="79">
        <f>+$B$49</f>
        <v>0</v>
      </c>
      <c r="U49" s="79"/>
      <c r="V49" s="79">
        <f>+$B$49</f>
        <v>0</v>
      </c>
      <c r="W49" s="79"/>
      <c r="X49" s="79">
        <f>+$B$49</f>
        <v>0</v>
      </c>
      <c r="Y49" s="79"/>
      <c r="Z49" s="79">
        <f>+$B$49</f>
        <v>0</v>
      </c>
      <c r="AA49" s="79"/>
      <c r="AB49" s="79">
        <f>+$B$49</f>
        <v>0</v>
      </c>
      <c r="AC49" s="79"/>
      <c r="AD49" s="79">
        <f>+$B$49</f>
        <v>0</v>
      </c>
      <c r="AE49" s="79"/>
      <c r="AF49" s="79">
        <f>+$B$49</f>
        <v>0</v>
      </c>
      <c r="AG49" s="79"/>
      <c r="AH49" s="79">
        <f>+$B$49</f>
        <v>0</v>
      </c>
      <c r="AI49" s="79"/>
      <c r="AJ49" s="79">
        <f>+$B$49</f>
        <v>0</v>
      </c>
      <c r="AK49" s="79"/>
      <c r="AL49" s="79">
        <f>+$B$49</f>
        <v>0</v>
      </c>
    </row>
    <row r="50" spans="1:38" s="74" customFormat="1" x14ac:dyDescent="0.25">
      <c r="A50" s="72" t="s">
        <v>184</v>
      </c>
      <c r="B50" s="80">
        <f>SUM(B36:B49)</f>
        <v>0</v>
      </c>
      <c r="D50" s="80">
        <f>SUM(D36:D49)</f>
        <v>0</v>
      </c>
      <c r="E50" s="80"/>
      <c r="F50" s="80">
        <f>SUM(F36:F49)</f>
        <v>0</v>
      </c>
      <c r="G50" s="80"/>
      <c r="H50" s="80">
        <f>SUM(H36:H49)</f>
        <v>0</v>
      </c>
      <c r="I50" s="80"/>
      <c r="J50" s="80">
        <f>SUM(J36:J49)</f>
        <v>0</v>
      </c>
      <c r="K50" s="80"/>
      <c r="L50" s="80">
        <f>SUM(L36:L49)</f>
        <v>0</v>
      </c>
      <c r="M50" s="80"/>
      <c r="N50" s="80">
        <f>SUM(N36:N49)</f>
        <v>0</v>
      </c>
      <c r="O50" s="80"/>
      <c r="P50" s="80">
        <f>SUM(P36:P49)</f>
        <v>0</v>
      </c>
      <c r="Q50" s="80"/>
      <c r="R50" s="80">
        <f>SUM(R36:R49)</f>
        <v>0</v>
      </c>
      <c r="S50" s="80"/>
      <c r="T50" s="80">
        <f>SUM(T36:T49)</f>
        <v>0</v>
      </c>
      <c r="U50" s="80"/>
      <c r="V50" s="80">
        <f>SUM(V36:V49)</f>
        <v>0</v>
      </c>
      <c r="W50" s="80"/>
      <c r="X50" s="80">
        <f>SUM(X36:X49)</f>
        <v>0</v>
      </c>
      <c r="Y50" s="80"/>
      <c r="Z50" s="80">
        <f>SUM(Z36:Z49)</f>
        <v>0</v>
      </c>
      <c r="AA50" s="80"/>
      <c r="AB50" s="80">
        <f>SUM(AB36:AB49)</f>
        <v>0</v>
      </c>
      <c r="AC50" s="80"/>
      <c r="AD50" s="80">
        <f>SUM(AD36:AD49)</f>
        <v>0</v>
      </c>
      <c r="AE50" s="80"/>
      <c r="AF50" s="80">
        <f>SUM(AF36:AF49)</f>
        <v>0</v>
      </c>
      <c r="AG50" s="80"/>
      <c r="AH50" s="80">
        <f>SUM(AH36:AH49)</f>
        <v>0</v>
      </c>
      <c r="AI50" s="80"/>
      <c r="AJ50" s="80">
        <f>SUM(AJ36:AJ49)</f>
        <v>0</v>
      </c>
      <c r="AK50" s="80"/>
      <c r="AL50" s="80">
        <f>SUM(AL36:AL49)</f>
        <v>0</v>
      </c>
    </row>
    <row r="51" spans="1:38" s="74" customFormat="1" x14ac:dyDescent="0.25"/>
  </sheetData>
  <phoneticPr fontId="0" type="noConversion"/>
  <pageMargins left="0.75" right="0.75" top="1" bottom="1" header="0.5" footer="0.5"/>
  <pageSetup scale="4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P71"/>
  <sheetViews>
    <sheetView workbookViewId="0">
      <pane xSplit="3" ySplit="5" topLeftCell="N19" activePane="bottomRight" state="frozen"/>
      <selection activeCell="D21" sqref="D21"/>
      <selection pane="topRight" activeCell="D21" sqref="D21"/>
      <selection pane="bottomLeft" activeCell="D21" sqref="D21"/>
      <selection pane="bottomRight" activeCell="P44" sqref="P44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88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1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+Perlman!D8+Rub!D8+Apollo!D8+Sweeney!D8+Forster!D8+Webb!D8+Dayao!D8+Hall!D8+'Acctg, OTC  &amp; Other'!D8</f>
        <v>0</v>
      </c>
      <c r="E8" s="40"/>
      <c r="F8" s="40">
        <f>+Perlman!F8+Rub!F8+Apollo!F8+Sweeney!F8+Forster!F8+Webb!F8+Dayao!F8+Hall!F8+'Acctg, OTC  &amp; Other'!F8</f>
        <v>0</v>
      </c>
      <c r="G8" s="40"/>
      <c r="H8" s="40">
        <f>+Perlman!H8+Rub!H8+Apollo!H8+Sweeney!H8+Forster!H8+Webb!H8+Dayao!H8+Hall!H8+'Acctg, OTC  &amp; Other'!H8</f>
        <v>0</v>
      </c>
      <c r="I8" s="40"/>
      <c r="J8" s="40">
        <f>+Perlman!J8+Rub!J8+Apollo!J8+Sweeney!J8+Forster!J8+Webb!J8+Dayao!J8+Hall!J8+'Acctg, OTC  &amp; Other'!J8</f>
        <v>0</v>
      </c>
      <c r="K8" s="40"/>
      <c r="L8" s="40">
        <f>+Perlman!L8+Rub!L8+Apollo!L8+Sweeney!L8+Forster!L8+Webb!L8+Dayao!L8+Hall!L8+'Acctg, OTC  &amp; Other'!L8</f>
        <v>0</v>
      </c>
      <c r="M8" s="40"/>
      <c r="N8" s="40">
        <f>+Perlman!N8+Rub!N8+Apollo!N8+Sweeney!N8+Forster!N8+Webb!N8+Dayao!N8+Hall!N8+'Acctg, OTC  &amp; Other'!N8</f>
        <v>0</v>
      </c>
      <c r="O8" s="40"/>
      <c r="P8" s="40">
        <f>+Perlman!P8+Rub!P8+Apollo!P8+Sweeney!P8+Forster!P8+Webb!P8+Dayao!P8+Hall!P8+'Acctg, OTC  &amp; Other'!P8</f>
        <v>0</v>
      </c>
      <c r="Q8" s="40"/>
      <c r="R8" s="40">
        <f>+Perlman!R8+Rub!R8+Apollo!R8+Sweeney!R8+Forster!R8+Webb!R8+Dayao!R8+Hall!R8+'Acctg, OTC  &amp; Other'!R8</f>
        <v>0</v>
      </c>
      <c r="S8" s="40"/>
      <c r="T8" s="40">
        <f>+Perlman!T8+Rub!T8+Apollo!T8+Sweeney!T8+Forster!T8+Webb!T8+Dayao!T8+Hall!T8+'Acctg, OTC  &amp; Other'!T8</f>
        <v>0</v>
      </c>
      <c r="U8" s="40"/>
      <c r="V8" s="40">
        <f>+Perlman!V8+Rub!V8+Apollo!V8+Sweeney!V8+Forster!V8+Webb!V8+Dayao!V8+Hall!V8+'Acctg, OTC  &amp; Other'!V8</f>
        <v>0</v>
      </c>
      <c r="W8" s="40"/>
      <c r="X8" s="40">
        <f>+Perlman!X8+Rub!X8+Apollo!X8+Sweeney!X8+Forster!X8+Webb!X8+Dayao!X8+Hall!X8+'Acctg, OTC  &amp; Other'!X8</f>
        <v>0</v>
      </c>
      <c r="Y8" s="40"/>
      <c r="Z8" s="40">
        <f>+Perlman!Z8+Rub!Z8+Apollo!Z8+Sweeney!Z8+Forster!Z8+Webb!Z8+Dayao!Z8+Hall!Z8+'Acctg, OTC  &amp; Other'!Z8</f>
        <v>0</v>
      </c>
      <c r="AA8" s="40"/>
      <c r="AB8" s="40">
        <f>+Perlman!AB8+Rub!AB8+Apollo!AB8+Sweeney!AB8+Forster!AB8+Webb!AB8+Dayao!AB8+Hall!AB8+'Acctg, OTC  &amp; Other'!AB8</f>
        <v>0</v>
      </c>
      <c r="AC8" s="40"/>
      <c r="AD8" s="40">
        <f>+Perlman!AD8+Rub!AD8+Apollo!AD8+Sweeney!AD8+Forster!AD8+Webb!AD8+Dayao!AD8+Hall!AD8+'Acctg, OTC  &amp; Other'!AD8</f>
        <v>0</v>
      </c>
      <c r="AE8" s="40"/>
      <c r="AF8" s="40">
        <f>+Perlman!AF8+Rub!AF8+Apollo!AF8+Sweeney!AF8+Forster!AF8+Webb!AF8+Dayao!AF8+Hall!AF8+'Acctg, OTC  &amp; Other'!AF8</f>
        <v>0</v>
      </c>
      <c r="AG8" s="40"/>
      <c r="AH8" s="40">
        <f>+Perlman!AH8+Rub!AH8+Apollo!AH8+Sweeney!AH8+Forster!AH8+Webb!AH8+Dayao!AH8+Hall!AH8+'Acctg, OTC  &amp; Other'!AH8</f>
        <v>0</v>
      </c>
      <c r="AI8" s="40"/>
      <c r="AJ8" s="40">
        <f>+Perlman!AJ8+Rub!AJ8+Apollo!AJ8+Sweeney!AJ8+Forster!AJ8+Webb!AJ8+Dayao!AJ8+Hall!AJ8+'Acctg, OTC  &amp; Other'!AJ8</f>
        <v>0</v>
      </c>
      <c r="AK8" s="40"/>
      <c r="AL8" s="40">
        <f>+Perlman!AL8+Rub!AL8+Apollo!AL8+Sweeney!AL8+Forster!AL8+Webb!AL8+Dayao!AL8+Hall!AL8+'Acctg, OTC  &amp; Other'!AL8</f>
        <v>0</v>
      </c>
      <c r="AM8" s="40"/>
      <c r="AN8" s="40">
        <f>+Perlman!AN8+Rub!AN8+Apollo!AN8+Sweeney!AN8+Forster!AN8+Webb!AN8+Dayao!AN8+Hall!AN8+'Acctg, OTC  &amp; Other'!AN8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f>+Perlman!D9+Rub!D9+Apollo!D9+Sweeney!D9+Forster!D9+Webb!D9+Dayao!D9+Hall!D9+'Acctg, OTC  &amp; Other'!D9</f>
        <v>0</v>
      </c>
      <c r="E9" s="40"/>
      <c r="F9" s="40">
        <f>+Perlman!F9+Rub!F9+Apollo!F9+Sweeney!F9+Forster!F9+Webb!F9+Dayao!F9+Hall!F9+'Acctg, OTC  &amp; Other'!F9</f>
        <v>0</v>
      </c>
      <c r="G9" s="40"/>
      <c r="H9" s="40">
        <f>+Perlman!H9+Rub!H9+Apollo!H9+Sweeney!H9+Forster!H9+Webb!H9+Dayao!H9+Hall!H9+'Acctg, OTC  &amp; Other'!H9</f>
        <v>0</v>
      </c>
      <c r="I9" s="40"/>
      <c r="J9" s="40">
        <f>+Perlman!J9+Rub!J9+Apollo!J9+Sweeney!J9+Forster!J9+Webb!J9+Dayao!J9+Hall!J9+'Acctg, OTC  &amp; Other'!J9</f>
        <v>0</v>
      </c>
      <c r="K9" s="40"/>
      <c r="L9" s="40">
        <f>+Perlman!L9+Rub!L9+Apollo!L9+Sweeney!L9+Forster!L9+Webb!L9+Dayao!L9+Hall!L9+'Acctg, OTC  &amp; Other'!L9</f>
        <v>0</v>
      </c>
      <c r="M9" s="40"/>
      <c r="N9" s="40">
        <f>+Perlman!N9+Rub!N9+Apollo!N9+Sweeney!N9+Forster!N9+Webb!N9+Dayao!N9+Hall!N9+'Acctg, OTC  &amp; Other'!N9</f>
        <v>0</v>
      </c>
      <c r="O9" s="40"/>
      <c r="P9" s="40">
        <f>+Perlman!P9+Rub!P9+Apollo!P9+Sweeney!P9+Forster!P9+Webb!P9+Dayao!P9+Hall!P9+'Acctg, OTC  &amp; Other'!P9</f>
        <v>0</v>
      </c>
      <c r="Q9" s="40"/>
      <c r="R9" s="40">
        <f>+Perlman!R9+Rub!R9+Apollo!R9+Sweeney!R9+Forster!R9+Webb!R9+Dayao!R9+Hall!R9+'Acctg, OTC  &amp; Other'!R9</f>
        <v>0</v>
      </c>
      <c r="S9" s="40"/>
      <c r="T9" s="40">
        <f>+Perlman!T9+Rub!T9+Apollo!T9+Sweeney!T9+Forster!T9+Webb!T9+Dayao!T9+Hall!T9+'Acctg, OTC  &amp; Other'!T9</f>
        <v>0</v>
      </c>
      <c r="U9" s="40"/>
      <c r="V9" s="40">
        <f>+Perlman!V9+Rub!V9+Apollo!V9+Sweeney!V9+Forster!V9+Webb!V9+Dayao!V9+Hall!V9+'Acctg, OTC  &amp; Other'!V9</f>
        <v>0</v>
      </c>
      <c r="W9" s="40"/>
      <c r="X9" s="40">
        <f>+Perlman!X9+Rub!X9+Apollo!X9+Sweeney!X9+Forster!X9+Webb!X9+Dayao!X9+Hall!X9+'Acctg, OTC  &amp; Other'!X9</f>
        <v>0</v>
      </c>
      <c r="Y9" s="40"/>
      <c r="Z9" s="40">
        <f>+Perlman!Z9+Rub!Z9+Apollo!Z9+Sweeney!Z9+Forster!Z9+Webb!Z9+Dayao!Z9+Hall!Z9+'Acctg, OTC  &amp; Other'!Z9</f>
        <v>0</v>
      </c>
      <c r="AA9" s="40"/>
      <c r="AB9" s="40">
        <f>+Perlman!AB9+Rub!AB9+Apollo!AB9+Sweeney!AB9+Forster!AB9+Webb!AB9+Dayao!AB9+Hall!AB9+'Acctg, OTC  &amp; Other'!AB9</f>
        <v>0</v>
      </c>
      <c r="AC9" s="40"/>
      <c r="AD9" s="40">
        <f>+Perlman!AD9+Rub!AD9+Apollo!AD9+Sweeney!AD9+Forster!AD9+Webb!AD9+Dayao!AD9+Hall!AD9+'Acctg, OTC  &amp; Other'!AD9</f>
        <v>0</v>
      </c>
      <c r="AE9" s="40"/>
      <c r="AF9" s="40">
        <f>+Perlman!AF9+Rub!AF9+Apollo!AF9+Sweeney!AF9+Forster!AF9+Webb!AF9+Dayao!AF9+Hall!AF9+'Acctg, OTC  &amp; Other'!AF9</f>
        <v>0</v>
      </c>
      <c r="AG9" s="40"/>
      <c r="AH9" s="40">
        <f>+Perlman!AH9+Rub!AH9+Apollo!AH9+Sweeney!AH9+Forster!AH9+Webb!AH9+Dayao!AH9+Hall!AH9+'Acctg, OTC  &amp; Other'!AH9</f>
        <v>0</v>
      </c>
      <c r="AI9" s="40"/>
      <c r="AJ9" s="40">
        <f>+Perlman!AJ9+Rub!AJ9+Apollo!AJ9+Sweeney!AJ9+Forster!AJ9+Webb!AJ9+Dayao!AJ9+Hall!AJ9+'Acctg, OTC  &amp; Other'!AJ9</f>
        <v>0</v>
      </c>
      <c r="AK9" s="40"/>
      <c r="AL9" s="40">
        <f>+Perlman!AL9+Rub!AL9+Apollo!AL9+Sweeney!AL9+Forster!AL9+Webb!AL9+Dayao!AL9+Hall!AL9+'Acctg, OTC  &amp; Other'!AL9</f>
        <v>0</v>
      </c>
      <c r="AM9" s="40"/>
      <c r="AN9" s="40">
        <f>+Perlman!AN9+Rub!AN9+Apollo!AN9+Sweeney!AN9+Forster!AN9+Webb!AN9+Dayao!AN9+Hall!AN9+'Acctg, OTC  &amp; Other'!AN9</f>
        <v>0</v>
      </c>
      <c r="AO9" s="40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f>+Perlman!D10+Rub!D10+Apollo!D10+Sweeney!D10+Forster!D10+Webb!D10+Dayao!D10+Hall!D10+'Acctg, OTC  &amp; Other'!D10</f>
        <v>0</v>
      </c>
      <c r="E10" s="40"/>
      <c r="F10" s="40">
        <f>+Perlman!F10+Rub!F10+Apollo!F10+Sweeney!F10+Forster!F10+Webb!F10+Dayao!F10+Hall!F10+'Acctg, OTC  &amp; Other'!F10</f>
        <v>0</v>
      </c>
      <c r="G10" s="40"/>
      <c r="H10" s="40">
        <f>+Perlman!H10+Rub!H10+Apollo!H10+Sweeney!H10+Forster!H10+Webb!H10+Dayao!H10+Hall!H10+'Acctg, OTC  &amp; Other'!H10</f>
        <v>0</v>
      </c>
      <c r="I10" s="40"/>
      <c r="J10" s="40">
        <f>+Perlman!J10+Rub!J10+Apollo!J10+Sweeney!J10+Forster!J10+Webb!J10+Dayao!J10+Hall!J10+'Acctg, OTC  &amp; Other'!J10</f>
        <v>0</v>
      </c>
      <c r="K10" s="40"/>
      <c r="L10" s="40">
        <f>+Perlman!L10+Rub!L10+Apollo!L10+Sweeney!L10+Forster!L10+Webb!L10+Dayao!L10+Hall!L10+'Acctg, OTC  &amp; Other'!L10</f>
        <v>0</v>
      </c>
      <c r="M10" s="40"/>
      <c r="N10" s="40">
        <f>+Perlman!N10+Rub!N10+Apollo!N10+Sweeney!N10+Forster!N10+Webb!N10+Dayao!N10+Hall!N10+'Acctg, OTC  &amp; Other'!N10</f>
        <v>0</v>
      </c>
      <c r="O10" s="40"/>
      <c r="P10" s="40">
        <f>+Perlman!P10+Rub!P10+Apollo!P10+Sweeney!P10+Forster!P10+Webb!P10+Dayao!P10+Hall!P10+'Acctg, OTC  &amp; Other'!P10</f>
        <v>0</v>
      </c>
      <c r="Q10" s="40"/>
      <c r="R10" s="40">
        <f>+Perlman!R10+Rub!R10+Apollo!R10+Sweeney!R10+Forster!R10+Webb!R10+Dayao!R10+Hall!R10+'Acctg, OTC  &amp; Other'!R10</f>
        <v>0</v>
      </c>
      <c r="S10" s="40"/>
      <c r="T10" s="40">
        <f>+Perlman!T10+Rub!T10+Apollo!T10+Sweeney!T10+Forster!T10+Webb!T10+Dayao!T10+Hall!T10+'Acctg, OTC  &amp; Other'!T10</f>
        <v>0</v>
      </c>
      <c r="U10" s="40"/>
      <c r="V10" s="40">
        <f>+Perlman!V10+Rub!V10+Apollo!V10+Sweeney!V10+Forster!V10+Webb!V10+Dayao!V10+Hall!V10+'Acctg, OTC  &amp; Other'!V10</f>
        <v>0</v>
      </c>
      <c r="W10" s="40"/>
      <c r="X10" s="40">
        <f>+Perlman!X10+Rub!X10+Apollo!X10+Sweeney!X10+Forster!X10+Webb!X10+Dayao!X10+Hall!X10+'Acctg, OTC  &amp; Other'!X10</f>
        <v>0</v>
      </c>
      <c r="Y10" s="40"/>
      <c r="Z10" s="40">
        <f>+Perlman!Z10+Rub!Z10+Apollo!Z10+Sweeney!Z10+Forster!Z10+Webb!Z10+Dayao!Z10+Hall!Z10+'Acctg, OTC  &amp; Other'!Z10</f>
        <v>0</v>
      </c>
      <c r="AA10" s="40"/>
      <c r="AB10" s="40">
        <f>+Perlman!AB10+Rub!AB10+Apollo!AB10+Sweeney!AB10+Forster!AB10+Webb!AB10+Dayao!AB10+Hall!AB10+'Acctg, OTC  &amp; Other'!AB10</f>
        <v>0</v>
      </c>
      <c r="AC10" s="40"/>
      <c r="AD10" s="40">
        <f>+Perlman!AD10+Rub!AD10+Apollo!AD10+Sweeney!AD10+Forster!AD10+Webb!AD10+Dayao!AD10+Hall!AD10+'Acctg, OTC  &amp; Other'!AD10</f>
        <v>0</v>
      </c>
      <c r="AE10" s="40"/>
      <c r="AF10" s="40">
        <f>+Perlman!AF10+Rub!AF10+Apollo!AF10+Sweeney!AF10+Forster!AF10+Webb!AF10+Dayao!AF10+Hall!AF10+'Acctg, OTC  &amp; Other'!AF10</f>
        <v>0</v>
      </c>
      <c r="AG10" s="40"/>
      <c r="AH10" s="40">
        <f>+Perlman!AH10+Rub!AH10+Apollo!AH10+Sweeney!AH10+Forster!AH10+Webb!AH10+Dayao!AH10+Hall!AH10+'Acctg, OTC  &amp; Other'!AH10</f>
        <v>0</v>
      </c>
      <c r="AI10" s="40"/>
      <c r="AJ10" s="40">
        <f>+Perlman!AJ10+Rub!AJ10+Apollo!AJ10+Sweeney!AJ10+Forster!AJ10+Webb!AJ10+Dayao!AJ10+Hall!AJ10+'Acctg, OTC  &amp; Other'!AJ10</f>
        <v>0</v>
      </c>
      <c r="AK10" s="40"/>
      <c r="AL10" s="40">
        <f>+Perlman!AL10+Rub!AL10+Apollo!AL10+Sweeney!AL10+Forster!AL10+Webb!AL10+Dayao!AL10+Hall!AL10+'Acctg, OTC  &amp; Other'!AL10</f>
        <v>0</v>
      </c>
      <c r="AM10" s="40"/>
      <c r="AN10" s="40">
        <f>+Perlman!AN10+Rub!AN10+Apollo!AN10+Sweeney!AN10+Forster!AN10+Webb!AN10+Dayao!AN10+Hall!AN10+'Acctg, OTC  &amp; Other'!AN10</f>
        <v>0</v>
      </c>
      <c r="AO10" s="40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f>+Perlman!D11+Rub!D11+Apollo!D11+Sweeney!D11+Forster!D11+Webb!D11+Dayao!D11+Hall!D11+'Acctg, OTC  &amp; Other'!D11</f>
        <v>0</v>
      </c>
      <c r="E11" s="40"/>
      <c r="F11" s="36">
        <f>+Perlman!F11+Rub!F11+Apollo!F11+Sweeney!F11+Forster!F11+Webb!F11+Dayao!F11+Hall!F11+'Acctg, OTC  &amp; Other'!F11</f>
        <v>0</v>
      </c>
      <c r="G11" s="40"/>
      <c r="H11" s="36">
        <f>+Perlman!H11+Rub!H11+Apollo!H11+Sweeney!H11+Forster!H11+Webb!H11+Dayao!H11+Hall!H11+'Acctg, OTC  &amp; Other'!H11</f>
        <v>0</v>
      </c>
      <c r="I11" s="40"/>
      <c r="J11" s="36">
        <f>+Perlman!J11+Rub!J11+Apollo!J11+Sweeney!J11+Forster!J11+Webb!J11+Dayao!J11+Hall!J11+'Acctg, OTC  &amp; Other'!J11</f>
        <v>0</v>
      </c>
      <c r="K11" s="40"/>
      <c r="L11" s="36">
        <f>+Perlman!L11+Rub!L11+Apollo!L11+Sweeney!L11+Forster!L11+Webb!L11+Dayao!L11+Hall!L11+'Acctg, OTC  &amp; Other'!L11</f>
        <v>0</v>
      </c>
      <c r="M11" s="40"/>
      <c r="N11" s="36">
        <f>+Perlman!N11+Rub!N11+Apollo!N11+Sweeney!N11+Forster!N11+Webb!N11+Dayao!N11+Hall!N11+'Acctg, OTC  &amp; Other'!N11</f>
        <v>0</v>
      </c>
      <c r="O11" s="40"/>
      <c r="P11" s="36">
        <f>+Perlman!P11+Rub!P11+Apollo!P11+Sweeney!P11+Forster!P11+Webb!P11+Dayao!P11+Hall!P11+'Acctg, OTC  &amp; Other'!P11</f>
        <v>0</v>
      </c>
      <c r="Q11" s="40"/>
      <c r="R11" s="36">
        <f>+Perlman!R11+Rub!R11+Apollo!R11+Sweeney!R11+Forster!R11+Webb!R11+Dayao!R11+Hall!R11+'Acctg, OTC  &amp; Other'!R11</f>
        <v>0</v>
      </c>
      <c r="S11" s="40"/>
      <c r="T11" s="36">
        <f>+Perlman!T11+Rub!T11+Apollo!T11+Sweeney!T11+Forster!T11+Webb!T11+Dayao!T11+Hall!T11+'Acctg, OTC  &amp; Other'!T11</f>
        <v>0</v>
      </c>
      <c r="U11" s="40"/>
      <c r="V11" s="36">
        <f>+Perlman!V11+Rub!V11+Apollo!V11+Sweeney!V11+Forster!V11+Webb!V11+Dayao!V11+Hall!V11+'Acctg, OTC  &amp; Other'!V11</f>
        <v>0</v>
      </c>
      <c r="W11" s="40"/>
      <c r="X11" s="36">
        <f>+Perlman!X11+Rub!X11+Apollo!X11+Sweeney!X11+Forster!X11+Webb!X11+Dayao!X11+Hall!X11+'Acctg, OTC  &amp; Other'!X11</f>
        <v>0</v>
      </c>
      <c r="Y11" s="40"/>
      <c r="Z11" s="36">
        <f>+Perlman!Z11+Rub!Z11+Apollo!Z11+Sweeney!Z11+Forster!Z11+Webb!Z11+Dayao!Z11+Hall!Z11+'Acctg, OTC  &amp; Other'!Z11</f>
        <v>0</v>
      </c>
      <c r="AA11" s="40"/>
      <c r="AB11" s="36">
        <f>+Perlman!AB11+Rub!AB11+Apollo!AB11+Sweeney!AB11+Forster!AB11+Webb!AB11+Dayao!AB11+Hall!AB11+'Acctg, OTC  &amp; Other'!AB11</f>
        <v>0</v>
      </c>
      <c r="AC11" s="40"/>
      <c r="AD11" s="36">
        <f>+Perlman!AD11+Rub!AD11+Apollo!AD11+Sweeney!AD11+Forster!AD11+Webb!AD11+Dayao!AD11+Hall!AD11+'Acctg, OTC  &amp; Other'!AD11</f>
        <v>0</v>
      </c>
      <c r="AE11" s="40"/>
      <c r="AF11" s="36">
        <f>+Perlman!AF11+Rub!AF11+Apollo!AF11+Sweeney!AF11+Forster!AF11+Webb!AF11+Dayao!AF11+Hall!AF11+'Acctg, OTC  &amp; Other'!AF11</f>
        <v>0</v>
      </c>
      <c r="AG11" s="40"/>
      <c r="AH11" s="36">
        <f>+Perlman!AH11+Rub!AH11+Apollo!AH11+Sweeney!AH11+Forster!AH11+Webb!AH11+Dayao!AH11+Hall!AH11+'Acctg, OTC  &amp; Other'!AH11</f>
        <v>0</v>
      </c>
      <c r="AI11" s="40"/>
      <c r="AJ11" s="36">
        <f>+Perlman!AJ11+Rub!AJ11+Apollo!AJ11+Sweeney!AJ11+Forster!AJ11+Webb!AJ11+Dayao!AJ11+Hall!AJ11+'Acctg, OTC  &amp; Other'!AJ11</f>
        <v>0</v>
      </c>
      <c r="AK11" s="40"/>
      <c r="AL11" s="36">
        <f>+Perlman!AL11+Rub!AL11+Apollo!AL11+Sweeney!AL11+Forster!AL11+Webb!AL11+Dayao!AL11+Hall!AL11+'Acctg, OTC  &amp; Other'!AL11</f>
        <v>0</v>
      </c>
      <c r="AM11" s="40"/>
      <c r="AN11" s="36">
        <f>+Perlman!AN11+Rub!AN11+Apollo!AN11+Sweeney!AN11+Forster!AN11+Webb!AN11+Dayao!AN11+Hall!AN11+'Acctg, OTC  &amp; Other'!AN11</f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f>+Perlman!D12+Rub!D12+Apollo!D12+Sweeney!D12+Forster!D12+Webb!D12+Dayao!D12+Hall!D12+'Acctg, OTC  &amp; Other'!D12</f>
        <v>0</v>
      </c>
      <c r="E12" s="40"/>
      <c r="F12" s="36">
        <f>+Perlman!F12+Rub!F12+Apollo!F12+Sweeney!F12+Forster!F12+Webb!F12+Dayao!F12+Hall!F12+'Acctg, OTC  &amp; Other'!F12</f>
        <v>0</v>
      </c>
      <c r="G12" s="40"/>
      <c r="H12" s="36">
        <f>+Perlman!H12+Rub!H12+Apollo!H12+Sweeney!H12+Forster!H12+Webb!H12+Dayao!H12+Hall!H12+'Acctg, OTC  &amp; Other'!H12</f>
        <v>0</v>
      </c>
      <c r="I12" s="40"/>
      <c r="J12" s="36">
        <f>+Perlman!J12+Rub!J12+Apollo!J12+Sweeney!J12+Forster!J12+Webb!J12+Dayao!J12+Hall!J12+'Acctg, OTC  &amp; Other'!J12</f>
        <v>0</v>
      </c>
      <c r="K12" s="40"/>
      <c r="L12" s="36">
        <f>+Perlman!L12+Rub!L12+Apollo!L12+Sweeney!L12+Forster!L12+Webb!L12+Dayao!L12+Hall!L12+'Acctg, OTC  &amp; Other'!L12</f>
        <v>0</v>
      </c>
      <c r="M12" s="40"/>
      <c r="N12" s="36">
        <f>+Perlman!N12+Rub!N12+Apollo!N12+Sweeney!N12+Forster!N12+Webb!N12+Dayao!N12+Hall!N12+'Acctg, OTC  &amp; Other'!N12</f>
        <v>0</v>
      </c>
      <c r="O12" s="40"/>
      <c r="P12" s="36">
        <f>+Perlman!P12+Rub!P12+Apollo!P12+Sweeney!P12+Forster!P12+Webb!P12+Dayao!P12+Hall!P12+'Acctg, OTC  &amp; Other'!P12</f>
        <v>0</v>
      </c>
      <c r="Q12" s="40"/>
      <c r="R12" s="36">
        <f>+Perlman!R12+Rub!R12+Apollo!R12+Sweeney!R12+Forster!R12+Webb!R12+Dayao!R12+Hall!R12+'Acctg, OTC  &amp; Other'!R12</f>
        <v>0</v>
      </c>
      <c r="S12" s="40"/>
      <c r="T12" s="36">
        <f>+Perlman!T12+Rub!T12+Apollo!T12+Sweeney!T12+Forster!T12+Webb!T12+Dayao!T12+Hall!T12+'Acctg, OTC  &amp; Other'!T12</f>
        <v>0</v>
      </c>
      <c r="U12" s="40"/>
      <c r="V12" s="36">
        <f>+Perlman!V12+Rub!V12+Apollo!V12+Sweeney!V12+Forster!V12+Webb!V12+Dayao!V12+Hall!V12+'Acctg, OTC  &amp; Other'!V12</f>
        <v>0</v>
      </c>
      <c r="W12" s="40"/>
      <c r="X12" s="36">
        <f>+Perlman!X12+Rub!X12+Apollo!X12+Sweeney!X12+Forster!X12+Webb!X12+Dayao!X12+Hall!X12+'Acctg, OTC  &amp; Other'!X12</f>
        <v>0</v>
      </c>
      <c r="Y12" s="40"/>
      <c r="Z12" s="36">
        <f>+Perlman!Z12+Rub!Z12+Apollo!Z12+Sweeney!Z12+Forster!Z12+Webb!Z12+Dayao!Z12+Hall!Z12+'Acctg, OTC  &amp; Other'!Z12</f>
        <v>0</v>
      </c>
      <c r="AA12" s="40"/>
      <c r="AB12" s="36">
        <f>+Perlman!AB12+Rub!AB12+Apollo!AB12+Sweeney!AB12+Forster!AB12+Webb!AB12+Dayao!AB12+Hall!AB12+'Acctg, OTC  &amp; Other'!AB12</f>
        <v>0</v>
      </c>
      <c r="AC12" s="40"/>
      <c r="AD12" s="36">
        <f>+Perlman!AD12+Rub!AD12+Apollo!AD12+Sweeney!AD12+Forster!AD12+Webb!AD12+Dayao!AD12+Hall!AD12+'Acctg, OTC  &amp; Other'!AD12</f>
        <v>0</v>
      </c>
      <c r="AE12" s="40"/>
      <c r="AF12" s="36">
        <f>+Perlman!AF12+Rub!AF12+Apollo!AF12+Sweeney!AF12+Forster!AF12+Webb!AF12+Dayao!AF12+Hall!AF12+'Acctg, OTC  &amp; Other'!AF12</f>
        <v>0</v>
      </c>
      <c r="AG12" s="40"/>
      <c r="AH12" s="36">
        <f>+Perlman!AH12+Rub!AH12+Apollo!AH12+Sweeney!AH12+Forster!AH12+Webb!AH12+Dayao!AH12+Hall!AH12+'Acctg, OTC  &amp; Other'!AH12</f>
        <v>0</v>
      </c>
      <c r="AI12" s="40"/>
      <c r="AJ12" s="36">
        <f>+Perlman!AJ12+Rub!AJ12+Apollo!AJ12+Sweeney!AJ12+Forster!AJ12+Webb!AJ12+Dayao!AJ12+Hall!AJ12+'Acctg, OTC  &amp; Other'!AJ12</f>
        <v>0</v>
      </c>
      <c r="AK12" s="40"/>
      <c r="AL12" s="36">
        <f>+Perlman!AL12+Rub!AL12+Apollo!AL12+Sweeney!AL12+Forster!AL12+Webb!AL12+Dayao!AL12+Hall!AL12+'Acctg, OTC  &amp; Other'!AL12</f>
        <v>0</v>
      </c>
      <c r="AM12" s="40"/>
      <c r="AN12" s="36">
        <f>+Perlman!AN12+Rub!AN12+Apollo!AN12+Sweeney!AN12+Forster!AN12+Webb!AN12+Dayao!AN12+Hall!AN12+'Acctg, OTC  &amp; Other'!AN12</f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Y13" s="5"/>
      <c r="Z13" s="13">
        <f>SUM(Z7:Z12)</f>
        <v>0</v>
      </c>
      <c r="AA13" s="5"/>
      <c r="AB13" s="13">
        <f>SUM(AB7:AB12)</f>
        <v>0</v>
      </c>
      <c r="AC13" s="5"/>
      <c r="AD13" s="13">
        <f>SUM(AD7:AD12)</f>
        <v>0</v>
      </c>
      <c r="AE13" s="5"/>
      <c r="AF13" s="13">
        <f>SUM(AF7:AF12)</f>
        <v>0</v>
      </c>
      <c r="AG13" s="5"/>
      <c r="AH13" s="13">
        <f>SUM(AH7:AH12)</f>
        <v>0</v>
      </c>
      <c r="AI13" s="5"/>
      <c r="AJ13" s="13">
        <f>SUM(AJ7:AJ12)</f>
        <v>0</v>
      </c>
      <c r="AK13" s="5"/>
      <c r="AL13" s="13">
        <f>SUM(AL7:AL12)</f>
        <v>0</v>
      </c>
      <c r="AM13" s="5"/>
      <c r="AN13" s="13">
        <f>SUM(AN7:AN12)</f>
        <v>0</v>
      </c>
      <c r="AO13" s="5"/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f>+Perlman!D16+Rub!D16+Apollo!D16+Sweeney!D16+Forster!D16+Webb!D16+Dayao!D16+Hall!D16+'Acctg, OTC  &amp; Other'!D16</f>
        <v>-5.2</v>
      </c>
      <c r="E16" s="36"/>
      <c r="F16" s="36">
        <f>+Perlman!F16+Rub!F16+Apollo!F16+Sweeney!F16+Forster!F16+Webb!F16+Dayao!F16+Hall!F16+'Acctg, OTC  &amp; Other'!F16</f>
        <v>-5.2</v>
      </c>
      <c r="G16" s="36"/>
      <c r="H16" s="36">
        <f>+Perlman!H16+Rub!H16+Apollo!H16+Sweeney!H16+Forster!H16+Webb!H16+Dayao!H16+Hall!H16+'Acctg, OTC  &amp; Other'!H16</f>
        <v>-5.2</v>
      </c>
      <c r="I16" s="36"/>
      <c r="J16" s="36">
        <f>+Perlman!J16+Rub!J16+Apollo!J16+Sweeney!J16+Forster!J16+Webb!J16+Dayao!J16+Hall!J16+'Acctg, OTC  &amp; Other'!J16</f>
        <v>-5.2</v>
      </c>
      <c r="K16" s="36"/>
      <c r="L16" s="36">
        <f>+Perlman!L16+Rub!L16+Apollo!L16+Sweeney!L16+Forster!L16+Webb!L16+Dayao!L16+Hall!L16+'Acctg, OTC  &amp; Other'!L16</f>
        <v>-5</v>
      </c>
      <c r="M16" s="36"/>
      <c r="N16" s="36">
        <f>+Perlman!N16+Rub!N16+Apollo!N16+Sweeney!N16+Forster!N16+Webb!N16+Dayao!N16+Hall!N16+'Acctg, OTC  &amp; Other'!N16</f>
        <v>-5</v>
      </c>
      <c r="O16" s="36"/>
      <c r="P16" s="36">
        <f>+Perlman!P16+Rub!P16+Apollo!P16+Sweeney!P16+Forster!P16+Webb!P16+Dayao!P16+Hall!P16+'Acctg, OTC  &amp; Other'!P16</f>
        <v>-5</v>
      </c>
      <c r="Q16" s="36"/>
      <c r="R16" s="36">
        <f>+Perlman!R16+Rub!R16+Apollo!R16+Sweeney!R16+Forster!R16+Webb!R16+Dayao!R16+Hall!R16+'Acctg, OTC  &amp; Other'!R16</f>
        <v>-4.6999999999999993</v>
      </c>
      <c r="S16" s="36"/>
      <c r="T16" s="36">
        <f>+Perlman!T16+Rub!T16+Apollo!T16+Sweeney!T16+Forster!T16+Webb!T16+Dayao!T16+Hall!T16+'Acctg, OTC  &amp; Other'!T16</f>
        <v>-4.6999999999999993</v>
      </c>
      <c r="U16" s="36"/>
      <c r="V16" s="36">
        <f>+Perlman!V16+Rub!V16+Apollo!V16+Sweeney!V16+Forster!V16+Webb!V16+Dayao!V16+Hall!V16+'Acctg, OTC  &amp; Other'!V16</f>
        <v>-4.6999999999999993</v>
      </c>
      <c r="W16" s="36"/>
      <c r="X16" s="36">
        <f>+Perlman!X16+Rub!X16+Apollo!X16+Sweeney!X16+Forster!X16+Webb!X16+Dayao!X16+Hall!X16+'Acctg, OTC  &amp; Other'!X16</f>
        <v>-4.5</v>
      </c>
      <c r="Y16" s="36"/>
      <c r="Z16" s="36">
        <f>+Perlman!Z16+Rub!Z16+Apollo!Z16+Sweeney!Z16+Forster!Z16+Webb!Z16+Dayao!Z16+Hall!Z16+'Acctg, OTC  &amp; Other'!Z16</f>
        <v>-4.5</v>
      </c>
      <c r="AA16" s="36"/>
      <c r="AB16" s="36">
        <f>+Perlman!AB16+Rub!AB16+Apollo!AB16+Sweeney!AB16+Forster!AB16+Webb!AB16+Dayao!AB16+Hall!AB16+'Acctg, OTC  &amp; Other'!AB16</f>
        <v>-4.5</v>
      </c>
      <c r="AC16" s="36"/>
      <c r="AD16" s="36">
        <f>+Perlman!AD16+Rub!AD16+Apollo!AD16+Sweeney!AD16+Forster!AD16+Webb!AD16+Dayao!AD16+Hall!AD16+'Acctg, OTC  &amp; Other'!AD16</f>
        <v>-3.7</v>
      </c>
      <c r="AE16" s="36"/>
      <c r="AF16" s="36">
        <f>+Perlman!AF16+Rub!AF16+Apollo!AF16+Sweeney!AF16+Forster!AF16+Webb!AF16+Dayao!AF16+Hall!AF16+'Acctg, OTC  &amp; Other'!AF16</f>
        <v>-3.7</v>
      </c>
      <c r="AG16" s="36"/>
      <c r="AH16" s="36">
        <f>+Perlman!AH16+Rub!AH16+Apollo!AH16+Sweeney!AH16+Forster!AH16+Webb!AH16+Dayao!AH16+Hall!AH16+'Acctg, OTC  &amp; Other'!AH16</f>
        <v>-3.7</v>
      </c>
      <c r="AI16" s="36"/>
      <c r="AJ16" s="36">
        <f>+Perlman!AJ16+Rub!AJ16+Apollo!AJ16+Sweeney!AJ16+Forster!AJ16+Webb!AJ16+Dayao!AJ16+Hall!AJ16+'Acctg, OTC  &amp; Other'!AJ16</f>
        <v>-3.7</v>
      </c>
      <c r="AK16" s="36"/>
      <c r="AL16" s="36">
        <f>+Perlman!AL16+Rub!AL16+Apollo!AL16+Sweeney!AL16+Forster!AL16+Webb!AL16+Dayao!AL16+Hall!AL16+'Acctg, OTC  &amp; Other'!AL16</f>
        <v>-3.7</v>
      </c>
      <c r="AM16" s="36"/>
      <c r="AN16" s="36">
        <f>+Perlman!AN16+Rub!AN16+Apollo!AN16+Sweeney!AN16+Forster!AN16+Webb!AN16+Dayao!AN16+Hall!AN16+'Acctg, OTC  &amp; Other'!AN16</f>
        <v>-3.7</v>
      </c>
      <c r="AO16" s="36"/>
      <c r="AP16" s="36">
        <f>SUM(D16:AO16)</f>
        <v>-85.600000000000023</v>
      </c>
    </row>
    <row r="17" spans="1:42" s="26" customFormat="1" ht="11.1" customHeight="1" x14ac:dyDescent="0.2">
      <c r="A17" s="22"/>
      <c r="B17" s="22" t="s">
        <v>8</v>
      </c>
      <c r="C17" s="22"/>
      <c r="D17" s="36">
        <f>+Perlman!D17+Rub!D17+Apollo!D17+Sweeney!D17+Forster!D17+Webb!D17+Dayao!D17+Hall!D17+'Acctg, OTC  &amp; Other'!D17</f>
        <v>0</v>
      </c>
      <c r="E17" s="40"/>
      <c r="F17" s="36">
        <f>+Perlman!F17+Rub!F17+Apollo!F17+Sweeney!F17+Forster!F17+Webb!F17+Dayao!F17+Hall!F17+'Acctg, OTC  &amp; Other'!F17</f>
        <v>0</v>
      </c>
      <c r="G17" s="40"/>
      <c r="H17" s="36">
        <f>+Perlman!H17+Rub!H17+Apollo!H17+Sweeney!H17+Forster!H17+Webb!H17+Dayao!H17+Hall!H17+'Acctg, OTC  &amp; Other'!H17</f>
        <v>0</v>
      </c>
      <c r="I17" s="40"/>
      <c r="J17" s="36">
        <f>+Perlman!J17+Rub!J17+Apollo!J17+Sweeney!J17+Forster!J17+Webb!J17+Dayao!J17+Hall!J17+'Acctg, OTC  &amp; Other'!J17</f>
        <v>0</v>
      </c>
      <c r="K17" s="40"/>
      <c r="L17" s="36">
        <f>+Perlman!L17+Rub!L17+Apollo!L17+Sweeney!L17+Forster!L17+Webb!L17+Dayao!L17+Hall!L17+'Acctg, OTC  &amp; Other'!L17</f>
        <v>0</v>
      </c>
      <c r="M17" s="40"/>
      <c r="N17" s="36">
        <f>+Perlman!N17+Rub!N17+Apollo!N17+Sweeney!N17+Forster!N17+Webb!N17+Dayao!N17+Hall!N17+'Acctg, OTC  &amp; Other'!N17</f>
        <v>0</v>
      </c>
      <c r="O17" s="40"/>
      <c r="P17" s="36">
        <f>+Perlman!P17+Rub!P17+Apollo!P17+Sweeney!P17+Forster!P17+Webb!P17+Dayao!P17+Hall!P17+'Acctg, OTC  &amp; Other'!P17</f>
        <v>0</v>
      </c>
      <c r="Q17" s="40"/>
      <c r="R17" s="36">
        <f>+Perlman!R17+Rub!R17+Apollo!R17+Sweeney!R17+Forster!R17+Webb!R17+Dayao!R17+Hall!R17+'Acctg, OTC  &amp; Other'!R17</f>
        <v>0</v>
      </c>
      <c r="S17" s="40"/>
      <c r="T17" s="36">
        <f>+Perlman!T17+Rub!T17+Apollo!T17+Sweeney!T17+Forster!T17+Webb!T17+Dayao!T17+Hall!T17+'Acctg, OTC  &amp; Other'!T17</f>
        <v>0</v>
      </c>
      <c r="U17" s="40"/>
      <c r="V17" s="36">
        <f>+Perlman!V17+Rub!V17+Apollo!V17+Sweeney!V17+Forster!V17+Webb!V17+Dayao!V17+Hall!V17+'Acctg, OTC  &amp; Other'!V17</f>
        <v>0</v>
      </c>
      <c r="W17" s="40"/>
      <c r="X17" s="36">
        <f>+Perlman!X17+Rub!X17+Apollo!X17+Sweeney!X17+Forster!X17+Webb!X17+Dayao!X17+Hall!X17+'Acctg, OTC  &amp; Other'!X17</f>
        <v>0</v>
      </c>
      <c r="Y17" s="40"/>
      <c r="Z17" s="36">
        <f>+Perlman!Z17+Rub!Z17+Apollo!Z17+Sweeney!Z17+Forster!Z17+Webb!Z17+Dayao!Z17+Hall!Z17+'Acctg, OTC  &amp; Other'!Z17</f>
        <v>0</v>
      </c>
      <c r="AA17" s="40"/>
      <c r="AB17" s="36">
        <f>+Perlman!AB17+Rub!AB17+Apollo!AB17+Sweeney!AB17+Forster!AB17+Webb!AB17+Dayao!AB17+Hall!AB17+'Acctg, OTC  &amp; Other'!AB17</f>
        <v>0</v>
      </c>
      <c r="AC17" s="40"/>
      <c r="AD17" s="36">
        <f>+Perlman!AD17+Rub!AD17+Apollo!AD17+Sweeney!AD17+Forster!AD17+Webb!AD17+Dayao!AD17+Hall!AD17+'Acctg, OTC  &amp; Other'!AD17</f>
        <v>0</v>
      </c>
      <c r="AE17" s="40"/>
      <c r="AF17" s="36">
        <f>+Perlman!AF17+Rub!AF17+Apollo!AF17+Sweeney!AF17+Forster!AF17+Webb!AF17+Dayao!AF17+Hall!AF17+'Acctg, OTC  &amp; Other'!AF17</f>
        <v>0</v>
      </c>
      <c r="AG17" s="40"/>
      <c r="AH17" s="36">
        <f>+Perlman!AH17+Rub!AH17+Apollo!AH17+Sweeney!AH17+Forster!AH17+Webb!AH17+Dayao!AH17+Hall!AH17+'Acctg, OTC  &amp; Other'!AH17</f>
        <v>0</v>
      </c>
      <c r="AI17" s="40"/>
      <c r="AJ17" s="36">
        <f>+Perlman!AJ17+Rub!AJ17+Apollo!AJ17+Sweeney!AJ17+Forster!AJ17+Webb!AJ17+Dayao!AJ17+Hall!AJ17+'Acctg, OTC  &amp; Other'!AJ17</f>
        <v>0</v>
      </c>
      <c r="AK17" s="40"/>
      <c r="AL17" s="36">
        <f>+Perlman!AL17+Rub!AL17+Apollo!AL17+Sweeney!AL17+Forster!AL17+Webb!AL17+Dayao!AL17+Hall!AL17+'Acctg, OTC  &amp; Other'!AL17</f>
        <v>0</v>
      </c>
      <c r="AM17" s="40"/>
      <c r="AN17" s="36">
        <f>+Perlman!AN17+Rub!AN17+Apollo!AN17+Sweeney!AN17+Forster!AN17+Webb!AN17+Dayao!AN17+Hall!AN17+'Acctg, OTC  &amp; Other'!AN17</f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-5.2</v>
      </c>
      <c r="E18" s="5"/>
      <c r="F18" s="13">
        <f>SUM(F16:F17)</f>
        <v>-5.2</v>
      </c>
      <c r="G18" s="5"/>
      <c r="H18" s="13">
        <f>SUM(H16:H17)</f>
        <v>-5.2</v>
      </c>
      <c r="I18" s="5"/>
      <c r="J18" s="13">
        <f>SUM(J16:J17)</f>
        <v>-5.2</v>
      </c>
      <c r="K18" s="5"/>
      <c r="L18" s="13">
        <f>SUM(L16:L17)</f>
        <v>-5</v>
      </c>
      <c r="M18" s="5"/>
      <c r="N18" s="13">
        <f>SUM(N16:N17)</f>
        <v>-5</v>
      </c>
      <c r="O18" s="5"/>
      <c r="P18" s="13">
        <f>SUM(P16:P17)</f>
        <v>-5</v>
      </c>
      <c r="Q18" s="5"/>
      <c r="R18" s="13">
        <f>SUM(R16:R17)</f>
        <v>-4.6999999999999993</v>
      </c>
      <c r="S18" s="5"/>
      <c r="T18" s="13">
        <f>SUM(T16:T17)</f>
        <v>-4.6999999999999993</v>
      </c>
      <c r="U18" s="5"/>
      <c r="V18" s="13">
        <f>SUM(V16:V17)</f>
        <v>-4.6999999999999993</v>
      </c>
      <c r="W18" s="5"/>
      <c r="X18" s="13">
        <f>SUM(X16:X17)</f>
        <v>-4.5</v>
      </c>
      <c r="Y18" s="5"/>
      <c r="Z18" s="13">
        <f>SUM(Z16:Z17)</f>
        <v>-4.5</v>
      </c>
      <c r="AA18" s="5"/>
      <c r="AB18" s="13">
        <f>SUM(AB16:AB17)</f>
        <v>-4.5</v>
      </c>
      <c r="AC18" s="5"/>
      <c r="AD18" s="13">
        <f>SUM(AD16:AD17)</f>
        <v>-3.7</v>
      </c>
      <c r="AE18" s="5"/>
      <c r="AF18" s="13">
        <f>SUM(AF16:AF17)</f>
        <v>-3.7</v>
      </c>
      <c r="AG18" s="5"/>
      <c r="AH18" s="13">
        <f>SUM(AH16:AH17)</f>
        <v>-3.7</v>
      </c>
      <c r="AI18" s="5"/>
      <c r="AJ18" s="13">
        <f>SUM(AJ16:AJ17)</f>
        <v>-3.7</v>
      </c>
      <c r="AK18" s="5"/>
      <c r="AL18" s="13">
        <f>SUM(AL16:AL17)</f>
        <v>-3.7</v>
      </c>
      <c r="AM18" s="5"/>
      <c r="AN18" s="13">
        <f>SUM(AN16:AN17)</f>
        <v>-3.7</v>
      </c>
      <c r="AO18" s="5"/>
      <c r="AP18" s="13">
        <f>SUM(D18:AO18)</f>
        <v>-85.600000000000023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0"/>
      <c r="Z19" s="33"/>
      <c r="AA19" s="40"/>
      <c r="AB19" s="33"/>
      <c r="AC19" s="40"/>
      <c r="AD19" s="33"/>
      <c r="AE19" s="40"/>
      <c r="AF19" s="33"/>
      <c r="AG19" s="40"/>
      <c r="AH19" s="33"/>
      <c r="AI19" s="40"/>
      <c r="AJ19" s="33"/>
      <c r="AK19" s="40"/>
      <c r="AL19" s="33"/>
      <c r="AM19" s="40"/>
      <c r="AN19" s="33"/>
      <c r="AO19" s="40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f>+Perlman!D20+Rub!D20+Apollo!D20+Sweeney!D20+Forster!D20+Webb!D20+Dayao!D20+Hall!D20+'Acctg, OTC  &amp; Other'!D20</f>
        <v>-7</v>
      </c>
      <c r="E20" s="38"/>
      <c r="F20" s="38">
        <f>+Perlman!F20+Rub!F20+Apollo!F20+Sweeney!F20+Forster!F20+Webb!F20+Dayao!F20+Hall!F20+'Acctg, OTC  &amp; Other'!F20</f>
        <v>0</v>
      </c>
      <c r="G20" s="38"/>
      <c r="H20" s="38">
        <f>+Perlman!H20+Rub!H20+Apollo!H20+Sweeney!H20+Forster!H20+Webb!H20+Dayao!H20+Hall!H20+'Acctg, OTC  &amp; Other'!H20</f>
        <v>0</v>
      </c>
      <c r="I20" s="38"/>
      <c r="J20" s="38">
        <f>+Perlman!J20+Rub!J20+Apollo!J20+Sweeney!J20+Forster!J20+Webb!J20+Dayao!J20+Hall!J20+'Acctg, OTC  &amp; Other'!J20</f>
        <v>0</v>
      </c>
      <c r="K20" s="38"/>
      <c r="L20" s="38">
        <f>+Perlman!L20+Rub!L20+Apollo!L20+Sweeney!L20+Forster!L20+Webb!L20+Dayao!L20+Hall!L20+'Acctg, OTC  &amp; Other'!L20</f>
        <v>0</v>
      </c>
      <c r="M20" s="38"/>
      <c r="N20" s="38">
        <f>+Perlman!N20+Rub!N20+Apollo!N20+Sweeney!N20+Forster!N20+Webb!N20+Dayao!N20+Hall!N20+'Acctg, OTC  &amp; Other'!N20</f>
        <v>0</v>
      </c>
      <c r="O20" s="38"/>
      <c r="P20" s="38">
        <f>+Perlman!P20+Rub!P20+Apollo!P20+Sweeney!P20+Forster!P20+Webb!P20+Dayao!P20+Hall!P20+'Acctg, OTC  &amp; Other'!P20</f>
        <v>0</v>
      </c>
      <c r="Q20" s="38"/>
      <c r="R20" s="38">
        <f>+Perlman!R20+Rub!R20+Apollo!R20+Sweeney!R20+Forster!R20+Webb!R20+Dayao!R20+Hall!R20+'Acctg, OTC  &amp; Other'!R20</f>
        <v>0</v>
      </c>
      <c r="S20" s="38"/>
      <c r="T20" s="38">
        <f>+Perlman!T20+Rub!T20+Apollo!T20+Sweeney!T20+Forster!T20+Webb!T20+Dayao!T20+Hall!T20+'Acctg, OTC  &amp; Other'!T20</f>
        <v>0</v>
      </c>
      <c r="U20" s="38"/>
      <c r="V20" s="38">
        <f>+Perlman!V20+Rub!V20+Apollo!V20+Sweeney!V20+Forster!V20+Webb!V20+Dayao!V20+Hall!V20+'Acctg, OTC  &amp; Other'!V20</f>
        <v>0</v>
      </c>
      <c r="W20" s="38"/>
      <c r="X20" s="38">
        <f>+Perlman!X20+Rub!X20+Apollo!X20+Sweeney!X20+Forster!X20+Webb!X20+Dayao!X20+Hall!X20+'Acctg, OTC  &amp; Other'!X20</f>
        <v>0</v>
      </c>
      <c r="Y20" s="38"/>
      <c r="Z20" s="38">
        <f>+Perlman!Z20+Rub!Z20+Apollo!Z20+Sweeney!Z20+Forster!Z20+Webb!Z20+Dayao!Z20+Hall!Z20+'Acctg, OTC  &amp; Other'!Z20</f>
        <v>0</v>
      </c>
      <c r="AA20" s="38"/>
      <c r="AB20" s="38">
        <f>+Perlman!AB20+Rub!AB20+Apollo!AB20+Sweeney!AB20+Forster!AB20+Webb!AB20+Dayao!AB20+Hall!AB20+'Acctg, OTC  &amp; Other'!AB20</f>
        <v>0</v>
      </c>
      <c r="AC20" s="38"/>
      <c r="AD20" s="38">
        <f>+Perlman!AD20+Rub!AD20+Apollo!AD20+Sweeney!AD20+Forster!AD20+Webb!AD20+Dayao!AD20+Hall!AD20+'Acctg, OTC  &amp; Other'!AD20</f>
        <v>0</v>
      </c>
      <c r="AE20" s="38"/>
      <c r="AF20" s="38">
        <f>+Perlman!AF20+Rub!AF20+Apollo!AF20+Sweeney!AF20+Forster!AF20+Webb!AF20+Dayao!AF20+Hall!AF20+'Acctg, OTC  &amp; Other'!AF20</f>
        <v>0</v>
      </c>
      <c r="AG20" s="38"/>
      <c r="AH20" s="38">
        <f>+Perlman!AH20+Rub!AH20+Apollo!AH20+Sweeney!AH20+Forster!AH20+Webb!AH20+Dayao!AH20+Hall!AH20+'Acctg, OTC  &amp; Other'!AH20</f>
        <v>0</v>
      </c>
      <c r="AI20" s="38"/>
      <c r="AJ20" s="38">
        <f>+Perlman!AJ20+Rub!AJ20+Apollo!AJ20+Sweeney!AJ20+Forster!AJ20+Webb!AJ20+Dayao!AJ20+Hall!AJ20+'Acctg, OTC  &amp; Other'!AJ20</f>
        <v>0</v>
      </c>
      <c r="AK20" s="38"/>
      <c r="AL20" s="38">
        <f>+Perlman!AL20+Rub!AL20+Apollo!AL20+Sweeney!AL20+Forster!AL20+Webb!AL20+Dayao!AL20+Hall!AL20+'Acctg, OTC  &amp; Other'!AL20</f>
        <v>0</v>
      </c>
      <c r="AM20" s="38"/>
      <c r="AN20" s="38">
        <f>+Perlman!AN20+Rub!AN20+Apollo!AN20+Sweeney!AN20+Forster!AN20+Webb!AN20+Dayao!AN20+Hall!AN20+'Acctg, OTC  &amp; Other'!AN20</f>
        <v>0</v>
      </c>
      <c r="AO20" s="38"/>
      <c r="AP20" s="38">
        <f>SUM(D20:AO20)</f>
        <v>-7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0"/>
      <c r="Z21" s="33"/>
      <c r="AA21" s="40"/>
      <c r="AB21" s="33"/>
      <c r="AC21" s="40"/>
      <c r="AD21" s="33"/>
      <c r="AE21" s="40"/>
      <c r="AF21" s="33"/>
      <c r="AG21" s="40"/>
      <c r="AH21" s="33"/>
      <c r="AI21" s="40"/>
      <c r="AJ21" s="33"/>
      <c r="AK21" s="40"/>
      <c r="AL21" s="33"/>
      <c r="AM21" s="40"/>
      <c r="AN21" s="33"/>
      <c r="AO21" s="40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f>+Perlman!D23+Rub!D23+Apollo!D23+Sweeney!D23+Forster!D23+Webb!D23+Dayao!D23+Hall!D23+'Acctg, OTC  &amp; Other'!D23</f>
        <v>0</v>
      </c>
      <c r="E23" s="40"/>
      <c r="F23" s="40">
        <f>+Perlman!F23+Rub!F23+Apollo!F23+Sweeney!F23+Forster!F23+Webb!F23+Dayao!F23+Hall!F23+'Acctg, OTC  &amp; Other'!F23</f>
        <v>0</v>
      </c>
      <c r="G23" s="40"/>
      <c r="H23" s="40">
        <f>+Perlman!H23+Rub!H23+Apollo!H23+Sweeney!H23+Forster!H23+Webb!H23+Dayao!H23+Hall!H23+'Acctg, OTC  &amp; Other'!H23</f>
        <v>0</v>
      </c>
      <c r="I23" s="40"/>
      <c r="J23" s="40">
        <f>+Perlman!J23+Rub!J23+Apollo!J23+Sweeney!J23+Forster!J23+Webb!J23+Dayao!J23+Hall!J23+'Acctg, OTC  &amp; Other'!J23</f>
        <v>0</v>
      </c>
      <c r="K23" s="40"/>
      <c r="L23" s="40">
        <f>+Perlman!L23+Rub!L23+Apollo!L23+Sweeney!L23+Forster!L23+Webb!L23+Dayao!L23+Hall!L23+'Acctg, OTC  &amp; Other'!L23</f>
        <v>0</v>
      </c>
      <c r="M23" s="40"/>
      <c r="N23" s="40">
        <f>+Perlman!N23+Rub!N23+Apollo!N23+Sweeney!N23+Forster!N23+Webb!N23+Dayao!N23+Hall!N23+'Acctg, OTC  &amp; Other'!N23</f>
        <v>0</v>
      </c>
      <c r="O23" s="40"/>
      <c r="P23" s="40">
        <f>+Perlman!P23+Rub!P23+Apollo!P23+Sweeney!P23+Forster!P23+Webb!P23+Dayao!P23+Hall!P23+'Acctg, OTC  &amp; Other'!P23</f>
        <v>0</v>
      </c>
      <c r="Q23" s="40"/>
      <c r="R23" s="40">
        <f>+Perlman!R23+Rub!R23+Apollo!R23+Sweeney!R23+Forster!R23+Webb!R23+Dayao!R23+Hall!R23+'Acctg, OTC  &amp; Other'!R23</f>
        <v>0</v>
      </c>
      <c r="S23" s="40"/>
      <c r="T23" s="40">
        <f>+Perlman!T23+Rub!T23+Apollo!T23+Sweeney!T23+Forster!T23+Webb!T23+Dayao!T23+Hall!T23+'Acctg, OTC  &amp; Other'!T23</f>
        <v>0</v>
      </c>
      <c r="U23" s="40"/>
      <c r="V23" s="40">
        <f>+Perlman!V23+Rub!V23+Apollo!V23+Sweeney!V23+Forster!V23+Webb!V23+Dayao!V23+Hall!V23+'Acctg, OTC  &amp; Other'!V23</f>
        <v>0</v>
      </c>
      <c r="W23" s="40"/>
      <c r="X23" s="40">
        <f>+Perlman!X23+Rub!X23+Apollo!X23+Sweeney!X23+Forster!X23+Webb!X23+Dayao!X23+Hall!X23+'Acctg, OTC  &amp; Other'!X23</f>
        <v>0</v>
      </c>
      <c r="Y23" s="40"/>
      <c r="Z23" s="40">
        <f>+Perlman!Z23+Rub!Z23+Apollo!Z23+Sweeney!Z23+Forster!Z23+Webb!Z23+Dayao!Z23+Hall!Z23+'Acctg, OTC  &amp; Other'!Z23</f>
        <v>0</v>
      </c>
      <c r="AA23" s="40"/>
      <c r="AB23" s="40">
        <f>+Perlman!AB23+Rub!AB23+Apollo!AB23+Sweeney!AB23+Forster!AB23+Webb!AB23+Dayao!AB23+Hall!AB23+'Acctg, OTC  &amp; Other'!AB23</f>
        <v>0</v>
      </c>
      <c r="AC23" s="40"/>
      <c r="AD23" s="40">
        <f>+Perlman!AD23+Rub!AD23+Apollo!AD23+Sweeney!AD23+Forster!AD23+Webb!AD23+Dayao!AD23+Hall!AD23+'Acctg, OTC  &amp; Other'!AD23</f>
        <v>0</v>
      </c>
      <c r="AE23" s="40"/>
      <c r="AF23" s="40">
        <f>+Perlman!AF23+Rub!AF23+Apollo!AF23+Sweeney!AF23+Forster!AF23+Webb!AF23+Dayao!AF23+Hall!AF23+'Acctg, OTC  &amp; Other'!AF23</f>
        <v>0</v>
      </c>
      <c r="AG23" s="40"/>
      <c r="AH23" s="40">
        <f>+Perlman!AH23+Rub!AH23+Apollo!AH23+Sweeney!AH23+Forster!AH23+Webb!AH23+Dayao!AH23+Hall!AH23+'Acctg, OTC  &amp; Other'!AH23</f>
        <v>0</v>
      </c>
      <c r="AI23" s="40"/>
      <c r="AJ23" s="40">
        <f>+Perlman!AJ23+Rub!AJ23+Apollo!AJ23+Sweeney!AJ23+Forster!AJ23+Webb!AJ23+Dayao!AJ23+Hall!AJ23+'Acctg, OTC  &amp; Other'!AJ23</f>
        <v>0</v>
      </c>
      <c r="AK23" s="40"/>
      <c r="AL23" s="40">
        <f>+Perlman!AL23+Rub!AL23+Apollo!AL23+Sweeney!AL23+Forster!AL23+Webb!AL23+Dayao!AL23+Hall!AL23+'Acctg, OTC  &amp; Other'!AL23</f>
        <v>0</v>
      </c>
      <c r="AM23" s="40"/>
      <c r="AN23" s="40">
        <f>+Perlman!AN23+Rub!AN23+Apollo!AN23+Sweeney!AN23+Forster!AN23+Webb!AN23+Dayao!AN23+Hall!AN23+'Acctg, OTC  &amp; Other'!AN23</f>
        <v>0</v>
      </c>
      <c r="AO23" s="40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f>+Perlman!D24+Rub!D24+Apollo!D24+Sweeney!D24+Forster!D24+Webb!D24+Dayao!D24+Hall!D24+'Acctg, OTC  &amp; Other'!D24</f>
        <v>0</v>
      </c>
      <c r="E24" s="40"/>
      <c r="F24" s="40">
        <f>+Perlman!F24+Rub!F24+Apollo!F24+Sweeney!F24+Forster!F24+Webb!F24+Dayao!F24+Hall!F24+'Acctg, OTC  &amp; Other'!F24</f>
        <v>0</v>
      </c>
      <c r="G24" s="40"/>
      <c r="H24" s="40">
        <f>+Perlman!H24+Rub!H24+Apollo!H24+Sweeney!H24+Forster!H24+Webb!H24+Dayao!H24+Hall!H24+'Acctg, OTC  &amp; Other'!H24</f>
        <v>0</v>
      </c>
      <c r="I24" s="40"/>
      <c r="J24" s="40">
        <f>+Perlman!J24+Rub!J24+Apollo!J24+Sweeney!J24+Forster!J24+Webb!J24+Dayao!J24+Hall!J24+'Acctg, OTC  &amp; Other'!J24</f>
        <v>0</v>
      </c>
      <c r="K24" s="40"/>
      <c r="L24" s="40">
        <f>+Perlman!L24+Rub!L24+Apollo!L24+Sweeney!L24+Forster!L24+Webb!L24+Dayao!L24+Hall!L24+'Acctg, OTC  &amp; Other'!L24</f>
        <v>0</v>
      </c>
      <c r="M24" s="40"/>
      <c r="N24" s="40">
        <f>+Perlman!N24+Rub!N24+Apollo!N24+Sweeney!N24+Forster!N24+Webb!N24+Dayao!N24+Hall!N24+'Acctg, OTC  &amp; Other'!N24</f>
        <v>0</v>
      </c>
      <c r="O24" s="40"/>
      <c r="P24" s="40">
        <f>+Perlman!P24+Rub!P24+Apollo!P24+Sweeney!P24+Forster!P24+Webb!P24+Dayao!P24+Hall!P24+'Acctg, OTC  &amp; Other'!P24</f>
        <v>0</v>
      </c>
      <c r="Q24" s="40"/>
      <c r="R24" s="40">
        <f>+Perlman!R24+Rub!R24+Apollo!R24+Sweeney!R24+Forster!R24+Webb!R24+Dayao!R24+Hall!R24+'Acctg, OTC  &amp; Other'!R24</f>
        <v>0</v>
      </c>
      <c r="S24" s="40"/>
      <c r="T24" s="40">
        <f>+Perlman!T24+Rub!T24+Apollo!T24+Sweeney!T24+Forster!T24+Webb!T24+Dayao!T24+Hall!T24+'Acctg, OTC  &amp; Other'!T24</f>
        <v>0</v>
      </c>
      <c r="U24" s="40"/>
      <c r="V24" s="40">
        <f>+Perlman!V24+Rub!V24+Apollo!V24+Sweeney!V24+Forster!V24+Webb!V24+Dayao!V24+Hall!V24+'Acctg, OTC  &amp; Other'!V24</f>
        <v>0</v>
      </c>
      <c r="W24" s="40"/>
      <c r="X24" s="40">
        <f>+Perlman!X24+Rub!X24+Apollo!X24+Sweeney!X24+Forster!X24+Webb!X24+Dayao!X24+Hall!X24+'Acctg, OTC  &amp; Other'!X24</f>
        <v>0</v>
      </c>
      <c r="Y24" s="40"/>
      <c r="Z24" s="40">
        <f>+Perlman!Z24+Rub!Z24+Apollo!Z24+Sweeney!Z24+Forster!Z24+Webb!Z24+Dayao!Z24+Hall!Z24+'Acctg, OTC  &amp; Other'!Z24</f>
        <v>0</v>
      </c>
      <c r="AA24" s="40"/>
      <c r="AB24" s="40">
        <f>+Perlman!AB24+Rub!AB24+Apollo!AB24+Sweeney!AB24+Forster!AB24+Webb!AB24+Dayao!AB24+Hall!AB24+'Acctg, OTC  &amp; Other'!AB24</f>
        <v>0</v>
      </c>
      <c r="AC24" s="40"/>
      <c r="AD24" s="40">
        <f>+Perlman!AD24+Rub!AD24+Apollo!AD24+Sweeney!AD24+Forster!AD24+Webb!AD24+Dayao!AD24+Hall!AD24+'Acctg, OTC  &amp; Other'!AD24</f>
        <v>0</v>
      </c>
      <c r="AE24" s="40"/>
      <c r="AF24" s="40">
        <f>+Perlman!AF24+Rub!AF24+Apollo!AF24+Sweeney!AF24+Forster!AF24+Webb!AF24+Dayao!AF24+Hall!AF24+'Acctg, OTC  &amp; Other'!AF24</f>
        <v>0</v>
      </c>
      <c r="AG24" s="40"/>
      <c r="AH24" s="40">
        <f>+Perlman!AH24+Rub!AH24+Apollo!AH24+Sweeney!AH24+Forster!AH24+Webb!AH24+Dayao!AH24+Hall!AH24+'Acctg, OTC  &amp; Other'!AH24</f>
        <v>0</v>
      </c>
      <c r="AI24" s="40"/>
      <c r="AJ24" s="40">
        <f>+Perlman!AJ24+Rub!AJ24+Apollo!AJ24+Sweeney!AJ24+Forster!AJ24+Webb!AJ24+Dayao!AJ24+Hall!AJ24+'Acctg, OTC  &amp; Other'!AJ24</f>
        <v>0</v>
      </c>
      <c r="AK24" s="40"/>
      <c r="AL24" s="40">
        <f>+Perlman!AL24+Rub!AL24+Apollo!AL24+Sweeney!AL24+Forster!AL24+Webb!AL24+Dayao!AL24+Hall!AL24+'Acctg, OTC  &amp; Other'!AL24</f>
        <v>0</v>
      </c>
      <c r="AM24" s="40"/>
      <c r="AN24" s="40">
        <f>+Perlman!AN24+Rub!AN24+Apollo!AN24+Sweeney!AN24+Forster!AN24+Webb!AN24+Dayao!AN24+Hall!AN24+'Acctg, OTC  &amp; Other'!AN24</f>
        <v>0</v>
      </c>
      <c r="AO24" s="40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f>+Perlman!D25+Rub!D25+Apollo!D25+Sweeney!D25+Forster!D25+Webb!D25+Dayao!D25+Hall!D25+'Acctg, OTC  &amp; Other'!D25</f>
        <v>0</v>
      </c>
      <c r="E25" s="40"/>
      <c r="F25" s="40">
        <f>+Perlman!F25+Rub!F25+Apollo!F25+Sweeney!F25+Forster!F25+Webb!F25+Dayao!F25+Hall!F25+'Acctg, OTC  &amp; Other'!F25</f>
        <v>0</v>
      </c>
      <c r="G25" s="40"/>
      <c r="H25" s="40">
        <f>+Perlman!H25+Rub!H25+Apollo!H25+Sweeney!H25+Forster!H25+Webb!H25+Dayao!H25+Hall!H25+'Acctg, OTC  &amp; Other'!H25</f>
        <v>0</v>
      </c>
      <c r="I25" s="40"/>
      <c r="J25" s="40">
        <f>+Perlman!J25+Rub!J25+Apollo!J25+Sweeney!J25+Forster!J25+Webb!J25+Dayao!J25+Hall!J25+'Acctg, OTC  &amp; Other'!J25</f>
        <v>0</v>
      </c>
      <c r="K25" s="40"/>
      <c r="L25" s="40">
        <f>+Perlman!L25+Rub!L25+Apollo!L25+Sweeney!L25+Forster!L25+Webb!L25+Dayao!L25+Hall!L25+'Acctg, OTC  &amp; Other'!L25</f>
        <v>0</v>
      </c>
      <c r="M25" s="40"/>
      <c r="N25" s="40">
        <f>+Perlman!N25+Rub!N25+Apollo!N25+Sweeney!N25+Forster!N25+Webb!N25+Dayao!N25+Hall!N25+'Acctg, OTC  &amp; Other'!N25</f>
        <v>0</v>
      </c>
      <c r="O25" s="40"/>
      <c r="P25" s="40">
        <f>+Perlman!P25+Rub!P25+Apollo!P25+Sweeney!P25+Forster!P25+Webb!P25+Dayao!P25+Hall!P25+'Acctg, OTC  &amp; Other'!P25</f>
        <v>0</v>
      </c>
      <c r="Q25" s="40"/>
      <c r="R25" s="40">
        <f>+Perlman!R25+Rub!R25+Apollo!R25+Sweeney!R25+Forster!R25+Webb!R25+Dayao!R25+Hall!R25+'Acctg, OTC  &amp; Other'!R25</f>
        <v>0</v>
      </c>
      <c r="S25" s="40"/>
      <c r="T25" s="40">
        <f>+Perlman!T25+Rub!T25+Apollo!T25+Sweeney!T25+Forster!T25+Webb!T25+Dayao!T25+Hall!T25+'Acctg, OTC  &amp; Other'!T25</f>
        <v>0</v>
      </c>
      <c r="U25" s="40"/>
      <c r="V25" s="40">
        <f>+Perlman!V25+Rub!V25+Apollo!V25+Sweeney!V25+Forster!V25+Webb!V25+Dayao!V25+Hall!V25+'Acctg, OTC  &amp; Other'!V25</f>
        <v>0</v>
      </c>
      <c r="W25" s="40"/>
      <c r="X25" s="40">
        <f>+Perlman!X25+Rub!X25+Apollo!X25+Sweeney!X25+Forster!X25+Webb!X25+Dayao!X25+Hall!X25+'Acctg, OTC  &amp; Other'!X25</f>
        <v>0</v>
      </c>
      <c r="Y25" s="40"/>
      <c r="Z25" s="40">
        <f>+Perlman!Z25+Rub!Z25+Apollo!Z25+Sweeney!Z25+Forster!Z25+Webb!Z25+Dayao!Z25+Hall!Z25+'Acctg, OTC  &amp; Other'!Z25</f>
        <v>0</v>
      </c>
      <c r="AA25" s="40"/>
      <c r="AB25" s="40">
        <f>+Perlman!AB25+Rub!AB25+Apollo!AB25+Sweeney!AB25+Forster!AB25+Webb!AB25+Dayao!AB25+Hall!AB25+'Acctg, OTC  &amp; Other'!AB25</f>
        <v>0</v>
      </c>
      <c r="AC25" s="40"/>
      <c r="AD25" s="40">
        <f>+Perlman!AD25+Rub!AD25+Apollo!AD25+Sweeney!AD25+Forster!AD25+Webb!AD25+Dayao!AD25+Hall!AD25+'Acctg, OTC  &amp; Other'!AD25</f>
        <v>0</v>
      </c>
      <c r="AE25" s="40"/>
      <c r="AF25" s="40">
        <f>+Perlman!AF25+Rub!AF25+Apollo!AF25+Sweeney!AF25+Forster!AF25+Webb!AF25+Dayao!AF25+Hall!AF25+'Acctg, OTC  &amp; Other'!AF25</f>
        <v>0</v>
      </c>
      <c r="AG25" s="40"/>
      <c r="AH25" s="40">
        <f>+Perlman!AH25+Rub!AH25+Apollo!AH25+Sweeney!AH25+Forster!AH25+Webb!AH25+Dayao!AH25+Hall!AH25+'Acctg, OTC  &amp; Other'!AH25</f>
        <v>0</v>
      </c>
      <c r="AI25" s="40"/>
      <c r="AJ25" s="40">
        <f>+Perlman!AJ25+Rub!AJ25+Apollo!AJ25+Sweeney!AJ25+Forster!AJ25+Webb!AJ25+Dayao!AJ25+Hall!AJ25+'Acctg, OTC  &amp; Other'!AJ25</f>
        <v>0</v>
      </c>
      <c r="AK25" s="40"/>
      <c r="AL25" s="40">
        <f>+Perlman!AL25+Rub!AL25+Apollo!AL25+Sweeney!AL25+Forster!AL25+Webb!AL25+Dayao!AL25+Hall!AL25+'Acctg, OTC  &amp; Other'!AL25</f>
        <v>0</v>
      </c>
      <c r="AM25" s="40"/>
      <c r="AN25" s="40">
        <f>+Perlman!AN25+Rub!AN25+Apollo!AN25+Sweeney!AN25+Forster!AN25+Webb!AN25+Dayao!AN25+Hall!AN25+'Acctg, OTC  &amp; Other'!AN25</f>
        <v>0</v>
      </c>
      <c r="AO25" s="40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f>+Perlman!D26+Rub!D26+Apollo!D26+Sweeney!D26+Forster!D26+Webb!D26+Dayao!D26+Hall!D26+'Acctg, OTC  &amp; Other'!D26</f>
        <v>0</v>
      </c>
      <c r="E26" s="40"/>
      <c r="F26" s="36">
        <f>+Perlman!F26+Rub!F26+Apollo!F26+Sweeney!F26+Forster!F26+Webb!F26+Dayao!F26+Hall!F26+'Acctg, OTC  &amp; Other'!F26</f>
        <v>0</v>
      </c>
      <c r="G26" s="40"/>
      <c r="H26" s="36">
        <f>+Perlman!H26+Rub!H26+Apollo!H26+Sweeney!H26+Forster!H26+Webb!H26+Dayao!H26+Hall!H26+'Acctg, OTC  &amp; Other'!H26</f>
        <v>0</v>
      </c>
      <c r="I26" s="40"/>
      <c r="J26" s="36">
        <f>+Perlman!J26+Rub!J26+Apollo!J26+Sweeney!J26+Forster!J26+Webb!J26+Dayao!J26+Hall!J26+'Acctg, OTC  &amp; Other'!J26</f>
        <v>0</v>
      </c>
      <c r="K26" s="40"/>
      <c r="L26" s="36">
        <f>+Perlman!L26+Rub!L26+Apollo!L26+Sweeney!L26+Forster!L26+Webb!L26+Dayao!L26+Hall!L26+'Acctg, OTC  &amp; Other'!L26</f>
        <v>0</v>
      </c>
      <c r="M26" s="40"/>
      <c r="N26" s="36">
        <f>+Perlman!N26+Rub!N26+Apollo!N26+Sweeney!N26+Forster!N26+Webb!N26+Dayao!N26+Hall!N26+'Acctg, OTC  &amp; Other'!N26</f>
        <v>0</v>
      </c>
      <c r="O26" s="40"/>
      <c r="P26" s="36">
        <f>+Perlman!P26+Rub!P26+Apollo!P26+Sweeney!P26+Forster!P26+Webb!P26+Dayao!P26+Hall!P26+'Acctg, OTC  &amp; Other'!P26</f>
        <v>0</v>
      </c>
      <c r="Q26" s="40"/>
      <c r="R26" s="36">
        <f>+Perlman!R26+Rub!R26+Apollo!R26+Sweeney!R26+Forster!R26+Webb!R26+Dayao!R26+Hall!R26+'Acctg, OTC  &amp; Other'!R26</f>
        <v>0</v>
      </c>
      <c r="S26" s="40"/>
      <c r="T26" s="36">
        <f>+Perlman!T26+Rub!T26+Apollo!T26+Sweeney!T26+Forster!T26+Webb!T26+Dayao!T26+Hall!T26+'Acctg, OTC  &amp; Other'!T26</f>
        <v>0</v>
      </c>
      <c r="U26" s="40"/>
      <c r="V26" s="36">
        <f>+Perlman!V26+Rub!V26+Apollo!V26+Sweeney!V26+Forster!V26+Webb!V26+Dayao!V26+Hall!V26+'Acctg, OTC  &amp; Other'!V26</f>
        <v>0</v>
      </c>
      <c r="W26" s="40"/>
      <c r="X26" s="36">
        <f>+Perlman!X26+Rub!X26+Apollo!X26+Sweeney!X26+Forster!X26+Webb!X26+Dayao!X26+Hall!X26+'Acctg, OTC  &amp; Other'!X26</f>
        <v>0</v>
      </c>
      <c r="Y26" s="40"/>
      <c r="Z26" s="36">
        <f>+Perlman!Z26+Rub!Z26+Apollo!Z26+Sweeney!Z26+Forster!Z26+Webb!Z26+Dayao!Z26+Hall!Z26+'Acctg, OTC  &amp; Other'!Z26</f>
        <v>0</v>
      </c>
      <c r="AA26" s="40"/>
      <c r="AB26" s="36">
        <f>+Perlman!AB26+Rub!AB26+Apollo!AB26+Sweeney!AB26+Forster!AB26+Webb!AB26+Dayao!AB26+Hall!AB26+'Acctg, OTC  &amp; Other'!AB26</f>
        <v>0</v>
      </c>
      <c r="AC26" s="40"/>
      <c r="AD26" s="36">
        <f>+Perlman!AD26+Rub!AD26+Apollo!AD26+Sweeney!AD26+Forster!AD26+Webb!AD26+Dayao!AD26+Hall!AD26+'Acctg, OTC  &amp; Other'!AD26</f>
        <v>0</v>
      </c>
      <c r="AE26" s="40"/>
      <c r="AF26" s="36">
        <f>+Perlman!AF26+Rub!AF26+Apollo!AF26+Sweeney!AF26+Forster!AF26+Webb!AF26+Dayao!AF26+Hall!AF26+'Acctg, OTC  &amp; Other'!AF26</f>
        <v>0</v>
      </c>
      <c r="AG26" s="40"/>
      <c r="AH26" s="36">
        <f>+Perlman!AH26+Rub!AH26+Apollo!AH26+Sweeney!AH26+Forster!AH26+Webb!AH26+Dayao!AH26+Hall!AH26+'Acctg, OTC  &amp; Other'!AH26</f>
        <v>0</v>
      </c>
      <c r="AI26" s="40"/>
      <c r="AJ26" s="36">
        <f>+Perlman!AJ26+Rub!AJ26+Apollo!AJ26+Sweeney!AJ26+Forster!AJ26+Webb!AJ26+Dayao!AJ26+Hall!AJ26+'Acctg, OTC  &amp; Other'!AJ26</f>
        <v>0</v>
      </c>
      <c r="AK26" s="40"/>
      <c r="AL26" s="36">
        <f>+Perlman!AL26+Rub!AL26+Apollo!AL26+Sweeney!AL26+Forster!AL26+Webb!AL26+Dayao!AL26+Hall!AL26+'Acctg, OTC  &amp; Other'!AL26</f>
        <v>0</v>
      </c>
      <c r="AM26" s="40"/>
      <c r="AN26" s="36">
        <f>+Perlman!AN26+Rub!AN26+Apollo!AN26+Sweeney!AN26+Forster!AN26+Webb!AN26+Dayao!AN26+Hall!AN26+'Acctg, OTC  &amp; Other'!AN26</f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f>+Perlman!D27+Rub!D27+Apollo!D27+Sweeney!D27+Forster!D27+Webb!D27+Dayao!D27+Hall!D27+'Acctg, OTC  &amp; Other'!D27</f>
        <v>0</v>
      </c>
      <c r="E27" s="40"/>
      <c r="F27" s="36">
        <f>+Perlman!F27+Rub!F27+Apollo!F27+Sweeney!F27+Forster!F27+Webb!F27+Dayao!F27+Hall!F27+'Acctg, OTC  &amp; Other'!F27</f>
        <v>0</v>
      </c>
      <c r="G27" s="40"/>
      <c r="H27" s="36">
        <f>+Perlman!H27+Rub!H27+Apollo!H27+Sweeney!H27+Forster!H27+Webb!H27+Dayao!H27+Hall!H27+'Acctg, OTC  &amp; Other'!H27</f>
        <v>0</v>
      </c>
      <c r="I27" s="40"/>
      <c r="J27" s="36">
        <f>+Perlman!J27+Rub!J27+Apollo!J27+Sweeney!J27+Forster!J27+Webb!J27+Dayao!J27+Hall!J27+'Acctg, OTC  &amp; Other'!J27</f>
        <v>0</v>
      </c>
      <c r="K27" s="40"/>
      <c r="L27" s="36">
        <f>+Perlman!L27+Rub!L27+Apollo!L27+Sweeney!L27+Forster!L27+Webb!L27+Dayao!L27+Hall!L27+'Acctg, OTC  &amp; Other'!L27</f>
        <v>0</v>
      </c>
      <c r="M27" s="40"/>
      <c r="N27" s="36">
        <f>+Perlman!N27+Rub!N27+Apollo!N27+Sweeney!N27+Forster!N27+Webb!N27+Dayao!N27+Hall!N27+'Acctg, OTC  &amp; Other'!N27</f>
        <v>0</v>
      </c>
      <c r="O27" s="40"/>
      <c r="P27" s="36">
        <f>+Perlman!P27+Rub!P27+Apollo!P27+Sweeney!P27+Forster!P27+Webb!P27+Dayao!P27+Hall!P27+'Acctg, OTC  &amp; Other'!P27</f>
        <v>0</v>
      </c>
      <c r="Q27" s="40"/>
      <c r="R27" s="36">
        <f>+Perlman!R27+Rub!R27+Apollo!R27+Sweeney!R27+Forster!R27+Webb!R27+Dayao!R27+Hall!R27+'Acctg, OTC  &amp; Other'!R27</f>
        <v>0</v>
      </c>
      <c r="S27" s="40"/>
      <c r="T27" s="36">
        <f>+Perlman!T27+Rub!T27+Apollo!T27+Sweeney!T27+Forster!T27+Webb!T27+Dayao!T27+Hall!T27+'Acctg, OTC  &amp; Other'!T27</f>
        <v>0</v>
      </c>
      <c r="U27" s="40"/>
      <c r="V27" s="36">
        <f>+Perlman!V27+Rub!V27+Apollo!V27+Sweeney!V27+Forster!V27+Webb!V27+Dayao!V27+Hall!V27+'Acctg, OTC  &amp; Other'!V27</f>
        <v>0</v>
      </c>
      <c r="W27" s="40"/>
      <c r="X27" s="36">
        <f>+Perlman!X27+Rub!X27+Apollo!X27+Sweeney!X27+Forster!X27+Webb!X27+Dayao!X27+Hall!X27+'Acctg, OTC  &amp; Other'!X27</f>
        <v>0</v>
      </c>
      <c r="Y27" s="40"/>
      <c r="Z27" s="36">
        <f>+Perlman!Z27+Rub!Z27+Apollo!Z27+Sweeney!Z27+Forster!Z27+Webb!Z27+Dayao!Z27+Hall!Z27+'Acctg, OTC  &amp; Other'!Z27</f>
        <v>0</v>
      </c>
      <c r="AA27" s="40"/>
      <c r="AB27" s="36">
        <f>+Perlman!AB27+Rub!AB27+Apollo!AB27+Sweeney!AB27+Forster!AB27+Webb!AB27+Dayao!AB27+Hall!AB27+'Acctg, OTC  &amp; Other'!AB27</f>
        <v>0</v>
      </c>
      <c r="AC27" s="40"/>
      <c r="AD27" s="36">
        <f>+Perlman!AD27+Rub!AD27+Apollo!AD27+Sweeney!AD27+Forster!AD27+Webb!AD27+Dayao!AD27+Hall!AD27+'Acctg, OTC  &amp; Other'!AD27</f>
        <v>0</v>
      </c>
      <c r="AE27" s="40"/>
      <c r="AF27" s="36">
        <f>+Perlman!AF27+Rub!AF27+Apollo!AF27+Sweeney!AF27+Forster!AF27+Webb!AF27+Dayao!AF27+Hall!AF27+'Acctg, OTC  &amp; Other'!AF27</f>
        <v>0</v>
      </c>
      <c r="AG27" s="40"/>
      <c r="AH27" s="36">
        <f>+Perlman!AH27+Rub!AH27+Apollo!AH27+Sweeney!AH27+Forster!AH27+Webb!AH27+Dayao!AH27+Hall!AH27+'Acctg, OTC  &amp; Other'!AH27</f>
        <v>0</v>
      </c>
      <c r="AI27" s="40"/>
      <c r="AJ27" s="36">
        <f>+Perlman!AJ27+Rub!AJ27+Apollo!AJ27+Sweeney!AJ27+Forster!AJ27+Webb!AJ27+Dayao!AJ27+Hall!AJ27+'Acctg, OTC  &amp; Other'!AJ27</f>
        <v>0</v>
      </c>
      <c r="AK27" s="40"/>
      <c r="AL27" s="36">
        <f>+Perlman!AL27+Rub!AL27+Apollo!AL27+Sweeney!AL27+Forster!AL27+Webb!AL27+Dayao!AL27+Hall!AL27+'Acctg, OTC  &amp; Other'!AL27</f>
        <v>0</v>
      </c>
      <c r="AM27" s="40"/>
      <c r="AN27" s="36">
        <f>+Perlman!AN27+Rub!AN27+Apollo!AN27+Sweeney!AN27+Forster!AN27+Webb!AN27+Dayao!AN27+Hall!AN27+'Acctg, OTC  &amp; Other'!AN27</f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f>+Perlman!D28+Rub!D28+Apollo!D28+Sweeney!D28+Forster!D28+Webb!D28+Dayao!D28+Hall!D28+'Acctg, OTC  &amp; Other'!D28</f>
        <v>0</v>
      </c>
      <c r="E28" s="40"/>
      <c r="F28" s="36">
        <f>+Perlman!F28+Rub!F28+Apollo!F28+Sweeney!F28+Forster!F28+Webb!F28+Dayao!F28+Hall!F28+'Acctg, OTC  &amp; Other'!F28</f>
        <v>0</v>
      </c>
      <c r="G28" s="40"/>
      <c r="H28" s="36">
        <f>+Perlman!H28+Rub!H28+Apollo!H28+Sweeney!H28+Forster!H28+Webb!H28+Dayao!H28+Hall!H28+'Acctg, OTC  &amp; Other'!H28</f>
        <v>0</v>
      </c>
      <c r="I28" s="40"/>
      <c r="J28" s="36">
        <f>+Perlman!J28+Rub!J28+Apollo!J28+Sweeney!J28+Forster!J28+Webb!J28+Dayao!J28+Hall!J28+'Acctg, OTC  &amp; Other'!J28</f>
        <v>0</v>
      </c>
      <c r="K28" s="40"/>
      <c r="L28" s="36">
        <f>+Perlman!L28+Rub!L28+Apollo!L28+Sweeney!L28+Forster!L28+Webb!L28+Dayao!L28+Hall!L28+'Acctg, OTC  &amp; Other'!L28</f>
        <v>0</v>
      </c>
      <c r="M28" s="40"/>
      <c r="N28" s="36">
        <f>+Perlman!N28+Rub!N28+Apollo!N28+Sweeney!N28+Forster!N28+Webb!N28+Dayao!N28+Hall!N28+'Acctg, OTC  &amp; Other'!N28</f>
        <v>0</v>
      </c>
      <c r="O28" s="40"/>
      <c r="P28" s="36">
        <f>+Perlman!P28+Rub!P28+Apollo!P28+Sweeney!P28+Forster!P28+Webb!P28+Dayao!P28+Hall!P28+'Acctg, OTC  &amp; Other'!P28</f>
        <v>0</v>
      </c>
      <c r="Q28" s="40"/>
      <c r="R28" s="36">
        <f>+Perlman!R28+Rub!R28+Apollo!R28+Sweeney!R28+Forster!R28+Webb!R28+Dayao!R28+Hall!R28+'Acctg, OTC  &amp; Other'!R28</f>
        <v>0</v>
      </c>
      <c r="S28" s="40"/>
      <c r="T28" s="36">
        <f>+Perlman!T28+Rub!T28+Apollo!T28+Sweeney!T28+Forster!T28+Webb!T28+Dayao!T28+Hall!T28+'Acctg, OTC  &amp; Other'!T28</f>
        <v>0</v>
      </c>
      <c r="U28" s="40"/>
      <c r="V28" s="36">
        <f>+Perlman!V28+Rub!V28+Apollo!V28+Sweeney!V28+Forster!V28+Webb!V28+Dayao!V28+Hall!V28+'Acctg, OTC  &amp; Other'!V28</f>
        <v>0</v>
      </c>
      <c r="W28" s="40"/>
      <c r="X28" s="36">
        <f>+Perlman!X28+Rub!X28+Apollo!X28+Sweeney!X28+Forster!X28+Webb!X28+Dayao!X28+Hall!X28+'Acctg, OTC  &amp; Other'!X28</f>
        <v>0</v>
      </c>
      <c r="Y28" s="40"/>
      <c r="Z28" s="36">
        <f>+Perlman!Z28+Rub!Z28+Apollo!Z28+Sweeney!Z28+Forster!Z28+Webb!Z28+Dayao!Z28+Hall!Z28+'Acctg, OTC  &amp; Other'!Z28</f>
        <v>0</v>
      </c>
      <c r="AA28" s="40"/>
      <c r="AB28" s="36">
        <f>+Perlman!AB28+Rub!AB28+Apollo!AB28+Sweeney!AB28+Forster!AB28+Webb!AB28+Dayao!AB28+Hall!AB28+'Acctg, OTC  &amp; Other'!AB28</f>
        <v>0</v>
      </c>
      <c r="AC28" s="40"/>
      <c r="AD28" s="36">
        <f>+Perlman!AD28+Rub!AD28+Apollo!AD28+Sweeney!AD28+Forster!AD28+Webb!AD28+Dayao!AD28+Hall!AD28+'Acctg, OTC  &amp; Other'!AD28</f>
        <v>0</v>
      </c>
      <c r="AE28" s="40"/>
      <c r="AF28" s="36">
        <f>+Perlman!AF28+Rub!AF28+Apollo!AF28+Sweeney!AF28+Forster!AF28+Webb!AF28+Dayao!AF28+Hall!AF28+'Acctg, OTC  &amp; Other'!AF28</f>
        <v>0</v>
      </c>
      <c r="AG28" s="40"/>
      <c r="AH28" s="36">
        <f>+Perlman!AH28+Rub!AH28+Apollo!AH28+Sweeney!AH28+Forster!AH28+Webb!AH28+Dayao!AH28+Hall!AH28+'Acctg, OTC  &amp; Other'!AH28</f>
        <v>0</v>
      </c>
      <c r="AI28" s="40"/>
      <c r="AJ28" s="36">
        <f>+Perlman!AJ28+Rub!AJ28+Apollo!AJ28+Sweeney!AJ28+Forster!AJ28+Webb!AJ28+Dayao!AJ28+Hall!AJ28+'Acctg, OTC  &amp; Other'!AJ28</f>
        <v>0</v>
      </c>
      <c r="AK28" s="40"/>
      <c r="AL28" s="36">
        <f>+Perlman!AL28+Rub!AL28+Apollo!AL28+Sweeney!AL28+Forster!AL28+Webb!AL28+Dayao!AL28+Hall!AL28+'Acctg, OTC  &amp; Other'!AL28</f>
        <v>0</v>
      </c>
      <c r="AM28" s="40"/>
      <c r="AN28" s="36">
        <f>+Perlman!AN28+Rub!AN28+Apollo!AN28+Sweeney!AN28+Forster!AN28+Webb!AN28+Dayao!AN28+Hall!AN28+'Acctg, OTC  &amp; Other'!AN28</f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f>+Perlman!D29+Rub!D29+Apollo!D29+Sweeney!D29+Forster!D29+Webb!D29+Dayao!D29+Hall!D29+'Acctg, OTC  &amp; Other'!D29</f>
        <v>0</v>
      </c>
      <c r="E29" s="40"/>
      <c r="F29" s="36">
        <f>+Perlman!F29+Rub!F29+Apollo!F29+Sweeney!F29+Forster!F29+Webb!F29+Dayao!F29+Hall!F29+'Acctg, OTC  &amp; Other'!F29</f>
        <v>0</v>
      </c>
      <c r="G29" s="40"/>
      <c r="H29" s="36">
        <f>+Perlman!H29+Rub!H29+Apollo!H29+Sweeney!H29+Forster!H29+Webb!H29+Dayao!H29+Hall!H29+'Acctg, OTC  &amp; Other'!H29</f>
        <v>0</v>
      </c>
      <c r="I29" s="40"/>
      <c r="J29" s="36">
        <f>+Perlman!J29+Rub!J29+Apollo!J29+Sweeney!J29+Forster!J29+Webb!J29+Dayao!J29+Hall!J29+'Acctg, OTC  &amp; Other'!J29</f>
        <v>0</v>
      </c>
      <c r="K29" s="40"/>
      <c r="L29" s="36">
        <f>+Perlman!L29+Rub!L29+Apollo!L29+Sweeney!L29+Forster!L29+Webb!L29+Dayao!L29+Hall!L29+'Acctg, OTC  &amp; Other'!L29</f>
        <v>0</v>
      </c>
      <c r="M29" s="40"/>
      <c r="N29" s="36">
        <f>+Perlman!N29+Rub!N29+Apollo!N29+Sweeney!N29+Forster!N29+Webb!N29+Dayao!N29+Hall!N29+'Acctg, OTC  &amp; Other'!N29</f>
        <v>0</v>
      </c>
      <c r="O29" s="40"/>
      <c r="P29" s="36">
        <f>+Perlman!P29+Rub!P29+Apollo!P29+Sweeney!P29+Forster!P29+Webb!P29+Dayao!P29+Hall!P29+'Acctg, OTC  &amp; Other'!P29</f>
        <v>0</v>
      </c>
      <c r="Q29" s="40"/>
      <c r="R29" s="36">
        <f>+Perlman!R29+Rub!R29+Apollo!R29+Sweeney!R29+Forster!R29+Webb!R29+Dayao!R29+Hall!R29+'Acctg, OTC  &amp; Other'!R29</f>
        <v>0</v>
      </c>
      <c r="S29" s="40"/>
      <c r="T29" s="36">
        <f>+Perlman!T29+Rub!T29+Apollo!T29+Sweeney!T29+Forster!T29+Webb!T29+Dayao!T29+Hall!T29+'Acctg, OTC  &amp; Other'!T29</f>
        <v>0</v>
      </c>
      <c r="U29" s="40"/>
      <c r="V29" s="36">
        <f>+Perlman!V29+Rub!V29+Apollo!V29+Sweeney!V29+Forster!V29+Webb!V29+Dayao!V29+Hall!V29+'Acctg, OTC  &amp; Other'!V29</f>
        <v>0</v>
      </c>
      <c r="W29" s="40"/>
      <c r="X29" s="36">
        <f>+Perlman!X29+Rub!X29+Apollo!X29+Sweeney!X29+Forster!X29+Webb!X29+Dayao!X29+Hall!X29+'Acctg, OTC  &amp; Other'!X29</f>
        <v>0</v>
      </c>
      <c r="Y29" s="40"/>
      <c r="Z29" s="36">
        <f>+Perlman!Z29+Rub!Z29+Apollo!Z29+Sweeney!Z29+Forster!Z29+Webb!Z29+Dayao!Z29+Hall!Z29+'Acctg, OTC  &amp; Other'!Z29</f>
        <v>0</v>
      </c>
      <c r="AA29" s="40"/>
      <c r="AB29" s="36">
        <f>+Perlman!AB29+Rub!AB29+Apollo!AB29+Sweeney!AB29+Forster!AB29+Webb!AB29+Dayao!AB29+Hall!AB29+'Acctg, OTC  &amp; Other'!AB29</f>
        <v>0</v>
      </c>
      <c r="AC29" s="40"/>
      <c r="AD29" s="36">
        <f>+Perlman!AD29+Rub!AD29+Apollo!AD29+Sweeney!AD29+Forster!AD29+Webb!AD29+Dayao!AD29+Hall!AD29+'Acctg, OTC  &amp; Other'!AD29</f>
        <v>0</v>
      </c>
      <c r="AE29" s="40"/>
      <c r="AF29" s="36">
        <f>+Perlman!AF29+Rub!AF29+Apollo!AF29+Sweeney!AF29+Forster!AF29+Webb!AF29+Dayao!AF29+Hall!AF29+'Acctg, OTC  &amp; Other'!AF29</f>
        <v>0</v>
      </c>
      <c r="AG29" s="40"/>
      <c r="AH29" s="36">
        <f>+Perlman!AH29+Rub!AH29+Apollo!AH29+Sweeney!AH29+Forster!AH29+Webb!AH29+Dayao!AH29+Hall!AH29+'Acctg, OTC  &amp; Other'!AH29</f>
        <v>0</v>
      </c>
      <c r="AI29" s="40"/>
      <c r="AJ29" s="36">
        <f>+Perlman!AJ29+Rub!AJ29+Apollo!AJ29+Sweeney!AJ29+Forster!AJ29+Webb!AJ29+Dayao!AJ29+Hall!AJ29+'Acctg, OTC  &amp; Other'!AJ29</f>
        <v>0</v>
      </c>
      <c r="AK29" s="40"/>
      <c r="AL29" s="36">
        <f>+Perlman!AL29+Rub!AL29+Apollo!AL29+Sweeney!AL29+Forster!AL29+Webb!AL29+Dayao!AL29+Hall!AL29+'Acctg, OTC  &amp; Other'!AL29</f>
        <v>0</v>
      </c>
      <c r="AM29" s="40"/>
      <c r="AN29" s="36">
        <f>+Perlman!AN29+Rub!AN29+Apollo!AN29+Sweeney!AN29+Forster!AN29+Webb!AN29+Dayao!AN29+Hall!AN29+'Acctg, OTC  &amp; Other'!AN29</f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f>+Perlman!D30+Rub!D30+Apollo!D30+Sweeney!D30+Forster!D30+Webb!D30+Dayao!D30+Hall!D30+'Acctg, OTC  &amp; Other'!D30</f>
        <v>0</v>
      </c>
      <c r="E30" s="40"/>
      <c r="F30" s="36">
        <f>+Perlman!F30+Rub!F30+Apollo!F30+Sweeney!F30+Forster!F30+Webb!F30+Dayao!F30+Hall!F30+'Acctg, OTC  &amp; Other'!F30</f>
        <v>-0.8</v>
      </c>
      <c r="G30" s="40"/>
      <c r="H30" s="36">
        <f>+Perlman!H30+Rub!H30+Apollo!H30+Sweeney!H30+Forster!H30+Webb!H30+Dayao!H30+Hall!H30+'Acctg, OTC  &amp; Other'!H30</f>
        <v>-0.7</v>
      </c>
      <c r="I30" s="40"/>
      <c r="J30" s="36">
        <f>+Perlman!J30+Rub!J30+Apollo!J30+Sweeney!J30+Forster!J30+Webb!J30+Dayao!J30+Hall!J30+'Acctg, OTC  &amp; Other'!J30</f>
        <v>-0.7</v>
      </c>
      <c r="K30" s="40"/>
      <c r="L30" s="36">
        <f>+Perlman!L30+Rub!L30+Apollo!L30+Sweeney!L30+Forster!L30+Webb!L30+Dayao!L30+Hall!L30+'Acctg, OTC  &amp; Other'!L30</f>
        <v>-0.7</v>
      </c>
      <c r="M30" s="40"/>
      <c r="N30" s="36">
        <f>+Perlman!N30+Rub!N30+Apollo!N30+Sweeney!N30+Forster!N30+Webb!N30+Dayao!N30+Hall!N30+'Acctg, OTC  &amp; Other'!N30</f>
        <v>-0.6</v>
      </c>
      <c r="O30" s="40"/>
      <c r="P30" s="36">
        <f>+Perlman!P30+Rub!P30+Apollo!P30+Sweeney!P30+Forster!P30+Webb!P30+Dayao!P30+Hall!P30+'Acctg, OTC  &amp; Other'!P30</f>
        <v>-0.7</v>
      </c>
      <c r="Q30" s="40"/>
      <c r="R30" s="36">
        <f>+Perlman!R30+Rub!R30+Apollo!R30+Sweeney!R30+Forster!R30+Webb!R30+Dayao!R30+Hall!R30+'Acctg, OTC  &amp; Other'!R30</f>
        <v>-0.8</v>
      </c>
      <c r="S30" s="40"/>
      <c r="T30" s="36">
        <f>+Perlman!T30+Rub!T30+Apollo!T30+Sweeney!T30+Forster!T30+Webb!T30+Dayao!T30+Hall!T30+'Acctg, OTC  &amp; Other'!T30</f>
        <v>-0.6</v>
      </c>
      <c r="U30" s="40"/>
      <c r="V30" s="36">
        <f>+Perlman!V30+Rub!V30+Apollo!V30+Sweeney!V30+Forster!V30+Webb!V30+Dayao!V30+Hall!V30+'Acctg, OTC  &amp; Other'!V30</f>
        <v>-0.7</v>
      </c>
      <c r="W30" s="40"/>
      <c r="X30" s="36">
        <f>+Perlman!X30+Rub!X30+Apollo!X30+Sweeney!X30+Forster!X30+Webb!X30+Dayao!X30+Hall!X30+'Acctg, OTC  &amp; Other'!X30</f>
        <v>-0.6</v>
      </c>
      <c r="Y30" s="40"/>
      <c r="Z30" s="36">
        <f>+Perlman!Z30+Rub!Z30+Apollo!Z30+Sweeney!Z30+Forster!Z30+Webb!Z30+Dayao!Z30+Hall!Z30+'Acctg, OTC  &amp; Other'!Z30</f>
        <v>-0.6</v>
      </c>
      <c r="AA30" s="40"/>
      <c r="AB30" s="36">
        <f>+Perlman!AB30+Rub!AB30+Apollo!AB30+Sweeney!AB30+Forster!AB30+Webb!AB30+Dayao!AB30+Hall!AB30+'Acctg, OTC  &amp; Other'!AB30</f>
        <v>-0.8</v>
      </c>
      <c r="AC30" s="40"/>
      <c r="AD30" s="36">
        <f>+Perlman!AD30+Rub!AD30+Apollo!AD30+Sweeney!AD30+Forster!AD30+Webb!AD30+Dayao!AD30+Hall!AD30+'Acctg, OTC  &amp; Other'!AD30</f>
        <v>-0.6</v>
      </c>
      <c r="AE30" s="40"/>
      <c r="AF30" s="36">
        <f>+Perlman!AF30+Rub!AF30+Apollo!AF30+Sweeney!AF30+Forster!AF30+Webb!AF30+Dayao!AF30+Hall!AF30+'Acctg, OTC  &amp; Other'!AF30</f>
        <v>-0.5</v>
      </c>
      <c r="AG30" s="40"/>
      <c r="AH30" s="36">
        <f>+Perlman!AH30+Rub!AH30+Apollo!AH30+Sweeney!AH30+Forster!AH30+Webb!AH30+Dayao!AH30+Hall!AH30+'Acctg, OTC  &amp; Other'!AH30</f>
        <v>-0.6</v>
      </c>
      <c r="AI30" s="40"/>
      <c r="AJ30" s="36">
        <f>+Perlman!AJ30+Rub!AJ30+Apollo!AJ30+Sweeney!AJ30+Forster!AJ30+Webb!AJ30+Dayao!AJ30+Hall!AJ30+'Acctg, OTC  &amp; Other'!AJ30</f>
        <v>-0.6</v>
      </c>
      <c r="AK30" s="40"/>
      <c r="AL30" s="36">
        <f>+Perlman!AL30+Rub!AL30+Apollo!AL30+Sweeney!AL30+Forster!AL30+Webb!AL30+Dayao!AL30+Hall!AL30+'Acctg, OTC  &amp; Other'!AL30</f>
        <v>-0.5</v>
      </c>
      <c r="AM30" s="40"/>
      <c r="AN30" s="36">
        <f>+Perlman!AN30+Rub!AN30+Apollo!AN30+Sweeney!AN30+Forster!AN30+Webb!AN30+Dayao!AN30+Hall!AN30+'Acctg, OTC  &amp; Other'!AN30</f>
        <v>-0.6</v>
      </c>
      <c r="AO30" s="40"/>
      <c r="AP30" s="36">
        <f t="shared" si="1"/>
        <v>-11.699999999999998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-0.8</v>
      </c>
      <c r="G31" s="5"/>
      <c r="H31" s="13">
        <f>SUM(H23:H30)</f>
        <v>-0.7</v>
      </c>
      <c r="I31" s="5"/>
      <c r="J31" s="13">
        <f>SUM(J23:J30)</f>
        <v>-0.7</v>
      </c>
      <c r="K31" s="5"/>
      <c r="L31" s="13">
        <f>SUM(L23:L30)</f>
        <v>-0.7</v>
      </c>
      <c r="M31" s="5"/>
      <c r="N31" s="13">
        <f>SUM(N23:N30)</f>
        <v>-0.6</v>
      </c>
      <c r="O31" s="5"/>
      <c r="P31" s="13">
        <f>SUM(P23:P30)</f>
        <v>-0.7</v>
      </c>
      <c r="Q31" s="5"/>
      <c r="R31" s="13">
        <f>SUM(R23:R30)</f>
        <v>-0.8</v>
      </c>
      <c r="S31" s="5"/>
      <c r="T31" s="13">
        <f>SUM(T23:T30)</f>
        <v>-0.6</v>
      </c>
      <c r="U31" s="5"/>
      <c r="V31" s="13">
        <f>SUM(V23:V30)</f>
        <v>-0.7</v>
      </c>
      <c r="W31" s="5"/>
      <c r="X31" s="13">
        <f>SUM(X23:X30)</f>
        <v>-0.6</v>
      </c>
      <c r="Y31" s="5"/>
      <c r="Z31" s="13">
        <f>SUM(Z23:Z30)</f>
        <v>-0.6</v>
      </c>
      <c r="AA31" s="5"/>
      <c r="AB31" s="13">
        <f>SUM(AB23:AB30)</f>
        <v>-0.8</v>
      </c>
      <c r="AC31" s="5"/>
      <c r="AD31" s="13">
        <f>SUM(AD23:AD30)</f>
        <v>-0.6</v>
      </c>
      <c r="AE31" s="5"/>
      <c r="AF31" s="13">
        <f>SUM(AF23:AF30)</f>
        <v>-0.5</v>
      </c>
      <c r="AG31" s="5"/>
      <c r="AH31" s="13">
        <f>SUM(AH23:AH30)</f>
        <v>-0.6</v>
      </c>
      <c r="AI31" s="5"/>
      <c r="AJ31" s="13">
        <f>SUM(AJ23:AJ30)</f>
        <v>-0.6</v>
      </c>
      <c r="AK31" s="5"/>
      <c r="AL31" s="13">
        <f>SUM(AL23:AL30)</f>
        <v>-0.5</v>
      </c>
      <c r="AM31" s="5"/>
      <c r="AN31" s="13">
        <f>SUM(AN23:AN30)</f>
        <v>-0.6</v>
      </c>
      <c r="AO31" s="5"/>
      <c r="AP31" s="13">
        <f t="shared" si="1"/>
        <v>-11.699999999999998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0"/>
      <c r="Z32" s="36"/>
      <c r="AA32" s="40"/>
      <c r="AB32" s="36"/>
      <c r="AC32" s="40"/>
      <c r="AD32" s="36"/>
      <c r="AE32" s="40"/>
      <c r="AF32" s="36"/>
      <c r="AG32" s="40"/>
      <c r="AH32" s="36"/>
      <c r="AI32" s="40"/>
      <c r="AJ32" s="36"/>
      <c r="AK32" s="40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0"/>
      <c r="Z33" s="33"/>
      <c r="AA33" s="40"/>
      <c r="AB33" s="33"/>
      <c r="AC33" s="40"/>
      <c r="AD33" s="33"/>
      <c r="AE33" s="40"/>
      <c r="AF33" s="33"/>
      <c r="AG33" s="40"/>
      <c r="AH33" s="33"/>
      <c r="AI33" s="40"/>
      <c r="AJ33" s="33"/>
      <c r="AK33" s="40"/>
      <c r="AL33" s="33"/>
      <c r="AM33" s="40"/>
      <c r="AN33" s="33"/>
      <c r="AO33" s="40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f>+Perlman!D34+Rub!D34+Apollo!D34+Sweeney!D34+Forster!D34+Webb!D34+Dayao!D34+Hall!D34+'Acctg, OTC  &amp; Other'!D34</f>
        <v>0</v>
      </c>
      <c r="E34" s="40"/>
      <c r="F34" s="36">
        <f>+Perlman!F34+Rub!F34+Apollo!F34+Sweeney!F34+Forster!F34+Webb!F34+Dayao!F34+Hall!F34+'Acctg, OTC  &amp; Other'!F34</f>
        <v>0</v>
      </c>
      <c r="G34" s="40"/>
      <c r="H34" s="36">
        <f>+Perlman!H34+Rub!H34+Apollo!H34+Sweeney!H34+Forster!H34+Webb!H34+Dayao!H34+Hall!H34+'Acctg, OTC  &amp; Other'!H34</f>
        <v>0</v>
      </c>
      <c r="I34" s="40"/>
      <c r="J34" s="36">
        <f>+Perlman!J34+Rub!J34+Apollo!J34+Sweeney!J34+Forster!J34+Webb!J34+Dayao!J34+Hall!J34+'Acctg, OTC  &amp; Other'!J34</f>
        <v>0</v>
      </c>
      <c r="K34" s="40"/>
      <c r="L34" s="36">
        <f>+Perlman!L34+Rub!L34+Apollo!L34+Sweeney!L34+Forster!L34+Webb!L34+Dayao!L34+Hall!L34+'Acctg, OTC  &amp; Other'!L34</f>
        <v>0</v>
      </c>
      <c r="M34" s="40"/>
      <c r="N34" s="36">
        <f>+Perlman!N34+Rub!N34+Apollo!N34+Sweeney!N34+Forster!N34+Webb!N34+Dayao!N34+Hall!N34+'Acctg, OTC  &amp; Other'!N34</f>
        <v>0</v>
      </c>
      <c r="O34" s="40"/>
      <c r="P34" s="36">
        <f>+Perlman!P34+Rub!P34+Apollo!P34+Sweeney!P34+Forster!P34+Webb!P34+Dayao!P34+Hall!P34+'Acctg, OTC  &amp; Other'!P34</f>
        <v>0</v>
      </c>
      <c r="Q34" s="40"/>
      <c r="R34" s="36">
        <f>+Perlman!R34+Rub!R34+Apollo!R34+Sweeney!R34+Forster!R34+Webb!R34+Dayao!R34+Hall!R34+'Acctg, OTC  &amp; Other'!R34</f>
        <v>0</v>
      </c>
      <c r="S34" s="40"/>
      <c r="T34" s="36">
        <f>+Perlman!T34+Rub!T34+Apollo!T34+Sweeney!T34+Forster!T34+Webb!T34+Dayao!T34+Hall!T34+'Acctg, OTC  &amp; Other'!T34</f>
        <v>0</v>
      </c>
      <c r="U34" s="40"/>
      <c r="V34" s="36">
        <f>+Perlman!V34+Rub!V34+Apollo!V34+Sweeney!V34+Forster!V34+Webb!V34+Dayao!V34+Hall!V34+'Acctg, OTC  &amp; Other'!V34</f>
        <v>0</v>
      </c>
      <c r="W34" s="40"/>
      <c r="X34" s="36">
        <f>+Perlman!X34+Rub!X34+Apollo!X34+Sweeney!X34+Forster!X34+Webb!X34+Dayao!X34+Hall!X34+'Acctg, OTC  &amp; Other'!X34</f>
        <v>0</v>
      </c>
      <c r="Y34" s="40"/>
      <c r="Z34" s="36">
        <f>+Perlman!Z34+Rub!Z34+Apollo!Z34+Sweeney!Z34+Forster!Z34+Webb!Z34+Dayao!Z34+Hall!Z34+'Acctg, OTC  &amp; Other'!Z34</f>
        <v>0</v>
      </c>
      <c r="AA34" s="40"/>
      <c r="AB34" s="36">
        <f>+Perlman!AB34+Rub!AB34+Apollo!AB34+Sweeney!AB34+Forster!AB34+Webb!AB34+Dayao!AB34+Hall!AB34+'Acctg, OTC  &amp; Other'!AB34</f>
        <v>0</v>
      </c>
      <c r="AC34" s="40"/>
      <c r="AD34" s="36">
        <f>+Perlman!AD34+Rub!AD34+Apollo!AD34+Sweeney!AD34+Forster!AD34+Webb!AD34+Dayao!AD34+Hall!AD34+'Acctg, OTC  &amp; Other'!AD34</f>
        <v>0</v>
      </c>
      <c r="AE34" s="40"/>
      <c r="AF34" s="36">
        <f>+Perlman!AF34+Rub!AF34+Apollo!AF34+Sweeney!AF34+Forster!AF34+Webb!AF34+Dayao!AF34+Hall!AF34+'Acctg, OTC  &amp; Other'!AF34</f>
        <v>0</v>
      </c>
      <c r="AG34" s="40"/>
      <c r="AH34" s="36">
        <f>+Perlman!AH34+Rub!AH34+Apollo!AH34+Sweeney!AH34+Forster!AH34+Webb!AH34+Dayao!AH34+Hall!AH34+'Acctg, OTC  &amp; Other'!AH34</f>
        <v>0</v>
      </c>
      <c r="AI34" s="40"/>
      <c r="AJ34" s="36">
        <f>+Perlman!AJ34+Rub!AJ34+Apollo!AJ34+Sweeney!AJ34+Forster!AJ34+Webb!AJ34+Dayao!AJ34+Hall!AJ34+'Acctg, OTC  &amp; Other'!AJ34</f>
        <v>0</v>
      </c>
      <c r="AK34" s="40"/>
      <c r="AL34" s="36">
        <f>+Perlman!AL34+Rub!AL34+Apollo!AL34+Sweeney!AL34+Forster!AL34+Webb!AL34+Dayao!AL34+Hall!AL34+'Acctg, OTC  &amp; Other'!AL34</f>
        <v>0</v>
      </c>
      <c r="AM34" s="40"/>
      <c r="AN34" s="36">
        <f>+Perlman!AN34+Rub!AN34+Apollo!AN34+Sweeney!AN34+Forster!AN34+Webb!AN34+Dayao!AN34+Hall!AN34+'Acctg, OTC  &amp; Other'!AN34</f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f>+Perlman!D35+Rub!D35+Apollo!D35+Sweeney!D35+Forster!D35+Webb!D35+Dayao!D35+Hall!D35+'Acctg, OTC  &amp; Other'!D35</f>
        <v>0</v>
      </c>
      <c r="E35" s="40"/>
      <c r="F35" s="36">
        <f>+Perlman!F35+Rub!F35+Apollo!F35+Sweeney!F35+Forster!F35+Webb!F35+Dayao!F35+Hall!F35+'Acctg, OTC  &amp; Other'!F35</f>
        <v>-0.2</v>
      </c>
      <c r="G35" s="40"/>
      <c r="H35" s="36">
        <f>+Perlman!H35+Rub!H35+Apollo!H35+Sweeney!H35+Forster!H35+Webb!H35+Dayao!H35+Hall!H35+'Acctg, OTC  &amp; Other'!H35</f>
        <v>-0.1</v>
      </c>
      <c r="I35" s="40"/>
      <c r="J35" s="36">
        <f>+Perlman!J35+Rub!J35+Apollo!J35+Sweeney!J35+Forster!J35+Webb!J35+Dayao!J35+Hall!J35+'Acctg, OTC  &amp; Other'!J35</f>
        <v>-0.1</v>
      </c>
      <c r="K35" s="40"/>
      <c r="L35" s="36">
        <f>+Perlman!L35+Rub!L35+Apollo!L35+Sweeney!L35+Forster!L35+Webb!L35+Dayao!L35+Hall!L35+'Acctg, OTC  &amp; Other'!L35</f>
        <v>-0.1</v>
      </c>
      <c r="M35" s="40"/>
      <c r="N35" s="36">
        <f>+Perlman!N35+Rub!N35+Apollo!N35+Sweeney!N35+Forster!N35+Webb!N35+Dayao!N35+Hall!N35+'Acctg, OTC  &amp; Other'!N35</f>
        <v>-0.1</v>
      </c>
      <c r="O35" s="40"/>
      <c r="P35" s="36">
        <f>+Perlman!P35+Rub!P35+Apollo!P35+Sweeney!P35+Forster!P35+Webb!P35+Dayao!P35+Hall!P35+'Acctg, OTC  &amp; Other'!P35</f>
        <v>-0.1</v>
      </c>
      <c r="Q35" s="40"/>
      <c r="R35" s="36">
        <f>+Perlman!R35+Rub!R35+Apollo!R35+Sweeney!R35+Forster!R35+Webb!R35+Dayao!R35+Hall!R35+'Acctg, OTC  &amp; Other'!R35</f>
        <v>-0.1</v>
      </c>
      <c r="S35" s="40"/>
      <c r="T35" s="36">
        <f>+Perlman!T35+Rub!T35+Apollo!T35+Sweeney!T35+Forster!T35+Webb!T35+Dayao!T35+Hall!T35+'Acctg, OTC  &amp; Other'!T35</f>
        <v>-0.1</v>
      </c>
      <c r="U35" s="40"/>
      <c r="V35" s="36">
        <f>+Perlman!V35+Rub!V35+Apollo!V35+Sweeney!V35+Forster!V35+Webb!V35+Dayao!V35+Hall!V35+'Acctg, OTC  &amp; Other'!V35</f>
        <v>-0.1</v>
      </c>
      <c r="W35" s="40"/>
      <c r="X35" s="36">
        <f>+Perlman!X35+Rub!X35+Apollo!X35+Sweeney!X35+Forster!X35+Webb!X35+Dayao!X35+Hall!X35+'Acctg, OTC  &amp; Other'!X35</f>
        <v>-0.1</v>
      </c>
      <c r="Y35" s="40"/>
      <c r="Z35" s="36">
        <f>+Perlman!Z35+Rub!Z35+Apollo!Z35+Sweeney!Z35+Forster!Z35+Webb!Z35+Dayao!Z35+Hall!Z35+'Acctg, OTC  &amp; Other'!Z35</f>
        <v>-0.1</v>
      </c>
      <c r="AA35" s="40"/>
      <c r="AB35" s="36">
        <f>+Perlman!AB35+Rub!AB35+Apollo!AB35+Sweeney!AB35+Forster!AB35+Webb!AB35+Dayao!AB35+Hall!AB35+'Acctg, OTC  &amp; Other'!AB35</f>
        <v>-0.1</v>
      </c>
      <c r="AC35" s="40"/>
      <c r="AD35" s="36">
        <f>+Perlman!AD35+Rub!AD35+Apollo!AD35+Sweeney!AD35+Forster!AD35+Webb!AD35+Dayao!AD35+Hall!AD35+'Acctg, OTC  &amp; Other'!AD35</f>
        <v>-0.1</v>
      </c>
      <c r="AE35" s="40"/>
      <c r="AF35" s="36">
        <f>+Perlman!AF35+Rub!AF35+Apollo!AF35+Sweeney!AF35+Forster!AF35+Webb!AF35+Dayao!AF35+Hall!AF35+'Acctg, OTC  &amp; Other'!AF35</f>
        <v>-0.1</v>
      </c>
      <c r="AG35" s="40"/>
      <c r="AH35" s="36">
        <f>+Perlman!AH35+Rub!AH35+Apollo!AH35+Sweeney!AH35+Forster!AH35+Webb!AH35+Dayao!AH35+Hall!AH35+'Acctg, OTC  &amp; Other'!AH35</f>
        <v>-0.1</v>
      </c>
      <c r="AI35" s="40"/>
      <c r="AJ35" s="36">
        <f>+Perlman!AJ35+Rub!AJ35+Apollo!AJ35+Sweeney!AJ35+Forster!AJ35+Webb!AJ35+Dayao!AJ35+Hall!AJ35+'Acctg, OTC  &amp; Other'!AJ35</f>
        <v>-0.1</v>
      </c>
      <c r="AK35" s="40"/>
      <c r="AL35" s="36">
        <f>+Perlman!AL35+Rub!AL35+Apollo!AL35+Sweeney!AL35+Forster!AL35+Webb!AL35+Dayao!AL35+Hall!AL35+'Acctg, OTC  &amp; Other'!AL35</f>
        <v>-0.1</v>
      </c>
      <c r="AM35" s="40"/>
      <c r="AN35" s="36">
        <f>+Perlman!AN35+Rub!AN35+Apollo!AN35+Sweeney!AN35+Forster!AN35+Webb!AN35+Dayao!AN35+Hall!AN35+'Acctg, OTC  &amp; Other'!AN35</f>
        <v>-0.1</v>
      </c>
      <c r="AO35" s="40"/>
      <c r="AP35" s="36">
        <f t="shared" si="2"/>
        <v>-1.9000000000000006</v>
      </c>
    </row>
    <row r="36" spans="1:42" s="27" customFormat="1" ht="11.1" customHeight="1" x14ac:dyDescent="0.25">
      <c r="A36" s="22"/>
      <c r="B36" s="22" t="s">
        <v>25</v>
      </c>
      <c r="C36" s="22"/>
      <c r="D36" s="36">
        <f>+Perlman!D36+Rub!D36+Apollo!D36+Sweeney!D36+Forster!D36+Webb!D36+Dayao!D36+Hall!D36+'Acctg, OTC  &amp; Other'!D36</f>
        <v>0</v>
      </c>
      <c r="E36" s="40"/>
      <c r="F36" s="36">
        <f>+Perlman!F36+Rub!F36+Apollo!F36+Sweeney!F36+Forster!F36+Webb!F36+Dayao!F36+Hall!F36+'Acctg, OTC  &amp; Other'!F36</f>
        <v>0</v>
      </c>
      <c r="G36" s="40"/>
      <c r="H36" s="36">
        <f>+Perlman!H36+Rub!H36+Apollo!H36+Sweeney!H36+Forster!H36+Webb!H36+Dayao!H36+Hall!H36+'Acctg, OTC  &amp; Other'!H36</f>
        <v>0</v>
      </c>
      <c r="I36" s="40"/>
      <c r="J36" s="36">
        <f>+Perlman!J36+Rub!J36+Apollo!J36+Sweeney!J36+Forster!J36+Webb!J36+Dayao!J36+Hall!J36+'Acctg, OTC  &amp; Other'!J36</f>
        <v>0</v>
      </c>
      <c r="K36" s="40"/>
      <c r="L36" s="36">
        <f>+Perlman!L36+Rub!L36+Apollo!L36+Sweeney!L36+Forster!L36+Webb!L36+Dayao!L36+Hall!L36+'Acctg, OTC  &amp; Other'!L36</f>
        <v>0</v>
      </c>
      <c r="M36" s="40"/>
      <c r="N36" s="36">
        <f>+Perlman!N36+Rub!N36+Apollo!N36+Sweeney!N36+Forster!N36+Webb!N36+Dayao!N36+Hall!N36+'Acctg, OTC  &amp; Other'!N36</f>
        <v>0</v>
      </c>
      <c r="O36" s="40"/>
      <c r="P36" s="36">
        <f>+Perlman!P36+Rub!P36+Apollo!P36+Sweeney!P36+Forster!P36+Webb!P36+Dayao!P36+Hall!P36+'Acctg, OTC  &amp; Other'!P36</f>
        <v>0</v>
      </c>
      <c r="Q36" s="40"/>
      <c r="R36" s="36">
        <f>+Perlman!R36+Rub!R36+Apollo!R36+Sweeney!R36+Forster!R36+Webb!R36+Dayao!R36+Hall!R36+'Acctg, OTC  &amp; Other'!R36</f>
        <v>0</v>
      </c>
      <c r="S36" s="40"/>
      <c r="T36" s="36">
        <f>+Perlman!T36+Rub!T36+Apollo!T36+Sweeney!T36+Forster!T36+Webb!T36+Dayao!T36+Hall!T36+'Acctg, OTC  &amp; Other'!T36</f>
        <v>0</v>
      </c>
      <c r="U36" s="40"/>
      <c r="V36" s="36">
        <f>+Perlman!V36+Rub!V36+Apollo!V36+Sweeney!V36+Forster!V36+Webb!V36+Dayao!V36+Hall!V36+'Acctg, OTC  &amp; Other'!V36</f>
        <v>0</v>
      </c>
      <c r="W36" s="40"/>
      <c r="X36" s="36">
        <f>+Perlman!X36+Rub!X36+Apollo!X36+Sweeney!X36+Forster!X36+Webb!X36+Dayao!X36+Hall!X36+'Acctg, OTC  &amp; Other'!X36</f>
        <v>0</v>
      </c>
      <c r="Y36" s="40"/>
      <c r="Z36" s="36">
        <f>+Perlman!Z36+Rub!Z36+Apollo!Z36+Sweeney!Z36+Forster!Z36+Webb!Z36+Dayao!Z36+Hall!Z36+'Acctg, OTC  &amp; Other'!Z36</f>
        <v>0</v>
      </c>
      <c r="AA36" s="40"/>
      <c r="AB36" s="36">
        <f>+Perlman!AB36+Rub!AB36+Apollo!AB36+Sweeney!AB36+Forster!AB36+Webb!AB36+Dayao!AB36+Hall!AB36+'Acctg, OTC  &amp; Other'!AB36</f>
        <v>0</v>
      </c>
      <c r="AC36" s="40"/>
      <c r="AD36" s="36">
        <f>+Perlman!AD36+Rub!AD36+Apollo!AD36+Sweeney!AD36+Forster!AD36+Webb!AD36+Dayao!AD36+Hall!AD36+'Acctg, OTC  &amp; Other'!AD36</f>
        <v>0</v>
      </c>
      <c r="AE36" s="40"/>
      <c r="AF36" s="36">
        <f>+Perlman!AF36+Rub!AF36+Apollo!AF36+Sweeney!AF36+Forster!AF36+Webb!AF36+Dayao!AF36+Hall!AF36+'Acctg, OTC  &amp; Other'!AF36</f>
        <v>0</v>
      </c>
      <c r="AG36" s="40"/>
      <c r="AH36" s="36">
        <f>+Perlman!AH36+Rub!AH36+Apollo!AH36+Sweeney!AH36+Forster!AH36+Webb!AH36+Dayao!AH36+Hall!AH36+'Acctg, OTC  &amp; Other'!AH36</f>
        <v>0</v>
      </c>
      <c r="AI36" s="40"/>
      <c r="AJ36" s="36">
        <f>+Perlman!AJ36+Rub!AJ36+Apollo!AJ36+Sweeney!AJ36+Forster!AJ36+Webb!AJ36+Dayao!AJ36+Hall!AJ36+'Acctg, OTC  &amp; Other'!AJ36</f>
        <v>0</v>
      </c>
      <c r="AK36" s="40"/>
      <c r="AL36" s="36">
        <f>+Perlman!AL36+Rub!AL36+Apollo!AL36+Sweeney!AL36+Forster!AL36+Webb!AL36+Dayao!AL36+Hall!AL36+'Acctg, OTC  &amp; Other'!AL36</f>
        <v>0</v>
      </c>
      <c r="AM36" s="40"/>
      <c r="AN36" s="36">
        <f>+Perlman!AN36+Rub!AN36+Apollo!AN36+Sweeney!AN36+Forster!AN36+Webb!AN36+Dayao!AN36+Hall!AN36+'Acctg, OTC  &amp; Other'!AN36</f>
        <v>0</v>
      </c>
      <c r="AO36" s="40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f>+Perlman!D37+Rub!D37+Apollo!D37+Sweeney!D37+Forster!D37+Webb!D37+Dayao!D37+Hall!D37+'Acctg, OTC  &amp; Other'!D37</f>
        <v>0</v>
      </c>
      <c r="E37" s="40"/>
      <c r="F37" s="36">
        <f>+Perlman!F37+Rub!F37+Apollo!F37+Sweeney!F37+Forster!F37+Webb!F37+Dayao!F37+Hall!F37+'Acctg, OTC  &amp; Other'!F37</f>
        <v>0</v>
      </c>
      <c r="G37" s="40"/>
      <c r="H37" s="36">
        <f>+Perlman!H37+Rub!H37+Apollo!H37+Sweeney!H37+Forster!H37+Webb!H37+Dayao!H37+Hall!H37+'Acctg, OTC  &amp; Other'!H37</f>
        <v>0</v>
      </c>
      <c r="I37" s="40"/>
      <c r="J37" s="36">
        <f>+Perlman!J37+Rub!J37+Apollo!J37+Sweeney!J37+Forster!J37+Webb!J37+Dayao!J37+Hall!J37+'Acctg, OTC  &amp; Other'!J37</f>
        <v>0</v>
      </c>
      <c r="K37" s="40"/>
      <c r="L37" s="36">
        <f>+Perlman!L37+Rub!L37+Apollo!L37+Sweeney!L37+Forster!L37+Webb!L37+Dayao!L37+Hall!L37+'Acctg, OTC  &amp; Other'!L37</f>
        <v>0</v>
      </c>
      <c r="M37" s="40"/>
      <c r="N37" s="36">
        <f>+Perlman!N37+Rub!N37+Apollo!N37+Sweeney!N37+Forster!N37+Webb!N37+Dayao!N37+Hall!N37+'Acctg, OTC  &amp; Other'!N37</f>
        <v>0</v>
      </c>
      <c r="O37" s="40"/>
      <c r="P37" s="36">
        <f>+Perlman!P37+Rub!P37+Apollo!P37+Sweeney!P37+Forster!P37+Webb!P37+Dayao!P37+Hall!P37+'Acctg, OTC  &amp; Other'!P37</f>
        <v>0</v>
      </c>
      <c r="Q37" s="40"/>
      <c r="R37" s="36">
        <f>+Perlman!R37+Rub!R37+Apollo!R37+Sweeney!R37+Forster!R37+Webb!R37+Dayao!R37+Hall!R37+'Acctg, OTC  &amp; Other'!R37</f>
        <v>0</v>
      </c>
      <c r="S37" s="40"/>
      <c r="T37" s="36">
        <f>+Perlman!T37+Rub!T37+Apollo!T37+Sweeney!T37+Forster!T37+Webb!T37+Dayao!T37+Hall!T37+'Acctg, OTC  &amp; Other'!T37</f>
        <v>0</v>
      </c>
      <c r="U37" s="40"/>
      <c r="V37" s="36">
        <f>+Perlman!V37+Rub!V37+Apollo!V37+Sweeney!V37+Forster!V37+Webb!V37+Dayao!V37+Hall!V37+'Acctg, OTC  &amp; Other'!V37</f>
        <v>0</v>
      </c>
      <c r="W37" s="40"/>
      <c r="X37" s="36">
        <f>+Perlman!X37+Rub!X37+Apollo!X37+Sweeney!X37+Forster!X37+Webb!X37+Dayao!X37+Hall!X37+'Acctg, OTC  &amp; Other'!X37</f>
        <v>0</v>
      </c>
      <c r="Y37" s="40"/>
      <c r="Z37" s="36">
        <f>+Perlman!Z37+Rub!Z37+Apollo!Z37+Sweeney!Z37+Forster!Z37+Webb!Z37+Dayao!Z37+Hall!Z37+'Acctg, OTC  &amp; Other'!Z37</f>
        <v>0</v>
      </c>
      <c r="AA37" s="40"/>
      <c r="AB37" s="36">
        <f>+Perlman!AB37+Rub!AB37+Apollo!AB37+Sweeney!AB37+Forster!AB37+Webb!AB37+Dayao!AB37+Hall!AB37+'Acctg, OTC  &amp; Other'!AB37</f>
        <v>0</v>
      </c>
      <c r="AC37" s="40"/>
      <c r="AD37" s="36">
        <f>+Perlman!AD37+Rub!AD37+Apollo!AD37+Sweeney!AD37+Forster!AD37+Webb!AD37+Dayao!AD37+Hall!AD37+'Acctg, OTC  &amp; Other'!AD37</f>
        <v>0</v>
      </c>
      <c r="AE37" s="40"/>
      <c r="AF37" s="36">
        <f>+Perlman!AF37+Rub!AF37+Apollo!AF37+Sweeney!AF37+Forster!AF37+Webb!AF37+Dayao!AF37+Hall!AF37+'Acctg, OTC  &amp; Other'!AF37</f>
        <v>0</v>
      </c>
      <c r="AG37" s="40"/>
      <c r="AH37" s="36">
        <f>+Perlman!AH37+Rub!AH37+Apollo!AH37+Sweeney!AH37+Forster!AH37+Webb!AH37+Dayao!AH37+Hall!AH37+'Acctg, OTC  &amp; Other'!AH37</f>
        <v>0</v>
      </c>
      <c r="AI37" s="40"/>
      <c r="AJ37" s="36">
        <f>+Perlman!AJ37+Rub!AJ37+Apollo!AJ37+Sweeney!AJ37+Forster!AJ37+Webb!AJ37+Dayao!AJ37+Hall!AJ37+'Acctg, OTC  &amp; Other'!AJ37</f>
        <v>0</v>
      </c>
      <c r="AK37" s="40"/>
      <c r="AL37" s="36">
        <f>+Perlman!AL37+Rub!AL37+Apollo!AL37+Sweeney!AL37+Forster!AL37+Webb!AL37+Dayao!AL37+Hall!AL37+'Acctg, OTC  &amp; Other'!AL37</f>
        <v>0</v>
      </c>
      <c r="AM37" s="40"/>
      <c r="AN37" s="36">
        <f>+Perlman!AN37+Rub!AN37+Apollo!AN37+Sweeney!AN37+Forster!AN37+Webb!AN37+Dayao!AN37+Hall!AN37+'Acctg, OTC  &amp; Other'!AN37</f>
        <v>0</v>
      </c>
      <c r="AO37" s="40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f>+Perlman!D38+Rub!D38+Apollo!D38+Sweeney!D38+Forster!D38+Webb!D38+Dayao!D38+Hall!D38+'Acctg, OTC  &amp; Other'!D38</f>
        <v>0</v>
      </c>
      <c r="E38" s="40"/>
      <c r="F38" s="38">
        <f>+Perlman!F38+Rub!F38+Apollo!F38+Sweeney!F38+Forster!F38+Webb!F38+Dayao!F38+Hall!F38+'Acctg, OTC  &amp; Other'!F38</f>
        <v>0</v>
      </c>
      <c r="G38" s="40"/>
      <c r="H38" s="38">
        <f>+Perlman!H38+Rub!H38+Apollo!H38+Sweeney!H38+Forster!H38+Webb!H38+Dayao!H38+Hall!H38+'Acctg, OTC  &amp; Other'!H38</f>
        <v>0</v>
      </c>
      <c r="I38" s="40"/>
      <c r="J38" s="38">
        <f>+Perlman!J38+Rub!J38+Apollo!J38+Sweeney!J38+Forster!J38+Webb!J38+Dayao!J38+Hall!J38+'Acctg, OTC  &amp; Other'!J38</f>
        <v>0</v>
      </c>
      <c r="K38" s="40"/>
      <c r="L38" s="38">
        <f>+Perlman!L38+Rub!L38+Apollo!L38+Sweeney!L38+Forster!L38+Webb!L38+Dayao!L38+Hall!L38+'Acctg, OTC  &amp; Other'!L38</f>
        <v>0</v>
      </c>
      <c r="M38" s="40"/>
      <c r="N38" s="38">
        <f>+Perlman!N38+Rub!N38+Apollo!N38+Sweeney!N38+Forster!N38+Webb!N38+Dayao!N38+Hall!N38+'Acctg, OTC  &amp; Other'!N38</f>
        <v>0</v>
      </c>
      <c r="O38" s="40"/>
      <c r="P38" s="38">
        <f>+Perlman!P38+Rub!P38+Apollo!P38+Sweeney!P38+Forster!P38+Webb!P38+Dayao!P38+Hall!P38+'Acctg, OTC  &amp; Other'!P38</f>
        <v>0</v>
      </c>
      <c r="Q38" s="40"/>
      <c r="R38" s="38">
        <f>+Perlman!R38+Rub!R38+Apollo!R38+Sweeney!R38+Forster!R38+Webb!R38+Dayao!R38+Hall!R38+'Acctg, OTC  &amp; Other'!R38</f>
        <v>0</v>
      </c>
      <c r="S38" s="40"/>
      <c r="T38" s="38">
        <f>+Perlman!T38+Rub!T38+Apollo!T38+Sweeney!T38+Forster!T38+Webb!T38+Dayao!T38+Hall!T38+'Acctg, OTC  &amp; Other'!T38</f>
        <v>0</v>
      </c>
      <c r="U38" s="40"/>
      <c r="V38" s="38">
        <f>+Perlman!V38+Rub!V38+Apollo!V38+Sweeney!V38+Forster!V38+Webb!V38+Dayao!V38+Hall!V38+'Acctg, OTC  &amp; Other'!V38</f>
        <v>0</v>
      </c>
      <c r="W38" s="40"/>
      <c r="X38" s="38">
        <f>+Perlman!X38+Rub!X38+Apollo!X38+Sweeney!X38+Forster!X38+Webb!X38+Dayao!X38+Hall!X38+'Acctg, OTC  &amp; Other'!X38</f>
        <v>0</v>
      </c>
      <c r="Y38" s="40"/>
      <c r="Z38" s="38">
        <f>+Perlman!Z38+Rub!Z38+Apollo!Z38+Sweeney!Z38+Forster!Z38+Webb!Z38+Dayao!Z38+Hall!Z38+'Acctg, OTC  &amp; Other'!Z38</f>
        <v>0</v>
      </c>
      <c r="AA38" s="40"/>
      <c r="AB38" s="38">
        <f>+Perlman!AB38+Rub!AB38+Apollo!AB38+Sweeney!AB38+Forster!AB38+Webb!AB38+Dayao!AB38+Hall!AB38+'Acctg, OTC  &amp; Other'!AB38</f>
        <v>0</v>
      </c>
      <c r="AC38" s="40"/>
      <c r="AD38" s="38">
        <f>+Perlman!AD38+Rub!AD38+Apollo!AD38+Sweeney!AD38+Forster!AD38+Webb!AD38+Dayao!AD38+Hall!AD38+'Acctg, OTC  &amp; Other'!AD38</f>
        <v>0</v>
      </c>
      <c r="AE38" s="40"/>
      <c r="AF38" s="38">
        <f>+Perlman!AF38+Rub!AF38+Apollo!AF38+Sweeney!AF38+Forster!AF38+Webb!AF38+Dayao!AF38+Hall!AF38+'Acctg, OTC  &amp; Other'!AF38</f>
        <v>0</v>
      </c>
      <c r="AG38" s="40"/>
      <c r="AH38" s="38">
        <f>+Perlman!AH38+Rub!AH38+Apollo!AH38+Sweeney!AH38+Forster!AH38+Webb!AH38+Dayao!AH38+Hall!AH38+'Acctg, OTC  &amp; Other'!AH38</f>
        <v>0</v>
      </c>
      <c r="AI38" s="40"/>
      <c r="AJ38" s="38">
        <f>+Perlman!AJ38+Rub!AJ38+Apollo!AJ38+Sweeney!AJ38+Forster!AJ38+Webb!AJ38+Dayao!AJ38+Hall!AJ38+'Acctg, OTC  &amp; Other'!AJ38</f>
        <v>0</v>
      </c>
      <c r="AK38" s="40"/>
      <c r="AL38" s="38">
        <f>+Perlman!AL38+Rub!AL38+Apollo!AL38+Sweeney!AL38+Forster!AL38+Webb!AL38+Dayao!AL38+Hall!AL38+'Acctg, OTC  &amp; Other'!AL38</f>
        <v>0</v>
      </c>
      <c r="AM38" s="40"/>
      <c r="AN38" s="38">
        <f>+Perlman!AN38+Rub!AN38+Apollo!AN38+Sweeney!AN38+Forster!AN38+Webb!AN38+Dayao!AN38+Hall!AN38+'Acctg, OTC  &amp; Other'!AN38</f>
        <v>0</v>
      </c>
      <c r="AO38" s="40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f>+Perlman!D39+Rub!D39+Apollo!D39+Sweeney!D39+Forster!D39+Webb!D39+Dayao!D39+Hall!D39+'Acctg, OTC  &amp; Other'!D39</f>
        <v>0</v>
      </c>
      <c r="E39" s="40"/>
      <c r="F39" s="38">
        <f>+Perlman!F39+Rub!F39+Apollo!F39+Sweeney!F39+Forster!F39+Webb!F39+Dayao!F39+Hall!F39+'Acctg, OTC  &amp; Other'!F39</f>
        <v>-0.5</v>
      </c>
      <c r="G39" s="40"/>
      <c r="H39" s="38">
        <f>+Perlman!H39+Rub!H39+Apollo!H39+Sweeney!H39+Forster!H39+Webb!H39+Dayao!H39+Hall!H39+'Acctg, OTC  &amp; Other'!H39</f>
        <v>-0.5</v>
      </c>
      <c r="I39" s="40"/>
      <c r="J39" s="38">
        <f>+Perlman!J39+Rub!J39+Apollo!J39+Sweeney!J39+Forster!J39+Webb!J39+Dayao!J39+Hall!J39+'Acctg, OTC  &amp; Other'!J39</f>
        <v>-0.5</v>
      </c>
      <c r="K39" s="40"/>
      <c r="L39" s="38">
        <f>+Perlman!L39+Rub!L39+Apollo!L39+Sweeney!L39+Forster!L39+Webb!L39+Dayao!L39+Hall!L39+'Acctg, OTC  &amp; Other'!L39</f>
        <v>-0.5</v>
      </c>
      <c r="M39" s="40"/>
      <c r="N39" s="38">
        <f>+Perlman!N39+Rub!N39+Apollo!N39+Sweeney!N39+Forster!N39+Webb!N39+Dayao!N39+Hall!N39+'Acctg, OTC  &amp; Other'!N39</f>
        <v>-0.5</v>
      </c>
      <c r="O39" s="40"/>
      <c r="P39" s="38">
        <f>+Perlman!P39+Rub!P39+Apollo!P39+Sweeney!P39+Forster!P39+Webb!P39+Dayao!P39+Hall!P39+'Acctg, OTC  &amp; Other'!P39</f>
        <v>-0.5</v>
      </c>
      <c r="Q39" s="40"/>
      <c r="R39" s="38">
        <f>+Perlman!R39+Rub!R39+Apollo!R39+Sweeney!R39+Forster!R39+Webb!R39+Dayao!R39+Hall!R39+'Acctg, OTC  &amp; Other'!R39</f>
        <v>-0.5</v>
      </c>
      <c r="S39" s="40"/>
      <c r="T39" s="38">
        <f>+Perlman!T39+Rub!T39+Apollo!T39+Sweeney!T39+Forster!T39+Webb!T39+Dayao!T39+Hall!T39+'Acctg, OTC  &amp; Other'!T39</f>
        <v>-0.5</v>
      </c>
      <c r="U39" s="40"/>
      <c r="V39" s="38">
        <f>+Perlman!V39+Rub!V39+Apollo!V39+Sweeney!V39+Forster!V39+Webb!V39+Dayao!V39+Hall!V39+'Acctg, OTC  &amp; Other'!V39</f>
        <v>-0.5</v>
      </c>
      <c r="W39" s="40"/>
      <c r="X39" s="38">
        <f>+Perlman!X39+Rub!X39+Apollo!X39+Sweeney!X39+Forster!X39+Webb!X39+Dayao!X39+Hall!X39+'Acctg, OTC  &amp; Other'!X39</f>
        <v>-0.5</v>
      </c>
      <c r="Y39" s="40"/>
      <c r="Z39" s="38">
        <f>+Perlman!Z39+Rub!Z39+Apollo!Z39+Sweeney!Z39+Forster!Z39+Webb!Z39+Dayao!Z39+Hall!Z39+'Acctg, OTC  &amp; Other'!Z39</f>
        <v>-0.5</v>
      </c>
      <c r="AA39" s="40"/>
      <c r="AB39" s="38">
        <f>+Perlman!AB39+Rub!AB39+Apollo!AB39+Sweeney!AB39+Forster!AB39+Webb!AB39+Dayao!AB39+Hall!AB39+'Acctg, OTC  &amp; Other'!AB39</f>
        <v>-0.5</v>
      </c>
      <c r="AC39" s="40"/>
      <c r="AD39" s="38">
        <f>+Perlman!AD39+Rub!AD39+Apollo!AD39+Sweeney!AD39+Forster!AD39+Webb!AD39+Dayao!AD39+Hall!AD39+'Acctg, OTC  &amp; Other'!AD39</f>
        <v>0</v>
      </c>
      <c r="AE39" s="40"/>
      <c r="AF39" s="38">
        <f>+Perlman!AF39+Rub!AF39+Apollo!AF39+Sweeney!AF39+Forster!AF39+Webb!AF39+Dayao!AF39+Hall!AF39+'Acctg, OTC  &amp; Other'!AF39</f>
        <v>0</v>
      </c>
      <c r="AG39" s="40"/>
      <c r="AH39" s="38">
        <f>+Perlman!AH39+Rub!AH39+Apollo!AH39+Sweeney!AH39+Forster!AH39+Webb!AH39+Dayao!AH39+Hall!AH39+'Acctg, OTC  &amp; Other'!AH39</f>
        <v>0</v>
      </c>
      <c r="AI39" s="40"/>
      <c r="AJ39" s="38">
        <f>+Perlman!AJ39+Rub!AJ39+Apollo!AJ39+Sweeney!AJ39+Forster!AJ39+Webb!AJ39+Dayao!AJ39+Hall!AJ39+'Acctg, OTC  &amp; Other'!AJ39</f>
        <v>0</v>
      </c>
      <c r="AK39" s="40"/>
      <c r="AL39" s="38">
        <f>+Perlman!AL39+Rub!AL39+Apollo!AL39+Sweeney!AL39+Forster!AL39+Webb!AL39+Dayao!AL39+Hall!AL39+'Acctg, OTC  &amp; Other'!AL39</f>
        <v>0</v>
      </c>
      <c r="AM39" s="40"/>
      <c r="AN39" s="38">
        <f>+Perlman!AN39+Rub!AN39+Apollo!AN39+Sweeney!AN39+Forster!AN39+Webb!AN39+Dayao!AN39+Hall!AN39+'Acctg, OTC  &amp; Other'!AN39</f>
        <v>0</v>
      </c>
      <c r="AO39" s="40"/>
      <c r="AP39" s="38">
        <f t="shared" si="2"/>
        <v>-6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-0.7</v>
      </c>
      <c r="G40" s="5"/>
      <c r="H40" s="13">
        <f>SUM(H34:H39)</f>
        <v>-0.6</v>
      </c>
      <c r="I40" s="5"/>
      <c r="J40" s="13">
        <f>SUM(J34:J39)</f>
        <v>-0.6</v>
      </c>
      <c r="K40" s="5"/>
      <c r="L40" s="13">
        <f>SUM(L34:L39)</f>
        <v>-0.6</v>
      </c>
      <c r="M40" s="5"/>
      <c r="N40" s="13">
        <f>SUM(N34:N39)</f>
        <v>-0.6</v>
      </c>
      <c r="O40" s="5"/>
      <c r="P40" s="13">
        <f>SUM(P34:P39)</f>
        <v>-0.6</v>
      </c>
      <c r="Q40" s="5"/>
      <c r="R40" s="13">
        <f>SUM(R34:R39)</f>
        <v>-0.6</v>
      </c>
      <c r="S40" s="5"/>
      <c r="T40" s="13">
        <f>SUM(T34:T39)</f>
        <v>-0.6</v>
      </c>
      <c r="U40" s="5"/>
      <c r="V40" s="13">
        <f>SUM(V34:V39)</f>
        <v>-0.6</v>
      </c>
      <c r="W40" s="5"/>
      <c r="X40" s="13">
        <f>SUM(X34:X39)</f>
        <v>-0.6</v>
      </c>
      <c r="Y40" s="5"/>
      <c r="Z40" s="13">
        <f>SUM(Z34:Z39)</f>
        <v>-0.6</v>
      </c>
      <c r="AA40" s="5"/>
      <c r="AB40" s="13">
        <f>SUM(AB34:AB39)</f>
        <v>-0.6</v>
      </c>
      <c r="AC40" s="5"/>
      <c r="AD40" s="13">
        <f>SUM(AD34:AD39)</f>
        <v>-0.1</v>
      </c>
      <c r="AE40" s="5"/>
      <c r="AF40" s="13">
        <f>SUM(AF34:AF39)</f>
        <v>-0.1</v>
      </c>
      <c r="AG40" s="5"/>
      <c r="AH40" s="13">
        <f>SUM(AH34:AH39)</f>
        <v>-0.1</v>
      </c>
      <c r="AI40" s="5"/>
      <c r="AJ40" s="13">
        <f>SUM(AJ34:AJ39)</f>
        <v>-0.1</v>
      </c>
      <c r="AK40" s="5"/>
      <c r="AL40" s="13">
        <f>SUM(AL34:AL39)</f>
        <v>-0.1</v>
      </c>
      <c r="AM40" s="5"/>
      <c r="AN40" s="13">
        <f>SUM(AN34:AN39)</f>
        <v>-0.1</v>
      </c>
      <c r="AO40" s="5"/>
      <c r="AP40" s="13">
        <f t="shared" si="2"/>
        <v>-7.8999999999999959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0"/>
      <c r="Z41" s="36"/>
      <c r="AA41" s="40"/>
      <c r="AB41" s="36"/>
      <c r="AC41" s="40"/>
      <c r="AD41" s="36"/>
      <c r="AE41" s="40"/>
      <c r="AF41" s="36"/>
      <c r="AG41" s="40"/>
      <c r="AH41" s="36"/>
      <c r="AI41" s="40"/>
      <c r="AJ41" s="36"/>
      <c r="AK41" s="40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0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f>+Perlman!D43+Rub!D43+Apollo!D43+Sweeney!D43+Forster!D43+Webb!D43+Dayao!D43+Hall!D43+'Acctg, OTC  &amp; Other'!D43</f>
        <v>-0.1</v>
      </c>
      <c r="E43" s="40"/>
      <c r="F43" s="34">
        <f>+Perlman!F43+Rub!F43+Apollo!F43+Sweeney!F43+Forster!F43+Webb!F43+Dayao!F43+Hall!F43+'Acctg, OTC  &amp; Other'!F43</f>
        <v>-0.79999999999999993</v>
      </c>
      <c r="G43" s="40"/>
      <c r="H43" s="34">
        <f>+Perlman!H43+Rub!H43+Apollo!H43+Sweeney!H43+Forster!H43+Webb!H43+Dayao!H43+Hall!H43+'Acctg, OTC  &amp; Other'!H43</f>
        <v>-0.30000000000000004</v>
      </c>
      <c r="I43" s="40"/>
      <c r="J43" s="34">
        <f>+Perlman!J43+Rub!J43+Apollo!J43+Sweeney!J43+Forster!J43+Webb!J43+Dayao!J43+Hall!J43+'Acctg, OTC  &amp; Other'!J43</f>
        <v>-0.79999999999999993</v>
      </c>
      <c r="K43" s="40"/>
      <c r="L43" s="34">
        <f>+Perlman!L43+Rub!L43+Apollo!L43+Sweeney!L43+Forster!L43+Webb!L43+Dayao!L43+Hall!L43+'Acctg, OTC  &amp; Other'!L43</f>
        <v>-0.30000000000000004</v>
      </c>
      <c r="M43" s="40"/>
      <c r="N43" s="34">
        <f>+Perlman!N43+Rub!N43+Apollo!N43+Sweeney!N43+Forster!N43+Webb!N43+Dayao!N43+Hall!N43+'Acctg, OTC  &amp; Other'!N43</f>
        <v>-2</v>
      </c>
      <c r="O43" s="40"/>
      <c r="P43" s="34">
        <f>+Perlman!P43+Rub!P43+Apollo!P43+Sweeney!P43+Forster!P43+Webb!P43+Dayao!P43+Hall!P43+'Acctg, OTC  &amp; Other'!P43</f>
        <v>-0.30000000000000004</v>
      </c>
      <c r="Q43" s="40"/>
      <c r="R43" s="34">
        <f>+Perlman!R43+Rub!R43+Apollo!R43+Sweeney!R43+Forster!R43+Webb!R43+Dayao!R43+Hall!R43+'Acctg, OTC  &amp; Other'!R43</f>
        <v>-0.30000000000000004</v>
      </c>
      <c r="S43" s="40"/>
      <c r="T43" s="34">
        <f>+Perlman!T43+Rub!T43+Apollo!T43+Sweeney!T43+Forster!T43+Webb!T43+Dayao!T43+Hall!T43+'Acctg, OTC  &amp; Other'!T43</f>
        <v>-0.5</v>
      </c>
      <c r="U43" s="40"/>
      <c r="V43" s="34">
        <f>+Perlman!V43+Rub!V43+Apollo!V43+Sweeney!V43+Forster!V43+Webb!V43+Dayao!V43+Hall!V43+'Acctg, OTC  &amp; Other'!V43</f>
        <v>-0.30000000000000004</v>
      </c>
      <c r="W43" s="40"/>
      <c r="X43" s="34">
        <f>+Perlman!X43+Rub!X43+Apollo!X43+Sweeney!X43+Forster!X43+Webb!X43+Dayao!X43+Hall!X43+'Acctg, OTC  &amp; Other'!X43</f>
        <v>-0.30000000000000004</v>
      </c>
      <c r="Y43" s="40"/>
      <c r="Z43" s="34">
        <f>+Perlman!Z43+Rub!Z43+Apollo!Z43+Sweeney!Z43+Forster!Z43+Webb!Z43+Dayao!Z43+Hall!Z43+'Acctg, OTC  &amp; Other'!Z43</f>
        <v>-0.30000000000000004</v>
      </c>
      <c r="AA43" s="40"/>
      <c r="AB43" s="34">
        <f>+Perlman!AB43+Rub!AB43+Apollo!AB43+Sweeney!AB43+Forster!AB43+Webb!AB43+Dayao!AB43+Hall!AB43+'Acctg, OTC  &amp; Other'!AB43</f>
        <v>-0.2</v>
      </c>
      <c r="AC43" s="40"/>
      <c r="AD43" s="34">
        <f>+Perlman!AD43+Rub!AD43+Apollo!AD43+Sweeney!AD43+Forster!AD43+Webb!AD43+Dayao!AD43+Hall!AD43+'Acctg, OTC  &amp; Other'!AD43</f>
        <v>-0.30000000000000004</v>
      </c>
      <c r="AE43" s="40"/>
      <c r="AF43" s="34">
        <f>+Perlman!AF43+Rub!AF43+Apollo!AF43+Sweeney!AF43+Forster!AF43+Webb!AF43+Dayao!AF43+Hall!AF43+'Acctg, OTC  &amp; Other'!AF43</f>
        <v>-0.30000000000000004</v>
      </c>
      <c r="AG43" s="40"/>
      <c r="AH43" s="34">
        <f>+Perlman!AH43+Rub!AH43+Apollo!AH43+Sweeney!AH43+Forster!AH43+Webb!AH43+Dayao!AH43+Hall!AH43+'Acctg, OTC  &amp; Other'!AH43</f>
        <v>-1</v>
      </c>
      <c r="AI43" s="40"/>
      <c r="AJ43" s="34">
        <f>+Perlman!AJ43+Rub!AJ43+Apollo!AJ43+Sweeney!AJ43+Forster!AJ43+Webb!AJ43+Dayao!AJ43+Hall!AJ43+'Acctg, OTC  &amp; Other'!AJ43</f>
        <v>-0.30000000000000004</v>
      </c>
      <c r="AK43" s="40"/>
      <c r="AL43" s="34">
        <f>+Perlman!AL43+Rub!AL43+Apollo!AL43+Sweeney!AL43+Forster!AL43+Webb!AL43+Dayao!AL43+Hall!AL43+'Acctg, OTC  &amp; Other'!AL43</f>
        <v>-0.30000000000000004</v>
      </c>
      <c r="AM43" s="40"/>
      <c r="AN43" s="34">
        <f>+Perlman!AN43+Rub!AN43+Apollo!AN43+Sweeney!AN43+Forster!AN43+Webb!AN43+Dayao!AN43+Hall!AN43+'Acctg, OTC  &amp; Other'!AN43</f>
        <v>-0.30000000000000004</v>
      </c>
      <c r="AO43" s="40"/>
      <c r="AP43" s="34">
        <f>SUM(D43:AO43)</f>
        <v>-9</v>
      </c>
    </row>
    <row r="44" spans="1:42" s="27" customFormat="1" ht="11.1" customHeight="1" x14ac:dyDescent="0.25">
      <c r="A44" s="22"/>
      <c r="B44" s="22" t="s">
        <v>1</v>
      </c>
      <c r="C44" s="22"/>
      <c r="D44" s="40">
        <f>+Perlman!D44+Rub!D44+Apollo!D44+Sweeney!D44+Forster!D44+Webb!D44+Dayao!D44+Hall!D44+'Acctg, OTC  &amp; Other'!D44</f>
        <v>-1.8</v>
      </c>
      <c r="E44" s="40"/>
      <c r="F44" s="40">
        <f>+Perlman!F44+Rub!F44+Apollo!F44+Sweeney!F44+Forster!F44+Webb!F44+Dayao!F44+Hall!F44+'Acctg, OTC  &amp; Other'!F44</f>
        <v>-2</v>
      </c>
      <c r="G44" s="40"/>
      <c r="H44" s="40">
        <f>+Perlman!H44+Rub!H44+Apollo!H44+Sweeney!H44+Forster!H44+Webb!H44+Dayao!H44+Hall!H44+'Acctg, OTC  &amp; Other'!H44</f>
        <v>-1.3</v>
      </c>
      <c r="I44" s="40"/>
      <c r="J44" s="40">
        <f>+Perlman!J44+Rub!J44+Apollo!J44+Sweeney!J44+Forster!J44+Webb!J44+Dayao!J44+Hall!J44+'Acctg, OTC  &amp; Other'!J44</f>
        <v>-1</v>
      </c>
      <c r="K44" s="40"/>
      <c r="L44" s="40">
        <f>+Perlman!L44+Rub!L44+Apollo!L44+Sweeney!L44+Forster!L44+Webb!L44+Dayao!L44+Hall!L44+'Acctg, OTC  &amp; Other'!L44</f>
        <v>-1.2</v>
      </c>
      <c r="M44" s="40"/>
      <c r="N44" s="40">
        <f>+Perlman!N44+Rub!N44+Apollo!N44+Sweeney!N44+Forster!N44+Webb!N44+Dayao!N44+Hall!N44+'Acctg, OTC  &amp; Other'!N44</f>
        <v>-0.70000000000000007</v>
      </c>
      <c r="O44" s="40"/>
      <c r="P44" s="40">
        <f>+Perlman!P44+Rub!P44+Apollo!P44+Sweeney!P44+Forster!P44+Webb!P44+Dayao!P44+Hall!P44+'Acctg, OTC  &amp; Other'!P44</f>
        <v>-0.2</v>
      </c>
      <c r="Q44" s="40"/>
      <c r="R44" s="40">
        <f>+Perlman!R44+Rub!R44+Apollo!R44+Sweeney!R44+Forster!R44+Webb!R44+Dayao!R44+Hall!R44+'Acctg, OTC  &amp; Other'!R44</f>
        <v>-0.5</v>
      </c>
      <c r="S44" s="40"/>
      <c r="T44" s="40">
        <f>+Perlman!T44+Rub!T44+Apollo!T44+Sweeney!T44+Forster!T44+Webb!T44+Dayao!T44+Hall!T44+'Acctg, OTC  &amp; Other'!T44</f>
        <v>-0.2</v>
      </c>
      <c r="U44" s="40"/>
      <c r="V44" s="40">
        <f>+Perlman!V44+Rub!V44+Apollo!V44+Sweeney!V44+Forster!V44+Webb!V44+Dayao!V44+Hall!V44+'Acctg, OTC  &amp; Other'!V44</f>
        <v>-0.2</v>
      </c>
      <c r="W44" s="40"/>
      <c r="X44" s="40">
        <f>+Perlman!X44+Rub!X44+Apollo!X44+Sweeney!X44+Forster!X44+Webb!X44+Dayao!X44+Hall!X44+'Acctg, OTC  &amp; Other'!X44</f>
        <v>-0.30000000000000004</v>
      </c>
      <c r="Y44" s="40"/>
      <c r="Z44" s="40">
        <f>+Perlman!Z44+Rub!Z44+Apollo!Z44+Sweeney!Z44+Forster!Z44+Webb!Z44+Dayao!Z44+Hall!Z44+'Acctg, OTC  &amp; Other'!Z44</f>
        <v>-0.60000000000000009</v>
      </c>
      <c r="AA44" s="40"/>
      <c r="AB44" s="40">
        <f>+Perlman!AB44+Rub!AB44+Apollo!AB44+Sweeney!AB44+Forster!AB44+Webb!AB44+Dayao!AB44+Hall!AB44+'Acctg, OTC  &amp; Other'!AB44</f>
        <v>-0.2</v>
      </c>
      <c r="AC44" s="40"/>
      <c r="AD44" s="40">
        <f>+Perlman!AD44+Rub!AD44+Apollo!AD44+Sweeney!AD44+Forster!AD44+Webb!AD44+Dayao!AD44+Hall!AD44+'Acctg, OTC  &amp; Other'!AD44</f>
        <v>-0.2</v>
      </c>
      <c r="AE44" s="40"/>
      <c r="AF44" s="40">
        <f>+Perlman!AF44+Rub!AF44+Apollo!AF44+Sweeney!AF44+Forster!AF44+Webb!AF44+Dayao!AF44+Hall!AF44+'Acctg, OTC  &amp; Other'!AF44</f>
        <v>-0.2</v>
      </c>
      <c r="AG44" s="40"/>
      <c r="AH44" s="40">
        <f>+Perlman!AH44+Rub!AH44+Apollo!AH44+Sweeney!AH44+Forster!AH44+Webb!AH44+Dayao!AH44+Hall!AH44+'Acctg, OTC  &amp; Other'!AH44</f>
        <v>-0.2</v>
      </c>
      <c r="AI44" s="40"/>
      <c r="AJ44" s="40">
        <f>+Perlman!AJ44+Rub!AJ44+Apollo!AJ44+Sweeney!AJ44+Forster!AJ44+Webb!AJ44+Dayao!AJ44+Hall!AJ44+'Acctg, OTC  &amp; Other'!AJ44</f>
        <v>-1.2</v>
      </c>
      <c r="AK44" s="40"/>
      <c r="AL44" s="40">
        <f>+Perlman!AL44+Rub!AL44+Apollo!AL44+Sweeney!AL44+Forster!AL44+Webb!AL44+Dayao!AL44+Hall!AL44+'Acctg, OTC  &amp; Other'!AL44</f>
        <v>-0.60000000000000009</v>
      </c>
      <c r="AM44" s="40"/>
      <c r="AN44" s="40">
        <f>+Perlman!AN44+Rub!AN44+Apollo!AN44+Sweeney!AN44+Forster!AN44+Webb!AN44+Dayao!AN44+Hall!AN44+'Acctg, OTC  &amp; Other'!AN44</f>
        <v>-0.6</v>
      </c>
      <c r="AO44" s="40"/>
      <c r="AP44" s="40">
        <f>SUM(D44:AO44)</f>
        <v>-13.199999999999994</v>
      </c>
    </row>
    <row r="45" spans="1:42" s="4" customFormat="1" ht="10.199999999999999" x14ac:dyDescent="0.2">
      <c r="A45" s="12"/>
      <c r="C45" s="4" t="s">
        <v>6</v>
      </c>
      <c r="D45" s="13">
        <f>SUM(D43:D44)</f>
        <v>-1.9000000000000001</v>
      </c>
      <c r="E45" s="5"/>
      <c r="F45" s="13">
        <f>SUM(F43:F44)</f>
        <v>-2.8</v>
      </c>
      <c r="G45" s="5"/>
      <c r="H45" s="13">
        <f>SUM(H43:H44)</f>
        <v>-1.6</v>
      </c>
      <c r="I45" s="5"/>
      <c r="J45" s="13">
        <f>SUM(J43:J44)</f>
        <v>-1.7999999999999998</v>
      </c>
      <c r="K45" s="5"/>
      <c r="L45" s="13">
        <f>SUM(L43:L44)</f>
        <v>-1.5</v>
      </c>
      <c r="M45" s="5"/>
      <c r="N45" s="13">
        <f>SUM(N43:N44)</f>
        <v>-2.7</v>
      </c>
      <c r="O45" s="5"/>
      <c r="P45" s="13">
        <f>SUM(P43:P44)</f>
        <v>-0.5</v>
      </c>
      <c r="Q45" s="5"/>
      <c r="R45" s="13">
        <f>SUM(R43:R44)</f>
        <v>-0.8</v>
      </c>
      <c r="S45" s="5"/>
      <c r="T45" s="13">
        <f>SUM(T43:T44)</f>
        <v>-0.7</v>
      </c>
      <c r="U45" s="5"/>
      <c r="V45" s="13">
        <f>SUM(V43:V44)</f>
        <v>-0.5</v>
      </c>
      <c r="W45" s="5"/>
      <c r="X45" s="13">
        <f>SUM(X43:X44)</f>
        <v>-0.60000000000000009</v>
      </c>
      <c r="Y45" s="5"/>
      <c r="Z45" s="13">
        <f>SUM(Z43:Z44)</f>
        <v>-0.90000000000000013</v>
      </c>
      <c r="AA45" s="5"/>
      <c r="AB45" s="13">
        <f>SUM(AB43:AB44)</f>
        <v>-0.4</v>
      </c>
      <c r="AC45" s="5"/>
      <c r="AD45" s="13">
        <f>SUM(AD43:AD44)</f>
        <v>-0.5</v>
      </c>
      <c r="AE45" s="5"/>
      <c r="AF45" s="13">
        <f>SUM(AF43:AF44)</f>
        <v>-0.5</v>
      </c>
      <c r="AG45" s="5"/>
      <c r="AH45" s="13">
        <f>SUM(AH43:AH44)</f>
        <v>-1.2</v>
      </c>
      <c r="AI45" s="5"/>
      <c r="AJ45" s="13">
        <f>SUM(AJ43:AJ44)</f>
        <v>-1.5</v>
      </c>
      <c r="AK45" s="5"/>
      <c r="AL45" s="13">
        <f>SUM(AL43:AL44)</f>
        <v>-0.90000000000000013</v>
      </c>
      <c r="AM45" s="5"/>
      <c r="AN45" s="13">
        <f>SUM(AN43:AN44)</f>
        <v>-0.9</v>
      </c>
      <c r="AO45" s="5"/>
      <c r="AP45" s="13">
        <f>SUM(D45:AO45)</f>
        <v>-22.199999999999996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0"/>
      <c r="Z46" s="38"/>
      <c r="AA46" s="40"/>
      <c r="AB46" s="38"/>
      <c r="AC46" s="40"/>
      <c r="AD46" s="38"/>
      <c r="AE46" s="40"/>
      <c r="AF46" s="38"/>
      <c r="AG46" s="40"/>
      <c r="AH46" s="38"/>
      <c r="AI46" s="40"/>
      <c r="AJ46" s="38"/>
      <c r="AK46" s="40"/>
      <c r="AL46" s="38"/>
      <c r="AM46" s="40"/>
      <c r="AN46" s="38"/>
      <c r="AO46" s="40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0"/>
      <c r="Z47" s="36"/>
      <c r="AA47" s="40"/>
      <c r="AB47" s="36"/>
      <c r="AC47" s="40"/>
      <c r="AD47" s="36"/>
      <c r="AE47" s="40"/>
      <c r="AF47" s="36"/>
      <c r="AG47" s="40"/>
      <c r="AH47" s="36"/>
      <c r="AI47" s="40"/>
      <c r="AJ47" s="36"/>
      <c r="AK47" s="40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f>+Perlman!D48+Rub!D48+Apollo!D48+Sweeney!D48+Forster!D48+Webb!D48+Dayao!D48+Hall!D48+'Acctg, OTC  &amp; Other'!D48</f>
        <v>0</v>
      </c>
      <c r="E48" s="40"/>
      <c r="F48" s="36">
        <f>+Perlman!F48+Rub!F48+Apollo!F48+Sweeney!F48+Forster!F48+Webb!F48+Dayao!F48+Hall!F48+'Acctg, OTC  &amp; Other'!F48</f>
        <v>0</v>
      </c>
      <c r="G48" s="40"/>
      <c r="H48" s="36">
        <f>+Perlman!H48+Rub!H48+Apollo!H48+Sweeney!H48+Forster!H48+Webb!H48+Dayao!H48+Hall!H48+'Acctg, OTC  &amp; Other'!H48</f>
        <v>0</v>
      </c>
      <c r="I48" s="40"/>
      <c r="J48" s="36">
        <f>+Perlman!J48+Rub!J48+Apollo!J48+Sweeney!J48+Forster!J48+Webb!J48+Dayao!J48+Hall!J48+'Acctg, OTC  &amp; Other'!J48</f>
        <v>0</v>
      </c>
      <c r="K48" s="40"/>
      <c r="L48" s="36">
        <f>+Perlman!L48+Rub!L48+Apollo!L48+Sweeney!L48+Forster!L48+Webb!L48+Dayao!L48+Hall!L48+'Acctg, OTC  &amp; Other'!L48</f>
        <v>0</v>
      </c>
      <c r="M48" s="40"/>
      <c r="N48" s="36">
        <f>+Perlman!N48+Rub!N48+Apollo!N48+Sweeney!N48+Forster!N48+Webb!N48+Dayao!N48+Hall!N48+'Acctg, OTC  &amp; Other'!N48</f>
        <v>0</v>
      </c>
      <c r="O48" s="40"/>
      <c r="P48" s="36">
        <f>+Perlman!P48+Rub!P48+Apollo!P48+Sweeney!P48+Forster!P48+Webb!P48+Dayao!P48+Hall!P48+'Acctg, OTC  &amp; Other'!P48</f>
        <v>0</v>
      </c>
      <c r="Q48" s="40"/>
      <c r="R48" s="36">
        <f>+Perlman!R48+Rub!R48+Apollo!R48+Sweeney!R48+Forster!R48+Webb!R48+Dayao!R48+Hall!R48+'Acctg, OTC  &amp; Other'!R48</f>
        <v>0</v>
      </c>
      <c r="S48" s="40"/>
      <c r="T48" s="36">
        <f>+Perlman!T48+Rub!T48+Apollo!T48+Sweeney!T48+Forster!T48+Webb!T48+Dayao!T48+Hall!T48+'Acctg, OTC  &amp; Other'!T48</f>
        <v>0</v>
      </c>
      <c r="U48" s="40"/>
      <c r="V48" s="36">
        <f>+Perlman!V48+Rub!V48+Apollo!V48+Sweeney!V48+Forster!V48+Webb!V48+Dayao!V48+Hall!V48+'Acctg, OTC  &amp; Other'!V48</f>
        <v>0</v>
      </c>
      <c r="W48" s="40"/>
      <c r="X48" s="36">
        <f>+Perlman!X48+Rub!X48+Apollo!X48+Sweeney!X48+Forster!X48+Webb!X48+Dayao!X48+Hall!X48+'Acctg, OTC  &amp; Other'!X48</f>
        <v>0</v>
      </c>
      <c r="Y48" s="40"/>
      <c r="Z48" s="36">
        <f>+Perlman!Z48+Rub!Z48+Apollo!Z48+Sweeney!Z48+Forster!Z48+Webb!Z48+Dayao!Z48+Hall!Z48+'Acctg, OTC  &amp; Other'!Z48</f>
        <v>0</v>
      </c>
      <c r="AA48" s="40"/>
      <c r="AB48" s="36">
        <f>+Perlman!AB48+Rub!AB48+Apollo!AB48+Sweeney!AB48+Forster!AB48+Webb!AB48+Dayao!AB48+Hall!AB48+'Acctg, OTC  &amp; Other'!AB48</f>
        <v>0</v>
      </c>
      <c r="AC48" s="40"/>
      <c r="AD48" s="36">
        <f>+Perlman!AD48+Rub!AD48+Apollo!AD48+Sweeney!AD48+Forster!AD48+Webb!AD48+Dayao!AD48+Hall!AD48+'Acctg, OTC  &amp; Other'!AD48</f>
        <v>0</v>
      </c>
      <c r="AE48" s="40"/>
      <c r="AF48" s="36">
        <f>+Perlman!AF48+Rub!AF48+Apollo!AF48+Sweeney!AF48+Forster!AF48+Webb!AF48+Dayao!AF48+Hall!AF48+'Acctg, OTC  &amp; Other'!AF48</f>
        <v>0</v>
      </c>
      <c r="AG48" s="40"/>
      <c r="AH48" s="36">
        <f>+Perlman!AH48+Rub!AH48+Apollo!AH48+Sweeney!AH48+Forster!AH48+Webb!AH48+Dayao!AH48+Hall!AH48+'Acctg, OTC  &amp; Other'!AH48</f>
        <v>0</v>
      </c>
      <c r="AI48" s="40"/>
      <c r="AJ48" s="36">
        <f>+Perlman!AJ48+Rub!AJ48+Apollo!AJ48+Sweeney!AJ48+Forster!AJ48+Webb!AJ48+Dayao!AJ48+Hall!AJ48+'Acctg, OTC  &amp; Other'!AJ48</f>
        <v>0</v>
      </c>
      <c r="AK48" s="40"/>
      <c r="AL48" s="36">
        <f>+Perlman!AL48+Rub!AL48+Apollo!AL48+Sweeney!AL48+Forster!AL48+Webb!AL48+Dayao!AL48+Hall!AL48+'Acctg, OTC  &amp; Other'!AL48</f>
        <v>0</v>
      </c>
      <c r="AM48" s="40"/>
      <c r="AN48" s="36">
        <f>+Perlman!AN48+Rub!AN48+Apollo!AN48+Sweeney!AN48+Forster!AN48+Webb!AN48+Dayao!AN48+Hall!AN48+'Acctg, OTC  &amp; Other'!AN48</f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f>+Perlman!D49+Rub!D49+Apollo!D49+Sweeney!D49+Forster!D49+Webb!D49+Dayao!D49+Hall!D49+'Acctg, OTC  &amp; Other'!D49</f>
        <v>0</v>
      </c>
      <c r="E49" s="40"/>
      <c r="F49" s="33">
        <f>+Perlman!F49+Rub!F49+Apollo!F49+Sweeney!F49+Forster!F49+Webb!F49+Dayao!F49+Hall!F49+'Acctg, OTC  &amp; Other'!F49</f>
        <v>0</v>
      </c>
      <c r="G49" s="40"/>
      <c r="H49" s="33">
        <f>+Perlman!H49+Rub!H49+Apollo!H49+Sweeney!H49+Forster!H49+Webb!H49+Dayao!H49+Hall!H49+'Acctg, OTC  &amp; Other'!H49</f>
        <v>0</v>
      </c>
      <c r="I49" s="40"/>
      <c r="J49" s="33">
        <f>+Perlman!J49+Rub!J49+Apollo!J49+Sweeney!J49+Forster!J49+Webb!J49+Dayao!J49+Hall!J49+'Acctg, OTC  &amp; Other'!J49</f>
        <v>0</v>
      </c>
      <c r="K49" s="40"/>
      <c r="L49" s="33">
        <f>+Perlman!L49+Rub!L49+Apollo!L49+Sweeney!L49+Forster!L49+Webb!L49+Dayao!L49+Hall!L49+'Acctg, OTC  &amp; Other'!L49</f>
        <v>0</v>
      </c>
      <c r="M49" s="40"/>
      <c r="N49" s="33">
        <f>+Perlman!N49+Rub!N49+Apollo!N49+Sweeney!N49+Forster!N49+Webb!N49+Dayao!N49+Hall!N49+'Acctg, OTC  &amp; Other'!N49</f>
        <v>0</v>
      </c>
      <c r="O49" s="40"/>
      <c r="P49" s="33">
        <f>+Perlman!P49+Rub!P49+Apollo!P49+Sweeney!P49+Forster!P49+Webb!P49+Dayao!P49+Hall!P49+'Acctg, OTC  &amp; Other'!P49</f>
        <v>0</v>
      </c>
      <c r="Q49" s="40"/>
      <c r="R49" s="33">
        <f>+Perlman!R49+Rub!R49+Apollo!R49+Sweeney!R49+Forster!R49+Webb!R49+Dayao!R49+Hall!R49+'Acctg, OTC  &amp; Other'!R49</f>
        <v>0</v>
      </c>
      <c r="S49" s="40"/>
      <c r="T49" s="33">
        <f>+Perlman!T49+Rub!T49+Apollo!T49+Sweeney!T49+Forster!T49+Webb!T49+Dayao!T49+Hall!T49+'Acctg, OTC  &amp; Other'!T49</f>
        <v>0</v>
      </c>
      <c r="U49" s="40"/>
      <c r="V49" s="33">
        <f>+Perlman!V49+Rub!V49+Apollo!V49+Sweeney!V49+Forster!V49+Webb!V49+Dayao!V49+Hall!V49+'Acctg, OTC  &amp; Other'!V49</f>
        <v>0</v>
      </c>
      <c r="W49" s="40"/>
      <c r="X49" s="33">
        <f>+Perlman!X49+Rub!X49+Apollo!X49+Sweeney!X49+Forster!X49+Webb!X49+Dayao!X49+Hall!X49+'Acctg, OTC  &amp; Other'!X49</f>
        <v>0</v>
      </c>
      <c r="Y49" s="40"/>
      <c r="Z49" s="33">
        <f>+Perlman!Z49+Rub!Z49+Apollo!Z49+Sweeney!Z49+Forster!Z49+Webb!Z49+Dayao!Z49+Hall!Z49+'Acctg, OTC  &amp; Other'!Z49</f>
        <v>0</v>
      </c>
      <c r="AA49" s="40"/>
      <c r="AB49" s="33">
        <f>+Perlman!AB49+Rub!AB49+Apollo!AB49+Sweeney!AB49+Forster!AB49+Webb!AB49+Dayao!AB49+Hall!AB49+'Acctg, OTC  &amp; Other'!AB49</f>
        <v>0</v>
      </c>
      <c r="AC49" s="40"/>
      <c r="AD49" s="33">
        <f>+Perlman!AD49+Rub!AD49+Apollo!AD49+Sweeney!AD49+Forster!AD49+Webb!AD49+Dayao!AD49+Hall!AD49+'Acctg, OTC  &amp; Other'!AD49</f>
        <v>0</v>
      </c>
      <c r="AE49" s="40"/>
      <c r="AF49" s="33">
        <f>+Perlman!AF49+Rub!AF49+Apollo!AF49+Sweeney!AF49+Forster!AF49+Webb!AF49+Dayao!AF49+Hall!AF49+'Acctg, OTC  &amp; Other'!AF49</f>
        <v>0</v>
      </c>
      <c r="AG49" s="40"/>
      <c r="AH49" s="33">
        <f>+Perlman!AH49+Rub!AH49+Apollo!AH49+Sweeney!AH49+Forster!AH49+Webb!AH49+Dayao!AH49+Hall!AH49+'Acctg, OTC  &amp; Other'!AH49</f>
        <v>0</v>
      </c>
      <c r="AI49" s="40"/>
      <c r="AJ49" s="33">
        <f>+Perlman!AJ49+Rub!AJ49+Apollo!AJ49+Sweeney!AJ49+Forster!AJ49+Webb!AJ49+Dayao!AJ49+Hall!AJ49+'Acctg, OTC  &amp; Other'!AJ49</f>
        <v>0</v>
      </c>
      <c r="AK49" s="40"/>
      <c r="AL49" s="33">
        <f>+Perlman!AL49+Rub!AL49+Apollo!AL49+Sweeney!AL49+Forster!AL49+Webb!AL49+Dayao!AL49+Hall!AL49+'Acctg, OTC  &amp; Other'!AL49</f>
        <v>0</v>
      </c>
      <c r="AM49" s="40"/>
      <c r="AN49" s="33">
        <f>+Perlman!AN49+Rub!AN49+Apollo!AN49+Sweeney!AN49+Forster!AN49+Webb!AN49+Dayao!AN49+Hall!AN49+'Acctg, OTC  &amp; Other'!AN49</f>
        <v>0</v>
      </c>
      <c r="AO49" s="40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f>+Perlman!D50+Rub!D50+Apollo!D50+Sweeney!D50+Forster!D50+Webb!D50+Dayao!D50+Hall!D50+'Acctg, OTC  &amp; Other'!D50</f>
        <v>0</v>
      </c>
      <c r="E50" s="40"/>
      <c r="F50" s="40">
        <f>+Perlman!F50+Rub!F50+Apollo!F50+Sweeney!F50+Forster!F50+Webb!F50+Dayao!F50+Hall!F50+'Acctg, OTC  &amp; Other'!F50</f>
        <v>0</v>
      </c>
      <c r="G50" s="40"/>
      <c r="H50" s="40">
        <f>+Perlman!H50+Rub!H50+Apollo!H50+Sweeney!H50+Forster!H50+Webb!H50+Dayao!H50+Hall!H50+'Acctg, OTC  &amp; Other'!H50</f>
        <v>0</v>
      </c>
      <c r="I50" s="40"/>
      <c r="J50" s="40">
        <f>+Perlman!J50+Rub!J50+Apollo!J50+Sweeney!J50+Forster!J50+Webb!J50+Dayao!J50+Hall!J50+'Acctg, OTC  &amp; Other'!J50</f>
        <v>0</v>
      </c>
      <c r="K50" s="40"/>
      <c r="L50" s="40">
        <f>+Perlman!L50+Rub!L50+Apollo!L50+Sweeney!L50+Forster!L50+Webb!L50+Dayao!L50+Hall!L50+'Acctg, OTC  &amp; Other'!L50</f>
        <v>0</v>
      </c>
      <c r="M50" s="40"/>
      <c r="N50" s="40">
        <f>+Perlman!N50+Rub!N50+Apollo!N50+Sweeney!N50+Forster!N50+Webb!N50+Dayao!N50+Hall!N50+'Acctg, OTC  &amp; Other'!N50</f>
        <v>0</v>
      </c>
      <c r="O50" s="40"/>
      <c r="P50" s="40">
        <f>+Perlman!P50+Rub!P50+Apollo!P50+Sweeney!P50+Forster!P50+Webb!P50+Dayao!P50+Hall!P50+'Acctg, OTC  &amp; Other'!P50</f>
        <v>0</v>
      </c>
      <c r="Q50" s="40"/>
      <c r="R50" s="40">
        <f>+Perlman!R50+Rub!R50+Apollo!R50+Sweeney!R50+Forster!R50+Webb!R50+Dayao!R50+Hall!R50+'Acctg, OTC  &amp; Other'!R50</f>
        <v>0</v>
      </c>
      <c r="S50" s="40"/>
      <c r="T50" s="40">
        <f>+Perlman!T50+Rub!T50+Apollo!T50+Sweeney!T50+Forster!T50+Webb!T50+Dayao!T50+Hall!T50+'Acctg, OTC  &amp; Other'!T50</f>
        <v>0</v>
      </c>
      <c r="U50" s="40"/>
      <c r="V50" s="40">
        <f>+Perlman!V50+Rub!V50+Apollo!V50+Sweeney!V50+Forster!V50+Webb!V50+Dayao!V50+Hall!V50+'Acctg, OTC  &amp; Other'!V50</f>
        <v>0</v>
      </c>
      <c r="W50" s="40"/>
      <c r="X50" s="40">
        <f>+Perlman!X50+Rub!X50+Apollo!X50+Sweeney!X50+Forster!X50+Webb!X50+Dayao!X50+Hall!X50+'Acctg, OTC  &amp; Other'!X50</f>
        <v>0</v>
      </c>
      <c r="Y50" s="40"/>
      <c r="Z50" s="40">
        <f>+Perlman!Z50+Rub!Z50+Apollo!Z50+Sweeney!Z50+Forster!Z50+Webb!Z50+Dayao!Z50+Hall!Z50+'Acctg, OTC  &amp; Other'!Z50</f>
        <v>0</v>
      </c>
      <c r="AA50" s="40"/>
      <c r="AB50" s="40">
        <f>+Perlman!AB50+Rub!AB50+Apollo!AB50+Sweeney!AB50+Forster!AB50+Webb!AB50+Dayao!AB50+Hall!AB50+'Acctg, OTC  &amp; Other'!AB50</f>
        <v>0</v>
      </c>
      <c r="AC50" s="40"/>
      <c r="AD50" s="40">
        <f>+Perlman!AD50+Rub!AD50+Apollo!AD50+Sweeney!AD50+Forster!AD50+Webb!AD50+Dayao!AD50+Hall!AD50+'Acctg, OTC  &amp; Other'!AD50</f>
        <v>0</v>
      </c>
      <c r="AE50" s="40"/>
      <c r="AF50" s="40">
        <f>+Perlman!AF50+Rub!AF50+Apollo!AF50+Sweeney!AF50+Forster!AF50+Webb!AF50+Dayao!AF50+Hall!AF50+'Acctg, OTC  &amp; Other'!AF50</f>
        <v>0</v>
      </c>
      <c r="AG50" s="40"/>
      <c r="AH50" s="40">
        <f>+Perlman!AH50+Rub!AH50+Apollo!AH50+Sweeney!AH50+Forster!AH50+Webb!AH50+Dayao!AH50+Hall!AH50+'Acctg, OTC  &amp; Other'!AH50</f>
        <v>0</v>
      </c>
      <c r="AI50" s="40"/>
      <c r="AJ50" s="40">
        <f>+Perlman!AJ50+Rub!AJ50+Apollo!AJ50+Sweeney!AJ50+Forster!AJ50+Webb!AJ50+Dayao!AJ50+Hall!AJ50+'Acctg, OTC  &amp; Other'!AJ50</f>
        <v>0</v>
      </c>
      <c r="AK50" s="40"/>
      <c r="AL50" s="40">
        <f>+Perlman!AL50+Rub!AL50+Apollo!AL50+Sweeney!AL50+Forster!AL50+Webb!AL50+Dayao!AL50+Hall!AL50+'Acctg, OTC  &amp; Other'!AL50</f>
        <v>0</v>
      </c>
      <c r="AM50" s="40"/>
      <c r="AN50" s="40">
        <f>+Perlman!AN50+Rub!AN50+Apollo!AN50+Sweeney!AN50+Forster!AN50+Webb!AN50+Dayao!AN50+Hall!AN50+'Acctg, OTC  &amp; Other'!AN50</f>
        <v>0</v>
      </c>
      <c r="AO50" s="40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f>+Perlman!D51+Rub!D51+Apollo!D51+Sweeney!D51+Forster!D51+Webb!D51+Dayao!D51+Hall!D51+'Acctg, OTC  &amp; Other'!D51</f>
        <v>-2</v>
      </c>
      <c r="E51" s="38"/>
      <c r="F51" s="38">
        <f>+Perlman!F51+Rub!F51+Apollo!F51+Sweeney!F51+Forster!F51+Webb!F51+Dayao!F51+Hall!F51+'Acctg, OTC  &amp; Other'!F51</f>
        <v>-2</v>
      </c>
      <c r="G51" s="38"/>
      <c r="H51" s="38">
        <f>+Perlman!H51+Rub!H51+Apollo!H51+Sweeney!H51+Forster!H51+Webb!H51+Dayao!H51+Hall!H51+'Acctg, OTC  &amp; Other'!H51</f>
        <v>-1.4</v>
      </c>
      <c r="I51" s="38"/>
      <c r="J51" s="38">
        <f>+Perlman!J51+Rub!J51+Apollo!J51+Sweeney!J51+Forster!J51+Webb!J51+Dayao!J51+Hall!J51+'Acctg, OTC  &amp; Other'!J51</f>
        <v>-1.3</v>
      </c>
      <c r="K51" s="38"/>
      <c r="L51" s="38">
        <f>+Perlman!L51+Rub!L51+Apollo!L51+Sweeney!L51+Forster!L51+Webb!L51+Dayao!L51+Hall!L51+'Acctg, OTC  &amp; Other'!L51</f>
        <v>-1.4</v>
      </c>
      <c r="M51" s="38"/>
      <c r="N51" s="38">
        <f>+Perlman!N51+Rub!N51+Apollo!N51+Sweeney!N51+Forster!N51+Webb!N51+Dayao!N51+Hall!N51+'Acctg, OTC  &amp; Other'!N51</f>
        <v>-1.3</v>
      </c>
      <c r="O51" s="38"/>
      <c r="P51" s="38">
        <f>+Perlman!P51+Rub!P51+Apollo!P51+Sweeney!P51+Forster!P51+Webb!P51+Dayao!P51+Hall!P51+'Acctg, OTC  &amp; Other'!P51</f>
        <v>-1.1000000000000001</v>
      </c>
      <c r="Q51" s="38"/>
      <c r="R51" s="38">
        <f>+Perlman!R51+Rub!R51+Apollo!R51+Sweeney!R51+Forster!R51+Webb!R51+Dayao!R51+Hall!R51+'Acctg, OTC  &amp; Other'!R51</f>
        <v>-1.2</v>
      </c>
      <c r="S51" s="38"/>
      <c r="T51" s="38">
        <f>+Perlman!T51+Rub!T51+Apollo!T51+Sweeney!T51+Forster!T51+Webb!T51+Dayao!T51+Hall!T51+'Acctg, OTC  &amp; Other'!T51</f>
        <v>-1</v>
      </c>
      <c r="U51" s="38"/>
      <c r="V51" s="38">
        <f>+Perlman!V51+Rub!V51+Apollo!V51+Sweeney!V51+Forster!V51+Webb!V51+Dayao!V51+Hall!V51+'Acctg, OTC  &amp; Other'!V51</f>
        <v>-0.9</v>
      </c>
      <c r="W51" s="38"/>
      <c r="X51" s="38">
        <f>+Perlman!X51+Rub!X51+Apollo!X51+Sweeney!X51+Forster!X51+Webb!X51+Dayao!X51+Hall!X51+'Acctg, OTC  &amp; Other'!X51</f>
        <v>-1.1000000000000001</v>
      </c>
      <c r="Y51" s="38"/>
      <c r="Z51" s="38">
        <f>+Perlman!Z51+Rub!Z51+Apollo!Z51+Sweeney!Z51+Forster!Z51+Webb!Z51+Dayao!Z51+Hall!Z51+'Acctg, OTC  &amp; Other'!Z51</f>
        <v>-0.9</v>
      </c>
      <c r="AA51" s="38"/>
      <c r="AB51" s="38">
        <f>+Perlman!AB51+Rub!AB51+Apollo!AB51+Sweeney!AB51+Forster!AB51+Webb!AB51+Dayao!AB51+Hall!AB51+'Acctg, OTC  &amp; Other'!AB51</f>
        <v>-1.1000000000000001</v>
      </c>
      <c r="AC51" s="38"/>
      <c r="AD51" s="38">
        <f>+Perlman!AD51+Rub!AD51+Apollo!AD51+Sweeney!AD51+Forster!AD51+Webb!AD51+Dayao!AD51+Hall!AD51+'Acctg, OTC  &amp; Other'!AD51</f>
        <v>-1.1000000000000001</v>
      </c>
      <c r="AE51" s="38"/>
      <c r="AF51" s="38">
        <f>+Perlman!AF51+Rub!AF51+Apollo!AF51+Sweeney!AF51+Forster!AF51+Webb!AF51+Dayao!AF51+Hall!AF51+'Acctg, OTC  &amp; Other'!AF51</f>
        <v>-0.8</v>
      </c>
      <c r="AG51" s="38"/>
      <c r="AH51" s="38">
        <f>+Perlman!AH51+Rub!AH51+Apollo!AH51+Sweeney!AH51+Forster!AH51+Webb!AH51+Dayao!AH51+Hall!AH51+'Acctg, OTC  &amp; Other'!AH51</f>
        <v>-0.8</v>
      </c>
      <c r="AI51" s="38"/>
      <c r="AJ51" s="38">
        <f>+Perlman!AJ51+Rub!AJ51+Apollo!AJ51+Sweeney!AJ51+Forster!AJ51+Webb!AJ51+Dayao!AJ51+Hall!AJ51+'Acctg, OTC  &amp; Other'!AJ51</f>
        <v>-1</v>
      </c>
      <c r="AK51" s="38"/>
      <c r="AL51" s="38">
        <f>+Perlman!AL51+Rub!AL51+Apollo!AL51+Sweeney!AL51+Forster!AL51+Webb!AL51+Dayao!AL51+Hall!AL51+'Acctg, OTC  &amp; Other'!AL51</f>
        <v>-4.5</v>
      </c>
      <c r="AM51" s="38"/>
      <c r="AN51" s="38">
        <f>+Perlman!AN51+Rub!AN51+Apollo!AN51+Sweeney!AN51+Forster!AN51+Webb!AN51+Dayao!AN51+Hall!AN51+'Acctg, OTC  &amp; Other'!AN51</f>
        <v>-0.8</v>
      </c>
      <c r="AO51" s="38"/>
      <c r="AP51" s="38">
        <f t="shared" si="3"/>
        <v>-25.700000000000003</v>
      </c>
    </row>
    <row r="52" spans="1:42" s="27" customFormat="1" ht="11.1" customHeight="1" x14ac:dyDescent="0.25">
      <c r="A52" s="22"/>
      <c r="B52" s="22" t="s">
        <v>33</v>
      </c>
      <c r="C52" s="22"/>
      <c r="D52" s="36">
        <f>+Perlman!D52+Rub!D52+Apollo!D52+Sweeney!D52+Forster!D52+Webb!D52+Dayao!D52+Hall!D52+'Acctg, OTC  &amp; Other'!D52</f>
        <v>0</v>
      </c>
      <c r="E52" s="40"/>
      <c r="F52" s="36">
        <f>+Perlman!F52+Rub!F52+Apollo!F52+Sweeney!F52+Forster!F52+Webb!F52+Dayao!F52+Hall!F52+'Acctg, OTC  &amp; Other'!F52</f>
        <v>0</v>
      </c>
      <c r="G52" s="40"/>
      <c r="H52" s="36">
        <f>+Perlman!H52+Rub!H52+Apollo!H52+Sweeney!H52+Forster!H52+Webb!H52+Dayao!H52+Hall!H52+'Acctg, OTC  &amp; Other'!H52</f>
        <v>0</v>
      </c>
      <c r="I52" s="40"/>
      <c r="J52" s="36">
        <f>+Perlman!J52+Rub!J52+Apollo!J52+Sweeney!J52+Forster!J52+Webb!J52+Dayao!J52+Hall!J52+'Acctg, OTC  &amp; Other'!J52</f>
        <v>0</v>
      </c>
      <c r="K52" s="40"/>
      <c r="L52" s="36">
        <f>+Perlman!L52+Rub!L52+Apollo!L52+Sweeney!L52+Forster!L52+Webb!L52+Dayao!L52+Hall!L52+'Acctg, OTC  &amp; Other'!L52</f>
        <v>0</v>
      </c>
      <c r="M52" s="40"/>
      <c r="N52" s="36">
        <f>+Perlman!N52+Rub!N52+Apollo!N52+Sweeney!N52+Forster!N52+Webb!N52+Dayao!N52+Hall!N52+'Acctg, OTC  &amp; Other'!N52</f>
        <v>0</v>
      </c>
      <c r="O52" s="40"/>
      <c r="P52" s="36">
        <f>+Perlman!P52+Rub!P52+Apollo!P52+Sweeney!P52+Forster!P52+Webb!P52+Dayao!P52+Hall!P52+'Acctg, OTC  &amp; Other'!P52</f>
        <v>0</v>
      </c>
      <c r="Q52" s="40"/>
      <c r="R52" s="36">
        <f>+Perlman!R52+Rub!R52+Apollo!R52+Sweeney!R52+Forster!R52+Webb!R52+Dayao!R52+Hall!R52+'Acctg, OTC  &amp; Other'!R52</f>
        <v>0</v>
      </c>
      <c r="S52" s="40"/>
      <c r="T52" s="36">
        <f>+Perlman!T52+Rub!T52+Apollo!T52+Sweeney!T52+Forster!T52+Webb!T52+Dayao!T52+Hall!T52+'Acctg, OTC  &amp; Other'!T52</f>
        <v>0</v>
      </c>
      <c r="U52" s="40"/>
      <c r="V52" s="36">
        <f>+Perlman!V52+Rub!V52+Apollo!V52+Sweeney!V52+Forster!V52+Webb!V52+Dayao!V52+Hall!V52+'Acctg, OTC  &amp; Other'!V52</f>
        <v>0</v>
      </c>
      <c r="W52" s="40"/>
      <c r="X52" s="36">
        <f>+Perlman!X52+Rub!X52+Apollo!X52+Sweeney!X52+Forster!X52+Webb!X52+Dayao!X52+Hall!X52+'Acctg, OTC  &amp; Other'!X52</f>
        <v>0</v>
      </c>
      <c r="Y52" s="40"/>
      <c r="Z52" s="36">
        <f>+Perlman!Z52+Rub!Z52+Apollo!Z52+Sweeney!Z52+Forster!Z52+Webb!Z52+Dayao!Z52+Hall!Z52+'Acctg, OTC  &amp; Other'!Z52</f>
        <v>0</v>
      </c>
      <c r="AA52" s="40"/>
      <c r="AB52" s="36">
        <f>+Perlman!AB52+Rub!AB52+Apollo!AB52+Sweeney!AB52+Forster!AB52+Webb!AB52+Dayao!AB52+Hall!AB52+'Acctg, OTC  &amp; Other'!AB52</f>
        <v>0</v>
      </c>
      <c r="AC52" s="40"/>
      <c r="AD52" s="36">
        <f>+Perlman!AD52+Rub!AD52+Apollo!AD52+Sweeney!AD52+Forster!AD52+Webb!AD52+Dayao!AD52+Hall!AD52+'Acctg, OTC  &amp; Other'!AD52</f>
        <v>0</v>
      </c>
      <c r="AE52" s="40"/>
      <c r="AF52" s="36">
        <f>+Perlman!AF52+Rub!AF52+Apollo!AF52+Sweeney!AF52+Forster!AF52+Webb!AF52+Dayao!AF52+Hall!AF52+'Acctg, OTC  &amp; Other'!AF52</f>
        <v>0</v>
      </c>
      <c r="AG52" s="40"/>
      <c r="AH52" s="36">
        <f>+Perlman!AH52+Rub!AH52+Apollo!AH52+Sweeney!AH52+Forster!AH52+Webb!AH52+Dayao!AH52+Hall!AH52+'Acctg, OTC  &amp; Other'!AH52</f>
        <v>0</v>
      </c>
      <c r="AI52" s="40"/>
      <c r="AJ52" s="36">
        <f>+Perlman!AJ52+Rub!AJ52+Apollo!AJ52+Sweeney!AJ52+Forster!AJ52+Webb!AJ52+Dayao!AJ52+Hall!AJ52+'Acctg, OTC  &amp; Other'!AJ52</f>
        <v>0</v>
      </c>
      <c r="AK52" s="40"/>
      <c r="AL52" s="36">
        <f>+Perlman!AL52+Rub!AL52+Apollo!AL52+Sweeney!AL52+Forster!AL52+Webb!AL52+Dayao!AL52+Hall!AL52+'Acctg, OTC  &amp; Other'!AL52</f>
        <v>0</v>
      </c>
      <c r="AM52" s="40"/>
      <c r="AN52" s="36">
        <f>+Perlman!AN52+Rub!AN52+Apollo!AN52+Sweeney!AN52+Forster!AN52+Webb!AN52+Dayao!AN52+Hall!AN52+'Acctg, OTC  &amp; Other'!AN52</f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f>+Perlman!D53+Rub!D53+Apollo!D53+Sweeney!D53+Forster!D53+Webb!D53+Dayao!D53+Hall!D53+'Acctg, OTC  &amp; Other'!D53</f>
        <v>0</v>
      </c>
      <c r="E53" s="40"/>
      <c r="F53" s="36">
        <f>+Perlman!F53+Rub!F53+Apollo!F53+Sweeney!F53+Forster!F53+Webb!F53+Dayao!F53+Hall!F53+'Acctg, OTC  &amp; Other'!F53</f>
        <v>0</v>
      </c>
      <c r="G53" s="40"/>
      <c r="H53" s="36">
        <f>+Perlman!H53+Rub!H53+Apollo!H53+Sweeney!H53+Forster!H53+Webb!H53+Dayao!H53+Hall!H53+'Acctg, OTC  &amp; Other'!H53</f>
        <v>-0.1</v>
      </c>
      <c r="I53" s="40"/>
      <c r="J53" s="36">
        <f>+Perlman!J53+Rub!J53+Apollo!J53+Sweeney!J53+Forster!J53+Webb!J53+Dayao!J53+Hall!J53+'Acctg, OTC  &amp; Other'!J53</f>
        <v>0</v>
      </c>
      <c r="K53" s="40"/>
      <c r="L53" s="36">
        <f>+Perlman!L53+Rub!L53+Apollo!L53+Sweeney!L53+Forster!L53+Webb!L53+Dayao!L53+Hall!L53+'Acctg, OTC  &amp; Other'!L53</f>
        <v>0</v>
      </c>
      <c r="M53" s="40"/>
      <c r="N53" s="36">
        <f>+Perlman!N53+Rub!N53+Apollo!N53+Sweeney!N53+Forster!N53+Webb!N53+Dayao!N53+Hall!N53+'Acctg, OTC  &amp; Other'!N53</f>
        <v>0</v>
      </c>
      <c r="O53" s="40"/>
      <c r="P53" s="36">
        <f>+Perlman!P53+Rub!P53+Apollo!P53+Sweeney!P53+Forster!P53+Webb!P53+Dayao!P53+Hall!P53+'Acctg, OTC  &amp; Other'!P53</f>
        <v>0</v>
      </c>
      <c r="Q53" s="40"/>
      <c r="R53" s="36">
        <f>+Perlman!R53+Rub!R53+Apollo!R53+Sweeney!R53+Forster!R53+Webb!R53+Dayao!R53+Hall!R53+'Acctg, OTC  &amp; Other'!R53</f>
        <v>0</v>
      </c>
      <c r="S53" s="40"/>
      <c r="T53" s="36">
        <f>+Perlman!T53+Rub!T53+Apollo!T53+Sweeney!T53+Forster!T53+Webb!T53+Dayao!T53+Hall!T53+'Acctg, OTC  &amp; Other'!T53</f>
        <v>0</v>
      </c>
      <c r="U53" s="40"/>
      <c r="V53" s="36">
        <f>+Perlman!V53+Rub!V53+Apollo!V53+Sweeney!V53+Forster!V53+Webb!V53+Dayao!V53+Hall!V53+'Acctg, OTC  &amp; Other'!V53</f>
        <v>0</v>
      </c>
      <c r="W53" s="40"/>
      <c r="X53" s="36">
        <f>+Perlman!X53+Rub!X53+Apollo!X53+Sweeney!X53+Forster!X53+Webb!X53+Dayao!X53+Hall!X53+'Acctg, OTC  &amp; Other'!X53</f>
        <v>0</v>
      </c>
      <c r="Y53" s="40"/>
      <c r="Z53" s="36">
        <f>+Perlman!Z53+Rub!Z53+Apollo!Z53+Sweeney!Z53+Forster!Z53+Webb!Z53+Dayao!Z53+Hall!Z53+'Acctg, OTC  &amp; Other'!Z53</f>
        <v>0</v>
      </c>
      <c r="AA53" s="40"/>
      <c r="AB53" s="36">
        <f>+Perlman!AB53+Rub!AB53+Apollo!AB53+Sweeney!AB53+Forster!AB53+Webb!AB53+Dayao!AB53+Hall!AB53+'Acctg, OTC  &amp; Other'!AB53</f>
        <v>0</v>
      </c>
      <c r="AC53" s="40"/>
      <c r="AD53" s="36">
        <f>+Perlman!AD53+Rub!AD53+Apollo!AD53+Sweeney!AD53+Forster!AD53+Webb!AD53+Dayao!AD53+Hall!AD53+'Acctg, OTC  &amp; Other'!AD53</f>
        <v>0</v>
      </c>
      <c r="AE53" s="40"/>
      <c r="AF53" s="36">
        <f>+Perlman!AF53+Rub!AF53+Apollo!AF53+Sweeney!AF53+Forster!AF53+Webb!AF53+Dayao!AF53+Hall!AF53+'Acctg, OTC  &amp; Other'!AF53</f>
        <v>0</v>
      </c>
      <c r="AG53" s="40"/>
      <c r="AH53" s="36">
        <f>+Perlman!AH53+Rub!AH53+Apollo!AH53+Sweeney!AH53+Forster!AH53+Webb!AH53+Dayao!AH53+Hall!AH53+'Acctg, OTC  &amp; Other'!AH53</f>
        <v>0</v>
      </c>
      <c r="AI53" s="40"/>
      <c r="AJ53" s="36">
        <f>+Perlman!AJ53+Rub!AJ53+Apollo!AJ53+Sweeney!AJ53+Forster!AJ53+Webb!AJ53+Dayao!AJ53+Hall!AJ53+'Acctg, OTC  &amp; Other'!AJ53</f>
        <v>0</v>
      </c>
      <c r="AK53" s="40"/>
      <c r="AL53" s="36">
        <f>+Perlman!AL53+Rub!AL53+Apollo!AL53+Sweeney!AL53+Forster!AL53+Webb!AL53+Dayao!AL53+Hall!AL53+'Acctg, OTC  &amp; Other'!AL53</f>
        <v>0</v>
      </c>
      <c r="AM53" s="40"/>
      <c r="AN53" s="36">
        <f>+Perlman!AN53+Rub!AN53+Apollo!AN53+Sweeney!AN53+Forster!AN53+Webb!AN53+Dayao!AN53+Hall!AN53+'Acctg, OTC  &amp; Other'!AN53</f>
        <v>0</v>
      </c>
      <c r="AO53" s="40"/>
      <c r="AP53" s="36">
        <f t="shared" si="3"/>
        <v>-0.1</v>
      </c>
    </row>
    <row r="54" spans="1:42" s="27" customFormat="1" ht="11.1" customHeight="1" x14ac:dyDescent="0.25">
      <c r="A54" s="22"/>
      <c r="B54" s="22" t="s">
        <v>35</v>
      </c>
      <c r="C54" s="22"/>
      <c r="D54" s="36">
        <f>+Perlman!D54+Rub!D54+Apollo!D54+Sweeney!D54+Forster!D54+Webb!D54+Dayao!D54+Hall!D54+'Acctg, OTC  &amp; Other'!D54</f>
        <v>0</v>
      </c>
      <c r="E54" s="40"/>
      <c r="F54" s="36">
        <f>+Perlman!F54+Rub!F54+Apollo!F54+Sweeney!F54+Forster!F54+Webb!F54+Dayao!F54+Hall!F54+'Acctg, OTC  &amp; Other'!F54</f>
        <v>0</v>
      </c>
      <c r="G54" s="40"/>
      <c r="H54" s="36">
        <f>+Perlman!H54+Rub!H54+Apollo!H54+Sweeney!H54+Forster!H54+Webb!H54+Dayao!H54+Hall!H54+'Acctg, OTC  &amp; Other'!H54</f>
        <v>0</v>
      </c>
      <c r="I54" s="40"/>
      <c r="J54" s="36">
        <f>+Perlman!J54+Rub!J54+Apollo!J54+Sweeney!J54+Forster!J54+Webb!J54+Dayao!J54+Hall!J54+'Acctg, OTC  &amp; Other'!J54</f>
        <v>0</v>
      </c>
      <c r="K54" s="40"/>
      <c r="L54" s="36">
        <f>+Perlman!L54+Rub!L54+Apollo!L54+Sweeney!L54+Forster!L54+Webb!L54+Dayao!L54+Hall!L54+'Acctg, OTC  &amp; Other'!L54</f>
        <v>0</v>
      </c>
      <c r="M54" s="40"/>
      <c r="N54" s="36">
        <f>+Perlman!N54+Rub!N54+Apollo!N54+Sweeney!N54+Forster!N54+Webb!N54+Dayao!N54+Hall!N54+'Acctg, OTC  &amp; Other'!N54</f>
        <v>0</v>
      </c>
      <c r="O54" s="40"/>
      <c r="P54" s="36">
        <f>+Perlman!P54+Rub!P54+Apollo!P54+Sweeney!P54+Forster!P54+Webb!P54+Dayao!P54+Hall!P54+'Acctg, OTC  &amp; Other'!P54</f>
        <v>0</v>
      </c>
      <c r="Q54" s="40"/>
      <c r="R54" s="36">
        <f>+Perlman!R54+Rub!R54+Apollo!R54+Sweeney!R54+Forster!R54+Webb!R54+Dayao!R54+Hall!R54+'Acctg, OTC  &amp; Other'!R54</f>
        <v>0</v>
      </c>
      <c r="S54" s="40"/>
      <c r="T54" s="36">
        <f>+Perlman!T54+Rub!T54+Apollo!T54+Sweeney!T54+Forster!T54+Webb!T54+Dayao!T54+Hall!T54+'Acctg, OTC  &amp; Other'!T54</f>
        <v>0</v>
      </c>
      <c r="U54" s="40"/>
      <c r="V54" s="36">
        <f>+Perlman!V54+Rub!V54+Apollo!V54+Sweeney!V54+Forster!V54+Webb!V54+Dayao!V54+Hall!V54+'Acctg, OTC  &amp; Other'!V54</f>
        <v>0</v>
      </c>
      <c r="W54" s="40"/>
      <c r="X54" s="36">
        <f>+Perlman!X54+Rub!X54+Apollo!X54+Sweeney!X54+Forster!X54+Webb!X54+Dayao!X54+Hall!X54+'Acctg, OTC  &amp; Other'!X54</f>
        <v>0</v>
      </c>
      <c r="Y54" s="40"/>
      <c r="Z54" s="36">
        <f>+Perlman!Z54+Rub!Z54+Apollo!Z54+Sweeney!Z54+Forster!Z54+Webb!Z54+Dayao!Z54+Hall!Z54+'Acctg, OTC  &amp; Other'!Z54</f>
        <v>0</v>
      </c>
      <c r="AA54" s="40"/>
      <c r="AB54" s="36">
        <f>+Perlman!AB54+Rub!AB54+Apollo!AB54+Sweeney!AB54+Forster!AB54+Webb!AB54+Dayao!AB54+Hall!AB54+'Acctg, OTC  &amp; Other'!AB54</f>
        <v>0</v>
      </c>
      <c r="AC54" s="40"/>
      <c r="AD54" s="36">
        <f>+Perlman!AD54+Rub!AD54+Apollo!AD54+Sweeney!AD54+Forster!AD54+Webb!AD54+Dayao!AD54+Hall!AD54+'Acctg, OTC  &amp; Other'!AD54</f>
        <v>0</v>
      </c>
      <c r="AE54" s="40"/>
      <c r="AF54" s="36">
        <f>+Perlman!AF54+Rub!AF54+Apollo!AF54+Sweeney!AF54+Forster!AF54+Webb!AF54+Dayao!AF54+Hall!AF54+'Acctg, OTC  &amp; Other'!AF54</f>
        <v>0</v>
      </c>
      <c r="AG54" s="40"/>
      <c r="AH54" s="36">
        <f>+Perlman!AH54+Rub!AH54+Apollo!AH54+Sweeney!AH54+Forster!AH54+Webb!AH54+Dayao!AH54+Hall!AH54+'Acctg, OTC  &amp; Other'!AH54</f>
        <v>0</v>
      </c>
      <c r="AI54" s="40"/>
      <c r="AJ54" s="36">
        <f>+Perlman!AJ54+Rub!AJ54+Apollo!AJ54+Sweeney!AJ54+Forster!AJ54+Webb!AJ54+Dayao!AJ54+Hall!AJ54+'Acctg, OTC  &amp; Other'!AJ54</f>
        <v>0</v>
      </c>
      <c r="AK54" s="40"/>
      <c r="AL54" s="36">
        <f>+Perlman!AL54+Rub!AL54+Apollo!AL54+Sweeney!AL54+Forster!AL54+Webb!AL54+Dayao!AL54+Hall!AL54+'Acctg, OTC  &amp; Other'!AL54</f>
        <v>0</v>
      </c>
      <c r="AM54" s="40"/>
      <c r="AN54" s="36">
        <f>+Perlman!AN54+Rub!AN54+Apollo!AN54+Sweeney!AN54+Forster!AN54+Webb!AN54+Dayao!AN54+Hall!AN54+'Acctg, OTC  &amp; Other'!AN54</f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f>+Perlman!D55+Rub!D55+Apollo!D55+Sweeney!D55+Forster!D55+Webb!D55+Dayao!D55+Hall!D55+'Acctg, OTC  &amp; Other'!D55</f>
        <v>-2.5</v>
      </c>
      <c r="E55" s="40"/>
      <c r="F55" s="36">
        <f>+Perlman!F55+Rub!F55+Apollo!F55+Sweeney!F55+Forster!F55+Webb!F55+Dayao!F55+Hall!F55+'Acctg, OTC  &amp; Other'!F55</f>
        <v>0</v>
      </c>
      <c r="G55" s="40"/>
      <c r="H55" s="36">
        <f>+Perlman!H55+Rub!H55+Apollo!H55+Sweeney!H55+Forster!H55+Webb!H55+Dayao!H55+Hall!H55+'Acctg, OTC  &amp; Other'!H55</f>
        <v>0</v>
      </c>
      <c r="I55" s="40"/>
      <c r="J55" s="36">
        <f>+Perlman!J55+Rub!J55+Apollo!J55+Sweeney!J55+Forster!J55+Webb!J55+Dayao!J55+Hall!J55+'Acctg, OTC  &amp; Other'!J55</f>
        <v>0</v>
      </c>
      <c r="K55" s="40"/>
      <c r="L55" s="36">
        <f>+Perlman!L55+Rub!L55+Apollo!L55+Sweeney!L55+Forster!L55+Webb!L55+Dayao!L55+Hall!L55+'Acctg, OTC  &amp; Other'!L55</f>
        <v>0</v>
      </c>
      <c r="M55" s="40"/>
      <c r="N55" s="36">
        <f>+Perlman!N55+Rub!N55+Apollo!N55+Sweeney!N55+Forster!N55+Webb!N55+Dayao!N55+Hall!N55+'Acctg, OTC  &amp; Other'!N55</f>
        <v>0</v>
      </c>
      <c r="O55" s="40"/>
      <c r="P55" s="36">
        <f>+Perlman!P55+Rub!P55+Apollo!P55+Sweeney!P55+Forster!P55+Webb!P55+Dayao!P55+Hall!P55+'Acctg, OTC  &amp; Other'!P55</f>
        <v>0</v>
      </c>
      <c r="Q55" s="40"/>
      <c r="R55" s="36">
        <f>+Perlman!R55+Rub!R55+Apollo!R55+Sweeney!R55+Forster!R55+Webb!R55+Dayao!R55+Hall!R55+'Acctg, OTC  &amp; Other'!R55</f>
        <v>0</v>
      </c>
      <c r="S55" s="40"/>
      <c r="T55" s="36">
        <f>+Perlman!T55+Rub!T55+Apollo!T55+Sweeney!T55+Forster!T55+Webb!T55+Dayao!T55+Hall!T55+'Acctg, OTC  &amp; Other'!T55</f>
        <v>0</v>
      </c>
      <c r="U55" s="40"/>
      <c r="V55" s="36">
        <f>+Perlman!V55+Rub!V55+Apollo!V55+Sweeney!V55+Forster!V55+Webb!V55+Dayao!V55+Hall!V55+'Acctg, OTC  &amp; Other'!V55</f>
        <v>0</v>
      </c>
      <c r="W55" s="40"/>
      <c r="X55" s="36">
        <f>+Perlman!X55+Rub!X55+Apollo!X55+Sweeney!X55+Forster!X55+Webb!X55+Dayao!X55+Hall!X55+'Acctg, OTC  &amp; Other'!X55</f>
        <v>0</v>
      </c>
      <c r="Y55" s="40"/>
      <c r="Z55" s="36">
        <f>+Perlman!Z55+Rub!Z55+Apollo!Z55+Sweeney!Z55+Forster!Z55+Webb!Z55+Dayao!Z55+Hall!Z55+'Acctg, OTC  &amp; Other'!Z55</f>
        <v>0</v>
      </c>
      <c r="AA55" s="40"/>
      <c r="AB55" s="36">
        <f>+Perlman!AB55+Rub!AB55+Apollo!AB55+Sweeney!AB55+Forster!AB55+Webb!AB55+Dayao!AB55+Hall!AB55+'Acctg, OTC  &amp; Other'!AB55</f>
        <v>0</v>
      </c>
      <c r="AC55" s="40"/>
      <c r="AD55" s="36">
        <f>+Perlman!AD55+Rub!AD55+Apollo!AD55+Sweeney!AD55+Forster!AD55+Webb!AD55+Dayao!AD55+Hall!AD55+'Acctg, OTC  &amp; Other'!AD55</f>
        <v>0</v>
      </c>
      <c r="AE55" s="40"/>
      <c r="AF55" s="36">
        <f>+Perlman!AF55+Rub!AF55+Apollo!AF55+Sweeney!AF55+Forster!AF55+Webb!AF55+Dayao!AF55+Hall!AF55+'Acctg, OTC  &amp; Other'!AF55</f>
        <v>0</v>
      </c>
      <c r="AG55" s="40"/>
      <c r="AH55" s="36">
        <f>+Perlman!AH55+Rub!AH55+Apollo!AH55+Sweeney!AH55+Forster!AH55+Webb!AH55+Dayao!AH55+Hall!AH55+'Acctg, OTC  &amp; Other'!AH55</f>
        <v>0</v>
      </c>
      <c r="AI55" s="40"/>
      <c r="AJ55" s="36">
        <f>+Perlman!AJ55+Rub!AJ55+Apollo!AJ55+Sweeney!AJ55+Forster!AJ55+Webb!AJ55+Dayao!AJ55+Hall!AJ55+'Acctg, OTC  &amp; Other'!AJ55</f>
        <v>0</v>
      </c>
      <c r="AK55" s="40"/>
      <c r="AL55" s="36">
        <f>+Perlman!AL55+Rub!AL55+Apollo!AL55+Sweeney!AL55+Forster!AL55+Webb!AL55+Dayao!AL55+Hall!AL55+'Acctg, OTC  &amp; Other'!AL55</f>
        <v>0</v>
      </c>
      <c r="AM55" s="40"/>
      <c r="AN55" s="36">
        <f>+Perlman!AN55+Rub!AN55+Apollo!AN55+Sweeney!AN55+Forster!AN55+Webb!AN55+Dayao!AN55+Hall!AN55+'Acctg, OTC  &amp; Other'!AN55</f>
        <v>0</v>
      </c>
      <c r="AO55" s="40"/>
      <c r="AP55" s="36">
        <f t="shared" si="3"/>
        <v>-2.5</v>
      </c>
    </row>
    <row r="56" spans="1:42" s="4" customFormat="1" ht="10.199999999999999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-1.5</v>
      </c>
      <c r="I56" s="5"/>
      <c r="J56" s="13">
        <f>SUM(J48:J55)</f>
        <v>-1.3</v>
      </c>
      <c r="K56" s="5"/>
      <c r="L56" s="13">
        <f>SUM(L48:L55)</f>
        <v>-1.4</v>
      </c>
      <c r="M56" s="5"/>
      <c r="N56" s="13">
        <f>SUM(N48:N55)</f>
        <v>-1.3</v>
      </c>
      <c r="O56" s="5"/>
      <c r="P56" s="13">
        <f>SUM(P48:P55)</f>
        <v>-1.1000000000000001</v>
      </c>
      <c r="Q56" s="5"/>
      <c r="R56" s="13">
        <f>SUM(R48:R55)</f>
        <v>-1.2</v>
      </c>
      <c r="S56" s="5"/>
      <c r="T56" s="13">
        <f>SUM(T48:T55)</f>
        <v>-1</v>
      </c>
      <c r="U56" s="5"/>
      <c r="V56" s="13">
        <f>SUM(V48:V55)</f>
        <v>-0.9</v>
      </c>
      <c r="W56" s="5"/>
      <c r="X56" s="13">
        <f>SUM(X48:X55)</f>
        <v>-1.1000000000000001</v>
      </c>
      <c r="Y56" s="5"/>
      <c r="Z56" s="13">
        <f>SUM(Z48:Z55)</f>
        <v>-0.9</v>
      </c>
      <c r="AA56" s="5"/>
      <c r="AB56" s="13">
        <f>SUM(AB48:AB55)</f>
        <v>-1.1000000000000001</v>
      </c>
      <c r="AC56" s="5"/>
      <c r="AD56" s="13">
        <f>SUM(AD48:AD55)</f>
        <v>-1.1000000000000001</v>
      </c>
      <c r="AE56" s="5"/>
      <c r="AF56" s="13">
        <f>SUM(AF48:AF55)</f>
        <v>-0.8</v>
      </c>
      <c r="AG56" s="5"/>
      <c r="AH56" s="13">
        <f>SUM(AH48:AH55)</f>
        <v>-0.8</v>
      </c>
      <c r="AI56" s="5"/>
      <c r="AJ56" s="13">
        <f>SUM(AJ48:AJ55)</f>
        <v>-1</v>
      </c>
      <c r="AK56" s="5"/>
      <c r="AL56" s="13">
        <f>SUM(AL48:AL55)</f>
        <v>-4.5</v>
      </c>
      <c r="AM56" s="5"/>
      <c r="AN56" s="13">
        <f>SUM(AN48:AN55)</f>
        <v>-0.8</v>
      </c>
      <c r="AO56" s="5"/>
      <c r="AP56" s="13">
        <f t="shared" si="3"/>
        <v>-28.300000000000004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0"/>
      <c r="Z57" s="36"/>
      <c r="AA57" s="40"/>
      <c r="AB57" s="36"/>
      <c r="AC57" s="40"/>
      <c r="AD57" s="36"/>
      <c r="AE57" s="40"/>
      <c r="AF57" s="36"/>
      <c r="AG57" s="40"/>
      <c r="AH57" s="36"/>
      <c r="AI57" s="40"/>
      <c r="AJ57" s="36"/>
      <c r="AK57" s="40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0"/>
      <c r="Z58" s="36"/>
      <c r="AA58" s="40"/>
      <c r="AB58" s="36"/>
      <c r="AC58" s="40"/>
      <c r="AD58" s="36"/>
      <c r="AE58" s="40"/>
      <c r="AF58" s="36"/>
      <c r="AG58" s="40"/>
      <c r="AH58" s="36"/>
      <c r="AI58" s="40"/>
      <c r="AJ58" s="36"/>
      <c r="AK58" s="40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f>+Perlman!D59+Rub!D59+Apollo!D59+Sweeney!D59+Forster!D59+Webb!D59+Dayao!D59+Hall!D59+'Acctg, OTC  &amp; Other'!D59</f>
        <v>-1.2</v>
      </c>
      <c r="E59" s="40"/>
      <c r="F59" s="36">
        <f>+Perlman!F59+Rub!F59+Apollo!F59+Sweeney!F59+Forster!F59+Webb!F59+Dayao!F59+Hall!F59+'Acctg, OTC  &amp; Other'!F59</f>
        <v>-1.2</v>
      </c>
      <c r="G59" s="40"/>
      <c r="H59" s="36">
        <f>+Perlman!H59+Rub!H59+Apollo!H59+Sweeney!H59+Forster!H59+Webb!H59+Dayao!H59+Hall!H59+'Acctg, OTC  &amp; Other'!H59</f>
        <v>-1.2</v>
      </c>
      <c r="I59" s="40"/>
      <c r="J59" s="36">
        <f>+Perlman!J59+Rub!J59+Apollo!J59+Sweeney!J59+Forster!J59+Webb!J59+Dayao!J59+Hall!J59+'Acctg, OTC  &amp; Other'!J59</f>
        <v>-1.2</v>
      </c>
      <c r="K59" s="40"/>
      <c r="L59" s="36">
        <f>+Perlman!L59+Rub!L59+Apollo!L59+Sweeney!L59+Forster!L59+Webb!L59+Dayao!L59+Hall!L59+'Acctg, OTC  &amp; Other'!L59</f>
        <v>-1.1000000000000001</v>
      </c>
      <c r="M59" s="40"/>
      <c r="N59" s="36">
        <f>+Perlman!N59+Rub!N59+Apollo!N59+Sweeney!N59+Forster!N59+Webb!N59+Dayao!N59+Hall!N59+'Acctg, OTC  &amp; Other'!N59</f>
        <v>-1.1000000000000001</v>
      </c>
      <c r="O59" s="40"/>
      <c r="P59" s="36">
        <f>+Perlman!P59+Rub!P59+Apollo!P59+Sweeney!P59+Forster!P59+Webb!P59+Dayao!P59+Hall!P59+'Acctg, OTC  &amp; Other'!P59</f>
        <v>-1.1000000000000001</v>
      </c>
      <c r="Q59" s="40"/>
      <c r="R59" s="36">
        <f>+Perlman!R59+Rub!R59+Apollo!R59+Sweeney!R59+Forster!R59+Webb!R59+Dayao!R59+Hall!R59+'Acctg, OTC  &amp; Other'!R59</f>
        <v>-1.1000000000000001</v>
      </c>
      <c r="S59" s="40"/>
      <c r="T59" s="36">
        <f>+Perlman!T59+Rub!T59+Apollo!T59+Sweeney!T59+Forster!T59+Webb!T59+Dayao!T59+Hall!T59+'Acctg, OTC  &amp; Other'!T59</f>
        <v>-1.1000000000000001</v>
      </c>
      <c r="U59" s="40"/>
      <c r="V59" s="36">
        <f>+Perlman!V59+Rub!V59+Apollo!V59+Sweeney!V59+Forster!V59+Webb!V59+Dayao!V59+Hall!V59+'Acctg, OTC  &amp; Other'!V59</f>
        <v>-1.1000000000000001</v>
      </c>
      <c r="W59" s="40"/>
      <c r="X59" s="36">
        <f>+Perlman!X59+Rub!X59+Apollo!X59+Sweeney!X59+Forster!X59+Webb!X59+Dayao!X59+Hall!X59+'Acctg, OTC  &amp; Other'!X59</f>
        <v>-1</v>
      </c>
      <c r="Y59" s="40"/>
      <c r="Z59" s="36">
        <f>+Perlman!Z59+Rub!Z59+Apollo!Z59+Sweeney!Z59+Forster!Z59+Webb!Z59+Dayao!Z59+Hall!Z59+'Acctg, OTC  &amp; Other'!Z59</f>
        <v>-1</v>
      </c>
      <c r="AA59" s="40"/>
      <c r="AB59" s="36">
        <f>+Perlman!AB59+Rub!AB59+Apollo!AB59+Sweeney!AB59+Forster!AB59+Webb!AB59+Dayao!AB59+Hall!AB59+'Acctg, OTC  &amp; Other'!AB59</f>
        <v>-1</v>
      </c>
      <c r="AC59" s="40"/>
      <c r="AD59" s="36">
        <f>+Perlman!AD59+Rub!AD59+Apollo!AD59+Sweeney!AD59+Forster!AD59+Webb!AD59+Dayao!AD59+Hall!AD59+'Acctg, OTC  &amp; Other'!AD59</f>
        <v>-0.8</v>
      </c>
      <c r="AE59" s="40"/>
      <c r="AF59" s="36">
        <f>+Perlman!AF59+Rub!AF59+Apollo!AF59+Sweeney!AF59+Forster!AF59+Webb!AF59+Dayao!AF59+Hall!AF59+'Acctg, OTC  &amp; Other'!AF59</f>
        <v>-0.8</v>
      </c>
      <c r="AG59" s="40"/>
      <c r="AH59" s="36">
        <f>+Perlman!AH59+Rub!AH59+Apollo!AH59+Sweeney!AH59+Forster!AH59+Webb!AH59+Dayao!AH59+Hall!AH59+'Acctg, OTC  &amp; Other'!AH59</f>
        <v>-0.8</v>
      </c>
      <c r="AI59" s="40"/>
      <c r="AJ59" s="36">
        <f>+Perlman!AJ59+Rub!AJ59+Apollo!AJ59+Sweeney!AJ59+Forster!AJ59+Webb!AJ59+Dayao!AJ59+Hall!AJ59+'Acctg, OTC  &amp; Other'!AJ59</f>
        <v>-0.8</v>
      </c>
      <c r="AK59" s="40"/>
      <c r="AL59" s="36">
        <f>+Perlman!AL59+Rub!AL59+Apollo!AL59+Sweeney!AL59+Forster!AL59+Webb!AL59+Dayao!AL59+Hall!AL59+'Acctg, OTC  &amp; Other'!AL59</f>
        <v>-0.8</v>
      </c>
      <c r="AM59" s="40"/>
      <c r="AN59" s="36">
        <f>+Perlman!AN59+Rub!AN59+Apollo!AN59+Sweeney!AN59+Forster!AN59+Webb!AN59+Dayao!AN59+Hall!AN59+'Acctg, OTC  &amp; Other'!AN59</f>
        <v>-0.8</v>
      </c>
      <c r="AO59" s="40"/>
      <c r="AP59" s="36">
        <f>SUM(D59:AO59)</f>
        <v>-19.200000000000003</v>
      </c>
    </row>
    <row r="60" spans="1:42" s="27" customFormat="1" ht="11.1" customHeight="1" x14ac:dyDescent="0.25">
      <c r="A60" s="22"/>
      <c r="B60" s="22" t="s">
        <v>37</v>
      </c>
      <c r="C60" s="22"/>
      <c r="D60" s="33">
        <f>+Perlman!D60+Rub!D60+Apollo!D60+Sweeney!D60+Forster!D60+Webb!D60+Dayao!D60+Hall!D60+'Acctg, OTC  &amp; Other'!D60</f>
        <v>0</v>
      </c>
      <c r="E60" s="40"/>
      <c r="F60" s="33">
        <f>+Perlman!F60+Rub!F60+Apollo!F60+Sweeney!F60+Forster!F60+Webb!F60+Dayao!F60+Hall!F60+'Acctg, OTC  &amp; Other'!F60</f>
        <v>0</v>
      </c>
      <c r="G60" s="40"/>
      <c r="H60" s="33">
        <f>+Perlman!H60+Rub!H60+Apollo!H60+Sweeney!H60+Forster!H60+Webb!H60+Dayao!H60+Hall!H60+'Acctg, OTC  &amp; Other'!H60</f>
        <v>0</v>
      </c>
      <c r="I60" s="40"/>
      <c r="J60" s="33">
        <f>+Perlman!J60+Rub!J60+Apollo!J60+Sweeney!J60+Forster!J60+Webb!J60+Dayao!J60+Hall!J60+'Acctg, OTC  &amp; Other'!J60</f>
        <v>0</v>
      </c>
      <c r="K60" s="40"/>
      <c r="L60" s="33">
        <f>+Perlman!L60+Rub!L60+Apollo!L60+Sweeney!L60+Forster!L60+Webb!L60+Dayao!L60+Hall!L60+'Acctg, OTC  &amp; Other'!L60</f>
        <v>0</v>
      </c>
      <c r="M60" s="40"/>
      <c r="N60" s="33">
        <f>+Perlman!N60+Rub!N60+Apollo!N60+Sweeney!N60+Forster!N60+Webb!N60+Dayao!N60+Hall!N60+'Acctg, OTC  &amp; Other'!N60</f>
        <v>0</v>
      </c>
      <c r="O60" s="40"/>
      <c r="P60" s="33">
        <f>+Perlman!P60+Rub!P60+Apollo!P60+Sweeney!P60+Forster!P60+Webb!P60+Dayao!P60+Hall!P60+'Acctg, OTC  &amp; Other'!P60</f>
        <v>0</v>
      </c>
      <c r="Q60" s="40"/>
      <c r="R60" s="33">
        <f>+Perlman!R60+Rub!R60+Apollo!R60+Sweeney!R60+Forster!R60+Webb!R60+Dayao!R60+Hall!R60+'Acctg, OTC  &amp; Other'!R60</f>
        <v>0</v>
      </c>
      <c r="S60" s="40"/>
      <c r="T60" s="33">
        <f>+Perlman!T60+Rub!T60+Apollo!T60+Sweeney!T60+Forster!T60+Webb!T60+Dayao!T60+Hall!T60+'Acctg, OTC  &amp; Other'!T60</f>
        <v>0</v>
      </c>
      <c r="U60" s="40"/>
      <c r="V60" s="33">
        <f>+Perlman!V60+Rub!V60+Apollo!V60+Sweeney!V60+Forster!V60+Webb!V60+Dayao!V60+Hall!V60+'Acctg, OTC  &amp; Other'!V60</f>
        <v>0</v>
      </c>
      <c r="W60" s="40"/>
      <c r="X60" s="33">
        <f>+Perlman!X60+Rub!X60+Apollo!X60+Sweeney!X60+Forster!X60+Webb!X60+Dayao!X60+Hall!X60+'Acctg, OTC  &amp; Other'!X60</f>
        <v>0</v>
      </c>
      <c r="Y60" s="40"/>
      <c r="Z60" s="33">
        <f>+Perlman!Z60+Rub!Z60+Apollo!Z60+Sweeney!Z60+Forster!Z60+Webb!Z60+Dayao!Z60+Hall!Z60+'Acctg, OTC  &amp; Other'!Z60</f>
        <v>0</v>
      </c>
      <c r="AA60" s="40"/>
      <c r="AB60" s="33">
        <f>+Perlman!AB60+Rub!AB60+Apollo!AB60+Sweeney!AB60+Forster!AB60+Webb!AB60+Dayao!AB60+Hall!AB60+'Acctg, OTC  &amp; Other'!AB60</f>
        <v>0</v>
      </c>
      <c r="AC60" s="40"/>
      <c r="AD60" s="33">
        <f>+Perlman!AD60+Rub!AD60+Apollo!AD60+Sweeney!AD60+Forster!AD60+Webb!AD60+Dayao!AD60+Hall!AD60+'Acctg, OTC  &amp; Other'!AD60</f>
        <v>0</v>
      </c>
      <c r="AE60" s="40"/>
      <c r="AF60" s="33">
        <f>+Perlman!AF60+Rub!AF60+Apollo!AF60+Sweeney!AF60+Forster!AF60+Webb!AF60+Dayao!AF60+Hall!AF60+'Acctg, OTC  &amp; Other'!AF60</f>
        <v>0</v>
      </c>
      <c r="AG60" s="40"/>
      <c r="AH60" s="33">
        <f>+Perlman!AH60+Rub!AH60+Apollo!AH60+Sweeney!AH60+Forster!AH60+Webb!AH60+Dayao!AH60+Hall!AH60+'Acctg, OTC  &amp; Other'!AH60</f>
        <v>0</v>
      </c>
      <c r="AI60" s="40"/>
      <c r="AJ60" s="33">
        <f>+Perlman!AJ60+Rub!AJ60+Apollo!AJ60+Sweeney!AJ60+Forster!AJ60+Webb!AJ60+Dayao!AJ60+Hall!AJ60+'Acctg, OTC  &amp; Other'!AJ60</f>
        <v>0</v>
      </c>
      <c r="AK60" s="40"/>
      <c r="AL60" s="33">
        <f>+Perlman!AL60+Rub!AL60+Apollo!AL60+Sweeney!AL60+Forster!AL60+Webb!AL60+Dayao!AL60+Hall!AL60+'Acctg, OTC  &amp; Other'!AL60</f>
        <v>0</v>
      </c>
      <c r="AM60" s="40"/>
      <c r="AN60" s="33">
        <f>+Perlman!AN60+Rub!AN60+Apollo!AN60+Sweeney!AN60+Forster!AN60+Webb!AN60+Dayao!AN60+Hall!AN60+'Acctg, OTC  &amp; Other'!AN60</f>
        <v>0</v>
      </c>
      <c r="AO60" s="40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f>+Perlman!D61+Rub!D61+Apollo!D61+Sweeney!D61+Forster!D61+Webb!D61+Dayao!D61+Hall!D61+'Acctg, OTC  &amp; Other'!D61</f>
        <v>0</v>
      </c>
      <c r="E61" s="40"/>
      <c r="F61" s="40">
        <f>+Perlman!F61+Rub!F61+Apollo!F61+Sweeney!F61+Forster!F61+Webb!F61+Dayao!F61+Hall!F61+'Acctg, OTC  &amp; Other'!F61</f>
        <v>0</v>
      </c>
      <c r="G61" s="40"/>
      <c r="H61" s="40">
        <f>+Perlman!H61+Rub!H61+Apollo!H61+Sweeney!H61+Forster!H61+Webb!H61+Dayao!H61+Hall!H61+'Acctg, OTC  &amp; Other'!H61</f>
        <v>0</v>
      </c>
      <c r="I61" s="40"/>
      <c r="J61" s="40">
        <f>+Perlman!J61+Rub!J61+Apollo!J61+Sweeney!J61+Forster!J61+Webb!J61+Dayao!J61+Hall!J61+'Acctg, OTC  &amp; Other'!J61</f>
        <v>0</v>
      </c>
      <c r="K61" s="40"/>
      <c r="L61" s="40">
        <f>+Perlman!L61+Rub!L61+Apollo!L61+Sweeney!L61+Forster!L61+Webb!L61+Dayao!L61+Hall!L61+'Acctg, OTC  &amp; Other'!L61</f>
        <v>0</v>
      </c>
      <c r="M61" s="40"/>
      <c r="N61" s="40">
        <f>+Perlman!N61+Rub!N61+Apollo!N61+Sweeney!N61+Forster!N61+Webb!N61+Dayao!N61+Hall!N61+'Acctg, OTC  &amp; Other'!N61</f>
        <v>0</v>
      </c>
      <c r="O61" s="40"/>
      <c r="P61" s="40">
        <f>+Perlman!P61+Rub!P61+Apollo!P61+Sweeney!P61+Forster!P61+Webb!P61+Dayao!P61+Hall!P61+'Acctg, OTC  &amp; Other'!P61</f>
        <v>0</v>
      </c>
      <c r="Q61" s="40"/>
      <c r="R61" s="40">
        <f>+Perlman!R61+Rub!R61+Apollo!R61+Sweeney!R61+Forster!R61+Webb!R61+Dayao!R61+Hall!R61+'Acctg, OTC  &amp; Other'!R61</f>
        <v>0</v>
      </c>
      <c r="S61" s="40"/>
      <c r="T61" s="40">
        <f>+Perlman!T61+Rub!T61+Apollo!T61+Sweeney!T61+Forster!T61+Webb!T61+Dayao!T61+Hall!T61+'Acctg, OTC  &amp; Other'!T61</f>
        <v>0</v>
      </c>
      <c r="U61" s="40"/>
      <c r="V61" s="40">
        <f>+Perlman!V61+Rub!V61+Apollo!V61+Sweeney!V61+Forster!V61+Webb!V61+Dayao!V61+Hall!V61+'Acctg, OTC  &amp; Other'!V61</f>
        <v>0</v>
      </c>
      <c r="W61" s="40"/>
      <c r="X61" s="40">
        <f>+Perlman!X61+Rub!X61+Apollo!X61+Sweeney!X61+Forster!X61+Webb!X61+Dayao!X61+Hall!X61+'Acctg, OTC  &amp; Other'!X61</f>
        <v>0</v>
      </c>
      <c r="Y61" s="40"/>
      <c r="Z61" s="40">
        <f>+Perlman!Z61+Rub!Z61+Apollo!Z61+Sweeney!Z61+Forster!Z61+Webb!Z61+Dayao!Z61+Hall!Z61+'Acctg, OTC  &amp; Other'!Z61</f>
        <v>0</v>
      </c>
      <c r="AA61" s="40"/>
      <c r="AB61" s="40">
        <f>+Perlman!AB61+Rub!AB61+Apollo!AB61+Sweeney!AB61+Forster!AB61+Webb!AB61+Dayao!AB61+Hall!AB61+'Acctg, OTC  &amp; Other'!AB61</f>
        <v>0</v>
      </c>
      <c r="AC61" s="40"/>
      <c r="AD61" s="40">
        <f>+Perlman!AD61+Rub!AD61+Apollo!AD61+Sweeney!AD61+Forster!AD61+Webb!AD61+Dayao!AD61+Hall!AD61+'Acctg, OTC  &amp; Other'!AD61</f>
        <v>0</v>
      </c>
      <c r="AE61" s="40"/>
      <c r="AF61" s="40">
        <f>+Perlman!AF61+Rub!AF61+Apollo!AF61+Sweeney!AF61+Forster!AF61+Webb!AF61+Dayao!AF61+Hall!AF61+'Acctg, OTC  &amp; Other'!AF61</f>
        <v>0</v>
      </c>
      <c r="AG61" s="40"/>
      <c r="AH61" s="40">
        <f>+Perlman!AH61+Rub!AH61+Apollo!AH61+Sweeney!AH61+Forster!AH61+Webb!AH61+Dayao!AH61+Hall!AH61+'Acctg, OTC  &amp; Other'!AH61</f>
        <v>0</v>
      </c>
      <c r="AI61" s="40"/>
      <c r="AJ61" s="40">
        <f>+Perlman!AJ61+Rub!AJ61+Apollo!AJ61+Sweeney!AJ61+Forster!AJ61+Webb!AJ61+Dayao!AJ61+Hall!AJ61+'Acctg, OTC  &amp; Other'!AJ61</f>
        <v>0</v>
      </c>
      <c r="AK61" s="40"/>
      <c r="AL61" s="40">
        <f>+Perlman!AL61+Rub!AL61+Apollo!AL61+Sweeney!AL61+Forster!AL61+Webb!AL61+Dayao!AL61+Hall!AL61+'Acctg, OTC  &amp; Other'!AL61</f>
        <v>0</v>
      </c>
      <c r="AM61" s="40"/>
      <c r="AN61" s="40">
        <f>+Perlman!AN61+Rub!AN61+Apollo!AN61+Sweeney!AN61+Forster!AN61+Webb!AN61+Dayao!AN61+Hall!AN61+'Acctg, OTC  &amp; Other'!AN61</f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-1.2</v>
      </c>
      <c r="E62" s="5"/>
      <c r="F62" s="13">
        <f>SUM(F59:F61)</f>
        <v>-1.2</v>
      </c>
      <c r="G62" s="5"/>
      <c r="H62" s="13">
        <f>SUM(H59:H61)</f>
        <v>-1.2</v>
      </c>
      <c r="I62" s="5"/>
      <c r="J62" s="13">
        <f>SUM(J59:J61)</f>
        <v>-1.2</v>
      </c>
      <c r="K62" s="5"/>
      <c r="L62" s="13">
        <f>SUM(L59:L61)</f>
        <v>-1.1000000000000001</v>
      </c>
      <c r="M62" s="5"/>
      <c r="N62" s="13">
        <f>SUM(N59:N61)</f>
        <v>-1.1000000000000001</v>
      </c>
      <c r="O62" s="5"/>
      <c r="P62" s="13">
        <f>SUM(P59:P61)</f>
        <v>-1.1000000000000001</v>
      </c>
      <c r="Q62" s="5"/>
      <c r="R62" s="13">
        <f>SUM(R59:R61)</f>
        <v>-1.1000000000000001</v>
      </c>
      <c r="S62" s="5"/>
      <c r="T62" s="13">
        <f>SUM(T59:T61)</f>
        <v>-1.1000000000000001</v>
      </c>
      <c r="U62" s="5"/>
      <c r="V62" s="13">
        <f>SUM(V59:V61)</f>
        <v>-1.1000000000000001</v>
      </c>
      <c r="W62" s="5"/>
      <c r="X62" s="13">
        <f>SUM(X59:X61)</f>
        <v>-1</v>
      </c>
      <c r="Y62" s="5"/>
      <c r="Z62" s="13">
        <f>SUM(Z59:Z61)</f>
        <v>-1</v>
      </c>
      <c r="AA62" s="5"/>
      <c r="AB62" s="13">
        <f>SUM(AB59:AB61)</f>
        <v>-1</v>
      </c>
      <c r="AC62" s="5"/>
      <c r="AD62" s="13">
        <f>SUM(AD59:AD61)</f>
        <v>-0.8</v>
      </c>
      <c r="AE62" s="5"/>
      <c r="AF62" s="13">
        <f>SUM(AF59:AF61)</f>
        <v>-0.8</v>
      </c>
      <c r="AG62" s="5"/>
      <c r="AH62" s="13">
        <f>SUM(AH59:AH61)</f>
        <v>-0.8</v>
      </c>
      <c r="AI62" s="5"/>
      <c r="AJ62" s="13">
        <f>SUM(AJ59:AJ61)</f>
        <v>-0.8</v>
      </c>
      <c r="AK62" s="5"/>
      <c r="AL62" s="13">
        <f>SUM(AL59:AL61)</f>
        <v>-0.8</v>
      </c>
      <c r="AM62" s="5"/>
      <c r="AN62" s="13">
        <f>SUM(AN59:AN61)</f>
        <v>-0.8</v>
      </c>
      <c r="AO62" s="5"/>
      <c r="AP62" s="13">
        <f>SUM(D62:AO62)</f>
        <v>-19.200000000000003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0"/>
      <c r="Z63" s="36"/>
      <c r="AA63" s="40"/>
      <c r="AB63" s="36"/>
      <c r="AC63" s="40"/>
      <c r="AD63" s="36"/>
      <c r="AE63" s="40"/>
      <c r="AF63" s="36"/>
      <c r="AG63" s="40"/>
      <c r="AH63" s="36"/>
      <c r="AI63" s="40"/>
      <c r="AJ63" s="36"/>
      <c r="AK63" s="40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0"/>
      <c r="Z64" s="36"/>
      <c r="AA64" s="40"/>
      <c r="AB64" s="36"/>
      <c r="AC64" s="40"/>
      <c r="AD64" s="36"/>
      <c r="AE64" s="40"/>
      <c r="AF64" s="36"/>
      <c r="AG64" s="40"/>
      <c r="AH64" s="36"/>
      <c r="AI64" s="40"/>
      <c r="AJ64" s="36"/>
      <c r="AK64" s="40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f>+Perlman!D65+Rub!D65+Apollo!D65+Sweeney!D65+Forster!D65+Webb!D65+Dayao!D65+Hall!D65+'Acctg, OTC  &amp; Other'!D65</f>
        <v>0</v>
      </c>
      <c r="E65" s="40"/>
      <c r="F65" s="36">
        <f>+Perlman!F65+Rub!F65+Apollo!F65+Sweeney!F65+Forster!F65+Webb!F65+Dayao!F65+Hall!F65+'Acctg, OTC  &amp; Other'!F65</f>
        <v>0</v>
      </c>
      <c r="G65" s="40"/>
      <c r="H65" s="36">
        <f>+Perlman!H65+Rub!H65+Apollo!H65+Sweeney!H65+Forster!H65+Webb!H65+Dayao!H65+Hall!H65+'Acctg, OTC  &amp; Other'!H65</f>
        <v>0</v>
      </c>
      <c r="I65" s="40"/>
      <c r="J65" s="36">
        <f>+Perlman!J65+Rub!J65+Apollo!J65+Sweeney!J65+Forster!J65+Webb!J65+Dayao!J65+Hall!J65+'Acctg, OTC  &amp; Other'!J65</f>
        <v>0</v>
      </c>
      <c r="K65" s="40"/>
      <c r="L65" s="36">
        <f>+Perlman!L65+Rub!L65+Apollo!L65+Sweeney!L65+Forster!L65+Webb!L65+Dayao!L65+Hall!L65+'Acctg, OTC  &amp; Other'!L65</f>
        <v>0</v>
      </c>
      <c r="M65" s="40"/>
      <c r="N65" s="36">
        <f>+Perlman!N65+Rub!N65+Apollo!N65+Sweeney!N65+Forster!N65+Webb!N65+Dayao!N65+Hall!N65+'Acctg, OTC  &amp; Other'!N65</f>
        <v>0</v>
      </c>
      <c r="O65" s="40"/>
      <c r="P65" s="36">
        <f>+Perlman!P65+Rub!P65+Apollo!P65+Sweeney!P65+Forster!P65+Webb!P65+Dayao!P65+Hall!P65+'Acctg, OTC  &amp; Other'!P65</f>
        <v>0</v>
      </c>
      <c r="Q65" s="40"/>
      <c r="R65" s="36">
        <f>+Perlman!R65+Rub!R65+Apollo!R65+Sweeney!R65+Forster!R65+Webb!R65+Dayao!R65+Hall!R65+'Acctg, OTC  &amp; Other'!R65</f>
        <v>0</v>
      </c>
      <c r="S65" s="40"/>
      <c r="T65" s="36">
        <f>+Perlman!T65+Rub!T65+Apollo!T65+Sweeney!T65+Forster!T65+Webb!T65+Dayao!T65+Hall!T65+'Acctg, OTC  &amp; Other'!T65</f>
        <v>0</v>
      </c>
      <c r="U65" s="40"/>
      <c r="V65" s="36">
        <f>+Perlman!V65+Rub!V65+Apollo!V65+Sweeney!V65+Forster!V65+Webb!V65+Dayao!V65+Hall!V65+'Acctg, OTC  &amp; Other'!V65</f>
        <v>0</v>
      </c>
      <c r="W65" s="40"/>
      <c r="X65" s="36">
        <f>+Perlman!X65+Rub!X65+Apollo!X65+Sweeney!X65+Forster!X65+Webb!X65+Dayao!X65+Hall!X65+'Acctg, OTC  &amp; Other'!X65</f>
        <v>0</v>
      </c>
      <c r="Y65" s="40"/>
      <c r="Z65" s="36">
        <f>+Perlman!Z65+Rub!Z65+Apollo!Z65+Sweeney!Z65+Forster!Z65+Webb!Z65+Dayao!Z65+Hall!Z65+'Acctg, OTC  &amp; Other'!Z65</f>
        <v>0</v>
      </c>
      <c r="AA65" s="40"/>
      <c r="AB65" s="36">
        <f>+Perlman!AB65+Rub!AB65+Apollo!AB65+Sweeney!AB65+Forster!AB65+Webb!AB65+Dayao!AB65+Hall!AB65+'Acctg, OTC  &amp; Other'!AB65</f>
        <v>0</v>
      </c>
      <c r="AC65" s="40"/>
      <c r="AD65" s="36">
        <f>+Perlman!AD65+Rub!AD65+Apollo!AD65+Sweeney!AD65+Forster!AD65+Webb!AD65+Dayao!AD65+Hall!AD65+'Acctg, OTC  &amp; Other'!AD65</f>
        <v>0</v>
      </c>
      <c r="AE65" s="40"/>
      <c r="AF65" s="36">
        <f>+Perlman!AF65+Rub!AF65+Apollo!AF65+Sweeney!AF65+Forster!AF65+Webb!AF65+Dayao!AF65+Hall!AF65+'Acctg, OTC  &amp; Other'!AF65</f>
        <v>0</v>
      </c>
      <c r="AG65" s="40"/>
      <c r="AH65" s="36">
        <f>+Perlman!AH65+Rub!AH65+Apollo!AH65+Sweeney!AH65+Forster!AH65+Webb!AH65+Dayao!AH65+Hall!AH65+'Acctg, OTC  &amp; Other'!AH65</f>
        <v>0</v>
      </c>
      <c r="AI65" s="40"/>
      <c r="AJ65" s="36">
        <f>+Perlman!AJ65+Rub!AJ65+Apollo!AJ65+Sweeney!AJ65+Forster!AJ65+Webb!AJ65+Dayao!AJ65+Hall!AJ65+'Acctg, OTC  &amp; Other'!AJ65</f>
        <v>0</v>
      </c>
      <c r="AK65" s="40"/>
      <c r="AL65" s="36">
        <f>+Perlman!AL65+Rub!AL65+Apollo!AL65+Sweeney!AL65+Forster!AL65+Webb!AL65+Dayao!AL65+Hall!AL65+'Acctg, OTC  &amp; Other'!AL65</f>
        <v>0</v>
      </c>
      <c r="AM65" s="40"/>
      <c r="AN65" s="36">
        <f>+Perlman!AN65+Rub!AN65+Apollo!AN65+Sweeney!AN65+Forster!AN65+Webb!AN65+Dayao!AN65+Hall!AN65+'Acctg, OTC  &amp; Other'!AN65</f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f>+Perlman!D66+Rub!D66+Apollo!D66+Sweeney!D66+Forster!D66+Webb!D66+Dayao!D66+Hall!D66+'Acctg, OTC  &amp; Other'!D66</f>
        <v>0</v>
      </c>
      <c r="E66" s="40"/>
      <c r="F66" s="33">
        <f>+Perlman!F66+Rub!F66+Apollo!F66+Sweeney!F66+Forster!F66+Webb!F66+Dayao!F66+Hall!F66+'Acctg, OTC  &amp; Other'!F66</f>
        <v>0</v>
      </c>
      <c r="G66" s="40"/>
      <c r="H66" s="33">
        <f>+Perlman!H66+Rub!H66+Apollo!H66+Sweeney!H66+Forster!H66+Webb!H66+Dayao!H66+Hall!H66+'Acctg, OTC  &amp; Other'!H66</f>
        <v>0</v>
      </c>
      <c r="I66" s="40"/>
      <c r="J66" s="33">
        <f>+Perlman!J66+Rub!J66+Apollo!J66+Sweeney!J66+Forster!J66+Webb!J66+Dayao!J66+Hall!J66+'Acctg, OTC  &amp; Other'!J66</f>
        <v>0</v>
      </c>
      <c r="K66" s="40"/>
      <c r="L66" s="33">
        <f>+Perlman!L66+Rub!L66+Apollo!L66+Sweeney!L66+Forster!L66+Webb!L66+Dayao!L66+Hall!L66+'Acctg, OTC  &amp; Other'!L66</f>
        <v>0</v>
      </c>
      <c r="M66" s="40"/>
      <c r="N66" s="33">
        <f>+Perlman!N66+Rub!N66+Apollo!N66+Sweeney!N66+Forster!N66+Webb!N66+Dayao!N66+Hall!N66+'Acctg, OTC  &amp; Other'!N66</f>
        <v>0</v>
      </c>
      <c r="O66" s="40"/>
      <c r="P66" s="33">
        <f>+Perlman!P66+Rub!P66+Apollo!P66+Sweeney!P66+Forster!P66+Webb!P66+Dayao!P66+Hall!P66+'Acctg, OTC  &amp; Other'!P66</f>
        <v>0</v>
      </c>
      <c r="Q66" s="40"/>
      <c r="R66" s="33">
        <f>+Perlman!R66+Rub!R66+Apollo!R66+Sweeney!R66+Forster!R66+Webb!R66+Dayao!R66+Hall!R66+'Acctg, OTC  &amp; Other'!R66</f>
        <v>0</v>
      </c>
      <c r="S66" s="40"/>
      <c r="T66" s="33">
        <f>+Perlman!T66+Rub!T66+Apollo!T66+Sweeney!T66+Forster!T66+Webb!T66+Dayao!T66+Hall!T66+'Acctg, OTC  &amp; Other'!T66</f>
        <v>0</v>
      </c>
      <c r="U66" s="40"/>
      <c r="V66" s="33">
        <f>+Perlman!V66+Rub!V66+Apollo!V66+Sweeney!V66+Forster!V66+Webb!V66+Dayao!V66+Hall!V66+'Acctg, OTC  &amp; Other'!V66</f>
        <v>0</v>
      </c>
      <c r="W66" s="40"/>
      <c r="X66" s="33">
        <f>+Perlman!X66+Rub!X66+Apollo!X66+Sweeney!X66+Forster!X66+Webb!X66+Dayao!X66+Hall!X66+'Acctg, OTC  &amp; Other'!X66</f>
        <v>0</v>
      </c>
      <c r="Y66" s="40"/>
      <c r="Z66" s="33">
        <f>+Perlman!Z66+Rub!Z66+Apollo!Z66+Sweeney!Z66+Forster!Z66+Webb!Z66+Dayao!Z66+Hall!Z66+'Acctg, OTC  &amp; Other'!Z66</f>
        <v>0</v>
      </c>
      <c r="AA66" s="40"/>
      <c r="AB66" s="33">
        <f>+Perlman!AB66+Rub!AB66+Apollo!AB66+Sweeney!AB66+Forster!AB66+Webb!AB66+Dayao!AB66+Hall!AB66+'Acctg, OTC  &amp; Other'!AB66</f>
        <v>0</v>
      </c>
      <c r="AC66" s="40"/>
      <c r="AD66" s="33">
        <f>+Perlman!AD66+Rub!AD66+Apollo!AD66+Sweeney!AD66+Forster!AD66+Webb!AD66+Dayao!AD66+Hall!AD66+'Acctg, OTC  &amp; Other'!AD66</f>
        <v>0</v>
      </c>
      <c r="AE66" s="40"/>
      <c r="AF66" s="33">
        <f>+Perlman!AF66+Rub!AF66+Apollo!AF66+Sweeney!AF66+Forster!AF66+Webb!AF66+Dayao!AF66+Hall!AF66+'Acctg, OTC  &amp; Other'!AF66</f>
        <v>0</v>
      </c>
      <c r="AG66" s="40"/>
      <c r="AH66" s="33">
        <f>+Perlman!AH66+Rub!AH66+Apollo!AH66+Sweeney!AH66+Forster!AH66+Webb!AH66+Dayao!AH66+Hall!AH66+'Acctg, OTC  &amp; Other'!AH66</f>
        <v>0</v>
      </c>
      <c r="AI66" s="40"/>
      <c r="AJ66" s="33">
        <f>+Perlman!AJ66+Rub!AJ66+Apollo!AJ66+Sweeney!AJ66+Forster!AJ66+Webb!AJ66+Dayao!AJ66+Hall!AJ66+'Acctg, OTC  &amp; Other'!AJ66</f>
        <v>0</v>
      </c>
      <c r="AK66" s="40"/>
      <c r="AL66" s="33">
        <f>+Perlman!AL66+Rub!AL66+Apollo!AL66+Sweeney!AL66+Forster!AL66+Webb!AL66+Dayao!AL66+Hall!AL66+'Acctg, OTC  &amp; Other'!AL66</f>
        <v>0</v>
      </c>
      <c r="AM66" s="40"/>
      <c r="AN66" s="33">
        <f>+Perlman!AN66+Rub!AN66+Apollo!AN66+Sweeney!AN66+Forster!AN66+Webb!AN66+Dayao!AN66+Hall!AN66+'Acctg, OTC  &amp; Other'!AN66</f>
        <v>0</v>
      </c>
      <c r="AO66" s="40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f>+Perlman!D67+Rub!D67+Apollo!D67+Sweeney!D67+Forster!D67+Webb!D67+Dayao!D67+Hall!D67+'Acctg, OTC  &amp; Other'!D67</f>
        <v>0</v>
      </c>
      <c r="E67" s="40"/>
      <c r="F67" s="40">
        <f>+Perlman!F67+Rub!F67+Apollo!F67+Sweeney!F67+Forster!F67+Webb!F67+Dayao!F67+Hall!F67+'Acctg, OTC  &amp; Other'!F67</f>
        <v>0</v>
      </c>
      <c r="G67" s="40"/>
      <c r="H67" s="40">
        <f>+Perlman!H67+Rub!H67+Apollo!H67+Sweeney!H67+Forster!H67+Webb!H67+Dayao!H67+Hall!H67+'Acctg, OTC  &amp; Other'!H67</f>
        <v>0</v>
      </c>
      <c r="I67" s="40"/>
      <c r="J67" s="40">
        <f>+Perlman!J67+Rub!J67+Apollo!J67+Sweeney!J67+Forster!J67+Webb!J67+Dayao!J67+Hall!J67+'Acctg, OTC  &amp; Other'!J67</f>
        <v>0</v>
      </c>
      <c r="K67" s="40"/>
      <c r="L67" s="40">
        <f>+Perlman!L67+Rub!L67+Apollo!L67+Sweeney!L67+Forster!L67+Webb!L67+Dayao!L67+Hall!L67+'Acctg, OTC  &amp; Other'!L67</f>
        <v>0</v>
      </c>
      <c r="M67" s="40"/>
      <c r="N67" s="40">
        <f>+Perlman!N67+Rub!N67+Apollo!N67+Sweeney!N67+Forster!N67+Webb!N67+Dayao!N67+Hall!N67+'Acctg, OTC  &amp; Other'!N67</f>
        <v>0</v>
      </c>
      <c r="O67" s="40"/>
      <c r="P67" s="40">
        <f>+Perlman!P67+Rub!P67+Apollo!P67+Sweeney!P67+Forster!P67+Webb!P67+Dayao!P67+Hall!P67+'Acctg, OTC  &amp; Other'!P67</f>
        <v>0</v>
      </c>
      <c r="Q67" s="40"/>
      <c r="R67" s="40">
        <f>+Perlman!R67+Rub!R67+Apollo!R67+Sweeney!R67+Forster!R67+Webb!R67+Dayao!R67+Hall!R67+'Acctg, OTC  &amp; Other'!R67</f>
        <v>0</v>
      </c>
      <c r="S67" s="40"/>
      <c r="T67" s="40">
        <f>+Perlman!T67+Rub!T67+Apollo!T67+Sweeney!T67+Forster!T67+Webb!T67+Dayao!T67+Hall!T67+'Acctg, OTC  &amp; Other'!T67</f>
        <v>0</v>
      </c>
      <c r="U67" s="40"/>
      <c r="V67" s="40">
        <f>+Perlman!V67+Rub!V67+Apollo!V67+Sweeney!V67+Forster!V67+Webb!V67+Dayao!V67+Hall!V67+'Acctg, OTC  &amp; Other'!V67</f>
        <v>0</v>
      </c>
      <c r="W67" s="40"/>
      <c r="X67" s="40">
        <f>+Perlman!X67+Rub!X67+Apollo!X67+Sweeney!X67+Forster!X67+Webb!X67+Dayao!X67+Hall!X67+'Acctg, OTC  &amp; Other'!X67</f>
        <v>0</v>
      </c>
      <c r="Y67" s="40"/>
      <c r="Z67" s="40">
        <f>+Perlman!Z67+Rub!Z67+Apollo!Z67+Sweeney!Z67+Forster!Z67+Webb!Z67+Dayao!Z67+Hall!Z67+'Acctg, OTC  &amp; Other'!Z67</f>
        <v>0</v>
      </c>
      <c r="AA67" s="40"/>
      <c r="AB67" s="40">
        <f>+Perlman!AB67+Rub!AB67+Apollo!AB67+Sweeney!AB67+Forster!AB67+Webb!AB67+Dayao!AB67+Hall!AB67+'Acctg, OTC  &amp; Other'!AB67</f>
        <v>0</v>
      </c>
      <c r="AC67" s="40"/>
      <c r="AD67" s="40">
        <f>+Perlman!AD67+Rub!AD67+Apollo!AD67+Sweeney!AD67+Forster!AD67+Webb!AD67+Dayao!AD67+Hall!AD67+'Acctg, OTC  &amp; Other'!AD67</f>
        <v>0</v>
      </c>
      <c r="AE67" s="40"/>
      <c r="AF67" s="40">
        <f>+Perlman!AF67+Rub!AF67+Apollo!AF67+Sweeney!AF67+Forster!AF67+Webb!AF67+Dayao!AF67+Hall!AF67+'Acctg, OTC  &amp; Other'!AF67</f>
        <v>0</v>
      </c>
      <c r="AG67" s="40"/>
      <c r="AH67" s="40">
        <f>+Perlman!AH67+Rub!AH67+Apollo!AH67+Sweeney!AH67+Forster!AH67+Webb!AH67+Dayao!AH67+Hall!AH67+'Acctg, OTC  &amp; Other'!AH67</f>
        <v>0</v>
      </c>
      <c r="AI67" s="40"/>
      <c r="AJ67" s="40">
        <f>+Perlman!AJ67+Rub!AJ67+Apollo!AJ67+Sweeney!AJ67+Forster!AJ67+Webb!AJ67+Dayao!AJ67+Hall!AJ67+'Acctg, OTC  &amp; Other'!AJ67</f>
        <v>0</v>
      </c>
      <c r="AK67" s="40"/>
      <c r="AL67" s="40">
        <f>+Perlman!AL67+Rub!AL67+Apollo!AL67+Sweeney!AL67+Forster!AL67+Webb!AL67+Dayao!AL67+Hall!AL67+'Acctg, OTC  &amp; Other'!AL67</f>
        <v>0</v>
      </c>
      <c r="AM67" s="40"/>
      <c r="AN67" s="40">
        <f>+Perlman!AN67+Rub!AN67+Apollo!AN67+Sweeney!AN67+Forster!AN67+Webb!AN67+Dayao!AN67+Hall!AN67+'Acctg, OTC  &amp; Other'!AN67</f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Y68" s="5"/>
      <c r="Z68" s="13">
        <f>SUM(Z65:Z67)</f>
        <v>0</v>
      </c>
      <c r="AA68" s="5"/>
      <c r="AB68" s="13">
        <f>SUM(AB65:AB67)</f>
        <v>0</v>
      </c>
      <c r="AC68" s="5"/>
      <c r="AD68" s="13">
        <f>SUM(AD65:AD67)</f>
        <v>0</v>
      </c>
      <c r="AE68" s="5"/>
      <c r="AF68" s="13">
        <f>SUM(AF65:AF67)</f>
        <v>0</v>
      </c>
      <c r="AG68" s="5"/>
      <c r="AH68" s="13">
        <f>SUM(AH65:AH67)</f>
        <v>0</v>
      </c>
      <c r="AI68" s="5"/>
      <c r="AJ68" s="13">
        <f>SUM(AJ65:AJ67)</f>
        <v>0</v>
      </c>
      <c r="AK68" s="5"/>
      <c r="AL68" s="13">
        <f>SUM(AL65:AL67)</f>
        <v>0</v>
      </c>
      <c r="AM68" s="5"/>
      <c r="AN68" s="13">
        <f>SUM(AN65:AN67)</f>
        <v>0</v>
      </c>
      <c r="AO68" s="5"/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-19.8</v>
      </c>
      <c r="E70" s="40"/>
      <c r="F70" s="46">
        <f>F18+F31+F40+F45+F56+F62+F68+F20</f>
        <v>-12.7</v>
      </c>
      <c r="G70" s="40"/>
      <c r="H70" s="46">
        <f>H18+H31+H40+H45+H56+H62+H68+H20</f>
        <v>-10.799999999999999</v>
      </c>
      <c r="I70" s="40"/>
      <c r="J70" s="46">
        <f>J18+J31+J40+J45+J56+J62+J68+J20</f>
        <v>-10.8</v>
      </c>
      <c r="K70" s="40"/>
      <c r="L70" s="46">
        <f>L18+L31+L40+L45+L56+L62+L68+L20</f>
        <v>-10.299999999999999</v>
      </c>
      <c r="M70" s="40"/>
      <c r="N70" s="46">
        <f>N18+N31+N40+N45+N56+N62+N68+N20</f>
        <v>-11.299999999999999</v>
      </c>
      <c r="O70" s="40"/>
      <c r="P70" s="46">
        <f>P18+P31+P40+P45+P56+P62+P68+P20</f>
        <v>-9</v>
      </c>
      <c r="Q70" s="40"/>
      <c r="R70" s="46">
        <f>R18+R31+R40+R45+R56+R62+R68+R20</f>
        <v>-9.1999999999999975</v>
      </c>
      <c r="S70" s="40"/>
      <c r="T70" s="46">
        <f>T18+T31+T40+T45+T56+T62+T68+T20</f>
        <v>-8.6999999999999993</v>
      </c>
      <c r="U70" s="40"/>
      <c r="V70" s="46">
        <f>V18+V31+V40+V45+V56+V62+V68+V20</f>
        <v>-8.5</v>
      </c>
      <c r="W70" s="40"/>
      <c r="X70" s="46">
        <f>X18+X31+X40+X45+X56+X62+X68+X20</f>
        <v>-8.3999999999999986</v>
      </c>
      <c r="Y70" s="40"/>
      <c r="Z70" s="46">
        <f>Z18+Z31+Z40+Z45+Z56+Z62+Z68+Z20</f>
        <v>-8.5</v>
      </c>
      <c r="AA70" s="40"/>
      <c r="AB70" s="46">
        <f>AB18+AB31+AB40+AB45+AB56+AB62+AB68+AB20</f>
        <v>-8.4</v>
      </c>
      <c r="AC70" s="40"/>
      <c r="AD70" s="46">
        <f>AD18+AD31+AD40+AD45+AD56+AD62+AD68+AD20</f>
        <v>-6.8</v>
      </c>
      <c r="AE70" s="40"/>
      <c r="AF70" s="46">
        <f>AF18+AF31+AF40+AF45+AF56+AF62+AF68+AF20</f>
        <v>-6.3999999999999995</v>
      </c>
      <c r="AG70" s="40"/>
      <c r="AH70" s="46">
        <f>AH18+AH31+AH40+AH45+AH56+AH62+AH68+AH20</f>
        <v>-7.1999999999999993</v>
      </c>
      <c r="AI70" s="40"/>
      <c r="AJ70" s="46">
        <f>AJ18+AJ31+AJ40+AJ45+AJ56+AJ62+AJ68+AJ20</f>
        <v>-7.6999999999999993</v>
      </c>
      <c r="AK70" s="40"/>
      <c r="AL70" s="46">
        <f>AL18+AL31+AL40+AL45+AL56+AL62+AL68+AL20</f>
        <v>-10.5</v>
      </c>
      <c r="AM70" s="40"/>
      <c r="AN70" s="46">
        <f>AN18+AN31+AN40+AN45+AN56+AN62+AN68+AN20</f>
        <v>-6.8999999999999995</v>
      </c>
      <c r="AO70" s="40"/>
      <c r="AP70" s="46">
        <f>AP18+AP31+AP40+AP45+AP56+AP62+AP68+AP20</f>
        <v>-181.90000000000003</v>
      </c>
    </row>
    <row r="71" spans="1:42" ht="11.1" customHeight="1" x14ac:dyDescent="0.25">
      <c r="A71"/>
      <c r="B71"/>
      <c r="C71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4"/>
  <sheetViews>
    <sheetView workbookViewId="0">
      <pane xSplit="3" ySplit="5" topLeftCell="AC43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86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84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0.199999999999999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89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5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5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5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5">
      <c r="A24" s="22"/>
      <c r="B24" s="22" t="s">
        <v>85</v>
      </c>
      <c r="C24" s="22"/>
      <c r="D24" s="36">
        <v>0</v>
      </c>
      <c r="E24" s="40"/>
      <c r="F24" s="36">
        <v>0</v>
      </c>
      <c r="G24" s="40"/>
      <c r="H24" s="36">
        <v>0</v>
      </c>
      <c r="I24" s="40"/>
      <c r="J24" s="36">
        <v>0</v>
      </c>
      <c r="K24" s="40"/>
      <c r="L24" s="36">
        <v>0</v>
      </c>
      <c r="M24" s="40"/>
      <c r="N24" s="36">
        <v>0</v>
      </c>
      <c r="O24" s="40"/>
      <c r="P24" s="36">
        <v>0</v>
      </c>
      <c r="Q24" s="40"/>
      <c r="R24" s="36">
        <v>0</v>
      </c>
      <c r="S24" s="40"/>
      <c r="T24" s="36">
        <v>0</v>
      </c>
      <c r="U24" s="40"/>
      <c r="V24" s="36">
        <v>0</v>
      </c>
      <c r="W24" s="40"/>
      <c r="X24" s="36">
        <v>0</v>
      </c>
      <c r="Y24" s="41"/>
      <c r="Z24" s="36">
        <v>0</v>
      </c>
      <c r="AA24" s="41"/>
      <c r="AB24" s="36">
        <v>0</v>
      </c>
      <c r="AC24" s="40"/>
      <c r="AD24" s="36">
        <v>0</v>
      </c>
      <c r="AE24" s="40"/>
      <c r="AF24" s="36">
        <v>0</v>
      </c>
      <c r="AG24" s="40"/>
      <c r="AH24" s="36">
        <v>0</v>
      </c>
      <c r="AI24" s="40"/>
      <c r="AJ24" s="36">
        <v>0</v>
      </c>
      <c r="AK24" s="41"/>
      <c r="AL24" s="36">
        <v>0</v>
      </c>
      <c r="AM24" s="40"/>
      <c r="AN24" s="36">
        <v>0</v>
      </c>
      <c r="AO24" s="40"/>
      <c r="AP24" s="36">
        <f t="shared" si="1"/>
        <v>0</v>
      </c>
    </row>
    <row r="25" spans="1:42" s="4" customFormat="1" ht="10.199999999999999" x14ac:dyDescent="0.2">
      <c r="A25" s="12"/>
      <c r="C25" s="4" t="s">
        <v>6</v>
      </c>
      <c r="D25" s="13">
        <f>SUM(D17:D24)</f>
        <v>0</v>
      </c>
      <c r="E25" s="5"/>
      <c r="F25" s="13">
        <f>SUM(F17:F24)</f>
        <v>0</v>
      </c>
      <c r="G25" s="5"/>
      <c r="H25" s="13">
        <f>SUM(H17:H24)</f>
        <v>0</v>
      </c>
      <c r="I25" s="5"/>
      <c r="J25" s="13">
        <f>SUM(J17:J24)</f>
        <v>0</v>
      </c>
      <c r="K25" s="5"/>
      <c r="L25" s="13">
        <f>SUM(L17:L24)</f>
        <v>0</v>
      </c>
      <c r="M25" s="5"/>
      <c r="N25" s="13">
        <f>SUM(N17:N24)</f>
        <v>0</v>
      </c>
      <c r="O25" s="5"/>
      <c r="P25" s="13">
        <f>SUM(P17:P24)</f>
        <v>0</v>
      </c>
      <c r="Q25" s="5"/>
      <c r="R25" s="13">
        <f>SUM(R17:R24)</f>
        <v>0</v>
      </c>
      <c r="S25" s="5"/>
      <c r="T25" s="13">
        <f>SUM(T17:T24)</f>
        <v>0</v>
      </c>
      <c r="U25" s="5"/>
      <c r="V25" s="13">
        <f>SUM(V17:V24)</f>
        <v>0</v>
      </c>
      <c r="W25" s="5"/>
      <c r="X25" s="13">
        <f>SUM(X17:X24)</f>
        <v>0</v>
      </c>
      <c r="Z25" s="13">
        <f>SUM(Z17:Z24)</f>
        <v>0</v>
      </c>
      <c r="AB25" s="13">
        <f>SUM(AB17:AB24)</f>
        <v>0</v>
      </c>
      <c r="AD25" s="13">
        <f>SUM(AD17:AD24)</f>
        <v>0</v>
      </c>
      <c r="AF25" s="13">
        <f>SUM(AF17:AF24)</f>
        <v>0</v>
      </c>
      <c r="AH25" s="13">
        <f>SUM(AH17:AH24)</f>
        <v>0</v>
      </c>
      <c r="AJ25" s="13">
        <f>SUM(AJ17:AJ24)</f>
        <v>0</v>
      </c>
      <c r="AL25" s="13">
        <f>SUM(AL17:AL24)</f>
        <v>0</v>
      </c>
      <c r="AN25" s="13">
        <f>SUM(AN17:AN24)</f>
        <v>0</v>
      </c>
      <c r="AP25" s="13">
        <f t="shared" si="1"/>
        <v>0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90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5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5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5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5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5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0.199999999999999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  <row r="35" spans="1:42" s="28" customFormat="1" ht="3.9" customHeight="1" x14ac:dyDescent="0.25">
      <c r="A35" s="22"/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9" customFormat="1" ht="11.1" customHeight="1" x14ac:dyDescent="0.25">
      <c r="A36" s="24" t="s">
        <v>91</v>
      </c>
      <c r="B36" s="24"/>
      <c r="C36" s="24"/>
      <c r="D36" s="36"/>
      <c r="E36" s="40"/>
      <c r="F36" s="36"/>
      <c r="G36" s="40"/>
      <c r="H36" s="36"/>
      <c r="I36" s="40"/>
      <c r="J36" s="36"/>
      <c r="K36" s="40"/>
      <c r="L36" s="36"/>
      <c r="M36" s="40"/>
      <c r="N36" s="36"/>
      <c r="O36" s="40"/>
      <c r="P36" s="36"/>
      <c r="Q36" s="40"/>
      <c r="R36" s="36"/>
      <c r="S36" s="40"/>
      <c r="T36" s="36"/>
      <c r="U36" s="40"/>
      <c r="V36" s="36"/>
      <c r="W36" s="40"/>
      <c r="X36" s="36"/>
      <c r="Y36" s="40"/>
      <c r="Z36" s="36"/>
      <c r="AA36" s="40"/>
      <c r="AB36" s="36"/>
      <c r="AC36" s="40"/>
      <c r="AD36" s="36"/>
      <c r="AE36" s="40"/>
      <c r="AF36" s="36"/>
      <c r="AG36" s="40"/>
      <c r="AH36" s="36"/>
      <c r="AI36" s="40"/>
      <c r="AJ36" s="36"/>
      <c r="AK36" s="41"/>
      <c r="AL36" s="36"/>
      <c r="AM36" s="40"/>
      <c r="AN36" s="36"/>
      <c r="AO36" s="40"/>
      <c r="AP36" s="36"/>
    </row>
    <row r="37" spans="1:42" s="27" customFormat="1" ht="11.1" customHeight="1" x14ac:dyDescent="0.25">
      <c r="A37" s="22"/>
      <c r="B37" s="30" t="s">
        <v>85</v>
      </c>
      <c r="C37" s="31"/>
      <c r="D37" s="34">
        <v>0</v>
      </c>
      <c r="E37" s="40"/>
      <c r="F37" s="34">
        <v>0</v>
      </c>
      <c r="G37" s="40"/>
      <c r="H37" s="34">
        <v>0</v>
      </c>
      <c r="I37" s="40"/>
      <c r="J37" s="34">
        <v>0</v>
      </c>
      <c r="K37" s="40"/>
      <c r="L37" s="34">
        <v>0</v>
      </c>
      <c r="M37" s="40"/>
      <c r="N37" s="34">
        <v>0</v>
      </c>
      <c r="O37" s="40"/>
      <c r="P37" s="34">
        <v>0</v>
      </c>
      <c r="Q37" s="40"/>
      <c r="R37" s="34">
        <v>0</v>
      </c>
      <c r="S37" s="41"/>
      <c r="T37" s="34">
        <v>0</v>
      </c>
      <c r="U37" s="40"/>
      <c r="V37" s="34">
        <v>0</v>
      </c>
      <c r="W37" s="41"/>
      <c r="X37" s="34">
        <v>0</v>
      </c>
      <c r="Y37" s="40"/>
      <c r="Z37" s="34">
        <v>0</v>
      </c>
      <c r="AA37" s="41"/>
      <c r="AB37" s="34">
        <v>0</v>
      </c>
      <c r="AC37" s="40"/>
      <c r="AD37" s="34">
        <v>0</v>
      </c>
      <c r="AE37" s="41"/>
      <c r="AF37" s="34">
        <v>0</v>
      </c>
      <c r="AG37" s="40"/>
      <c r="AH37" s="34">
        <v>0</v>
      </c>
      <c r="AI37" s="41"/>
      <c r="AJ37" s="34">
        <v>0</v>
      </c>
      <c r="AK37" s="41"/>
      <c r="AL37" s="34">
        <v>0</v>
      </c>
      <c r="AM37" s="41"/>
      <c r="AN37" s="34">
        <v>0</v>
      </c>
      <c r="AO37" s="40"/>
      <c r="AP37" s="34">
        <f t="shared" ref="AP37:AP43" si="3">SUM(D37:AO37)</f>
        <v>0</v>
      </c>
    </row>
    <row r="38" spans="1:42" s="27" customFormat="1" ht="11.1" customHeight="1" x14ac:dyDescent="0.25">
      <c r="A38" s="22"/>
      <c r="B38" s="30" t="s">
        <v>85</v>
      </c>
      <c r="C38" s="31"/>
      <c r="D38" s="34">
        <v>0</v>
      </c>
      <c r="E38" s="40"/>
      <c r="F38" s="34">
        <v>0</v>
      </c>
      <c r="G38" s="40"/>
      <c r="H38" s="34">
        <v>0</v>
      </c>
      <c r="I38" s="40"/>
      <c r="J38" s="34">
        <v>0</v>
      </c>
      <c r="K38" s="40"/>
      <c r="L38" s="34">
        <v>0</v>
      </c>
      <c r="M38" s="40"/>
      <c r="N38" s="34">
        <v>0</v>
      </c>
      <c r="O38" s="40"/>
      <c r="P38" s="34">
        <v>0</v>
      </c>
      <c r="Q38" s="40"/>
      <c r="R38" s="34">
        <v>0</v>
      </c>
      <c r="S38" s="41"/>
      <c r="T38" s="34">
        <v>0</v>
      </c>
      <c r="U38" s="40"/>
      <c r="V38" s="34">
        <v>0</v>
      </c>
      <c r="W38" s="41"/>
      <c r="X38" s="34">
        <v>0</v>
      </c>
      <c r="Y38" s="40"/>
      <c r="Z38" s="34">
        <v>0</v>
      </c>
      <c r="AA38" s="41"/>
      <c r="AB38" s="34">
        <v>0</v>
      </c>
      <c r="AC38" s="40"/>
      <c r="AD38" s="34">
        <v>0</v>
      </c>
      <c r="AE38" s="41"/>
      <c r="AF38" s="34">
        <v>0</v>
      </c>
      <c r="AG38" s="40"/>
      <c r="AH38" s="34">
        <v>0</v>
      </c>
      <c r="AI38" s="41"/>
      <c r="AJ38" s="34">
        <v>0</v>
      </c>
      <c r="AK38" s="41"/>
      <c r="AL38" s="34">
        <v>0</v>
      </c>
      <c r="AM38" s="41"/>
      <c r="AN38" s="34">
        <v>0</v>
      </c>
      <c r="AO38" s="40"/>
      <c r="AP38" s="34">
        <f t="shared" si="3"/>
        <v>0</v>
      </c>
    </row>
    <row r="39" spans="1:42" s="27" customFormat="1" ht="11.1" customHeight="1" x14ac:dyDescent="0.25">
      <c r="A39" s="22"/>
      <c r="B39" s="30" t="s">
        <v>85</v>
      </c>
      <c r="C39" s="31"/>
      <c r="D39" s="34">
        <v>0</v>
      </c>
      <c r="E39" s="40"/>
      <c r="F39" s="34">
        <v>0</v>
      </c>
      <c r="G39" s="40"/>
      <c r="H39" s="34">
        <v>0</v>
      </c>
      <c r="I39" s="40"/>
      <c r="J39" s="34">
        <v>0</v>
      </c>
      <c r="K39" s="40"/>
      <c r="L39" s="34">
        <v>0</v>
      </c>
      <c r="M39" s="40"/>
      <c r="N39" s="34">
        <v>0</v>
      </c>
      <c r="O39" s="40"/>
      <c r="P39" s="34">
        <v>0</v>
      </c>
      <c r="Q39" s="40"/>
      <c r="R39" s="34">
        <v>0</v>
      </c>
      <c r="S39" s="41"/>
      <c r="T39" s="34">
        <v>0</v>
      </c>
      <c r="U39" s="40"/>
      <c r="V39" s="34">
        <v>0</v>
      </c>
      <c r="W39" s="41"/>
      <c r="X39" s="34">
        <v>0</v>
      </c>
      <c r="Y39" s="40"/>
      <c r="Z39" s="34">
        <v>0</v>
      </c>
      <c r="AA39" s="41"/>
      <c r="AB39" s="34">
        <v>0</v>
      </c>
      <c r="AC39" s="40"/>
      <c r="AD39" s="34">
        <v>0</v>
      </c>
      <c r="AE39" s="41"/>
      <c r="AF39" s="34">
        <v>0</v>
      </c>
      <c r="AG39" s="40"/>
      <c r="AH39" s="34">
        <v>0</v>
      </c>
      <c r="AI39" s="41"/>
      <c r="AJ39" s="34">
        <v>0</v>
      </c>
      <c r="AK39" s="41"/>
      <c r="AL39" s="34">
        <v>0</v>
      </c>
      <c r="AM39" s="41"/>
      <c r="AN39" s="34">
        <v>0</v>
      </c>
      <c r="AO39" s="40"/>
      <c r="AP39" s="34">
        <f t="shared" si="3"/>
        <v>0</v>
      </c>
    </row>
    <row r="40" spans="1:42" s="27" customFormat="1" ht="11.1" customHeight="1" x14ac:dyDescent="0.25">
      <c r="A40" s="22"/>
      <c r="B40" s="30" t="s">
        <v>85</v>
      </c>
      <c r="C40" s="31"/>
      <c r="D40" s="34">
        <v>0</v>
      </c>
      <c r="E40" s="40"/>
      <c r="F40" s="34">
        <v>0</v>
      </c>
      <c r="G40" s="40"/>
      <c r="H40" s="34">
        <v>0</v>
      </c>
      <c r="I40" s="40"/>
      <c r="J40" s="34">
        <v>0</v>
      </c>
      <c r="K40" s="40"/>
      <c r="L40" s="34">
        <v>0</v>
      </c>
      <c r="M40" s="40"/>
      <c r="N40" s="34">
        <v>0</v>
      </c>
      <c r="O40" s="40"/>
      <c r="P40" s="34">
        <v>0</v>
      </c>
      <c r="Q40" s="40"/>
      <c r="R40" s="34">
        <v>0</v>
      </c>
      <c r="S40" s="41"/>
      <c r="T40" s="34">
        <v>0</v>
      </c>
      <c r="U40" s="40"/>
      <c r="V40" s="34">
        <v>0</v>
      </c>
      <c r="W40" s="41"/>
      <c r="X40" s="34">
        <v>0</v>
      </c>
      <c r="Y40" s="40"/>
      <c r="Z40" s="34">
        <v>0</v>
      </c>
      <c r="AA40" s="41"/>
      <c r="AB40" s="34">
        <v>0</v>
      </c>
      <c r="AC40" s="40"/>
      <c r="AD40" s="34">
        <v>0</v>
      </c>
      <c r="AE40" s="41"/>
      <c r="AF40" s="34">
        <v>0</v>
      </c>
      <c r="AG40" s="40"/>
      <c r="AH40" s="34">
        <v>0</v>
      </c>
      <c r="AI40" s="41"/>
      <c r="AJ40" s="34">
        <v>0</v>
      </c>
      <c r="AK40" s="41"/>
      <c r="AL40" s="34">
        <v>0</v>
      </c>
      <c r="AM40" s="41"/>
      <c r="AN40" s="34">
        <v>0</v>
      </c>
      <c r="AO40" s="40"/>
      <c r="AP40" s="34">
        <f t="shared" si="3"/>
        <v>0</v>
      </c>
    </row>
    <row r="41" spans="1:42" s="27" customFormat="1" ht="11.1" customHeight="1" x14ac:dyDescent="0.25">
      <c r="A41" s="22"/>
      <c r="B41" s="30" t="s">
        <v>85</v>
      </c>
      <c r="C41" s="31"/>
      <c r="D41" s="34">
        <v>0</v>
      </c>
      <c r="E41" s="40"/>
      <c r="F41" s="34">
        <v>0</v>
      </c>
      <c r="G41" s="40"/>
      <c r="H41" s="34">
        <v>0</v>
      </c>
      <c r="I41" s="40"/>
      <c r="J41" s="34">
        <v>0</v>
      </c>
      <c r="K41" s="40"/>
      <c r="L41" s="34">
        <v>0</v>
      </c>
      <c r="M41" s="40"/>
      <c r="N41" s="34">
        <v>0</v>
      </c>
      <c r="O41" s="40"/>
      <c r="P41" s="34">
        <v>0</v>
      </c>
      <c r="Q41" s="40"/>
      <c r="R41" s="34">
        <v>0</v>
      </c>
      <c r="S41" s="41"/>
      <c r="T41" s="34">
        <v>0</v>
      </c>
      <c r="U41" s="40"/>
      <c r="V41" s="34">
        <v>0</v>
      </c>
      <c r="W41" s="41"/>
      <c r="X41" s="34">
        <v>0</v>
      </c>
      <c r="Y41" s="40"/>
      <c r="Z41" s="34">
        <v>0</v>
      </c>
      <c r="AA41" s="41"/>
      <c r="AB41" s="34">
        <v>0</v>
      </c>
      <c r="AC41" s="40"/>
      <c r="AD41" s="34">
        <v>0</v>
      </c>
      <c r="AE41" s="41"/>
      <c r="AF41" s="34">
        <v>0</v>
      </c>
      <c r="AG41" s="40"/>
      <c r="AH41" s="34">
        <v>0</v>
      </c>
      <c r="AI41" s="41"/>
      <c r="AJ41" s="34">
        <v>0</v>
      </c>
      <c r="AK41" s="41"/>
      <c r="AL41" s="34">
        <v>0</v>
      </c>
      <c r="AM41" s="41"/>
      <c r="AN41" s="34">
        <v>0</v>
      </c>
      <c r="AO41" s="40"/>
      <c r="AP41" s="34">
        <f t="shared" si="3"/>
        <v>0</v>
      </c>
    </row>
    <row r="42" spans="1:42" s="27" customFormat="1" ht="11.1" customHeight="1" x14ac:dyDescent="0.25">
      <c r="A42" s="22"/>
      <c r="B42" s="22" t="s">
        <v>85</v>
      </c>
      <c r="C42" s="22"/>
      <c r="D42" s="40">
        <v>0</v>
      </c>
      <c r="E42" s="40"/>
      <c r="F42" s="40">
        <v>0</v>
      </c>
      <c r="G42" s="40"/>
      <c r="H42" s="40">
        <v>0</v>
      </c>
      <c r="I42" s="40"/>
      <c r="J42" s="40">
        <v>0</v>
      </c>
      <c r="K42" s="40"/>
      <c r="L42" s="40">
        <v>0</v>
      </c>
      <c r="M42" s="40"/>
      <c r="N42" s="40">
        <v>0</v>
      </c>
      <c r="O42" s="40"/>
      <c r="P42" s="40">
        <v>0</v>
      </c>
      <c r="Q42" s="40"/>
      <c r="R42" s="40">
        <v>0</v>
      </c>
      <c r="S42" s="40"/>
      <c r="T42" s="40">
        <v>0</v>
      </c>
      <c r="U42" s="40"/>
      <c r="V42" s="40">
        <v>0</v>
      </c>
      <c r="W42" s="40"/>
      <c r="X42" s="40">
        <v>0</v>
      </c>
      <c r="Y42" s="41"/>
      <c r="Z42" s="40">
        <v>0</v>
      </c>
      <c r="AA42" s="41"/>
      <c r="AB42" s="40">
        <v>0</v>
      </c>
      <c r="AC42" s="41"/>
      <c r="AD42" s="40">
        <v>0</v>
      </c>
      <c r="AE42" s="41"/>
      <c r="AF42" s="40">
        <v>0</v>
      </c>
      <c r="AG42" s="41"/>
      <c r="AH42" s="40">
        <v>0</v>
      </c>
      <c r="AI42" s="41"/>
      <c r="AJ42" s="40">
        <v>0</v>
      </c>
      <c r="AK42" s="41"/>
      <c r="AL42" s="40">
        <v>0</v>
      </c>
      <c r="AM42" s="41"/>
      <c r="AN42" s="40">
        <v>0</v>
      </c>
      <c r="AO42" s="41"/>
      <c r="AP42" s="40">
        <f t="shared" si="3"/>
        <v>0</v>
      </c>
    </row>
    <row r="43" spans="1:42" s="4" customFormat="1" ht="10.199999999999999" x14ac:dyDescent="0.2">
      <c r="A43" s="12"/>
      <c r="C43" s="4" t="s">
        <v>6</v>
      </c>
      <c r="D43" s="13">
        <f>SUM(D37:D42)</f>
        <v>0</v>
      </c>
      <c r="E43" s="5"/>
      <c r="F43" s="13">
        <f>SUM(F37:F42)</f>
        <v>0</v>
      </c>
      <c r="G43" s="5"/>
      <c r="H43" s="13">
        <f>SUM(H37:H42)</f>
        <v>0</v>
      </c>
      <c r="I43" s="5"/>
      <c r="J43" s="13">
        <f>SUM(J37:J42)</f>
        <v>0</v>
      </c>
      <c r="K43" s="5"/>
      <c r="L43" s="13">
        <f>SUM(L37:L42)</f>
        <v>0</v>
      </c>
      <c r="M43" s="5"/>
      <c r="N43" s="13">
        <f>SUM(N37:N42)</f>
        <v>0</v>
      </c>
      <c r="O43" s="5"/>
      <c r="P43" s="13">
        <f>SUM(P37:P42)</f>
        <v>0</v>
      </c>
      <c r="Q43" s="5"/>
      <c r="R43" s="13">
        <f>SUM(R37:R42)</f>
        <v>0</v>
      </c>
      <c r="S43" s="5"/>
      <c r="T43" s="13">
        <f>SUM(T37:T42)</f>
        <v>0</v>
      </c>
      <c r="U43" s="5"/>
      <c r="V43" s="13">
        <f>SUM(V37:V42)</f>
        <v>0</v>
      </c>
      <c r="W43" s="5"/>
      <c r="X43" s="13">
        <f>SUM(X37:X42)</f>
        <v>0</v>
      </c>
      <c r="Z43" s="13">
        <f>SUM(Z37:Z42)</f>
        <v>0</v>
      </c>
      <c r="AB43" s="13">
        <f>SUM(AB37:AB42)</f>
        <v>0</v>
      </c>
      <c r="AD43" s="13">
        <f>SUM(AD37:AD42)</f>
        <v>0</v>
      </c>
      <c r="AF43" s="13">
        <f>SUM(AF37:AF42)</f>
        <v>0</v>
      </c>
      <c r="AH43" s="13">
        <f>SUM(AH37:AH42)</f>
        <v>0</v>
      </c>
      <c r="AJ43" s="13">
        <f>SUM(AJ37:AJ42)</f>
        <v>0</v>
      </c>
      <c r="AL43" s="13">
        <f>SUM(AL37:AL42)</f>
        <v>0</v>
      </c>
      <c r="AN43" s="13">
        <f>SUM(AN37:AN42)</f>
        <v>0</v>
      </c>
      <c r="AP43" s="13">
        <f t="shared" si="3"/>
        <v>0</v>
      </c>
    </row>
    <row r="44" spans="1:42" s="28" customFormat="1" ht="3.9" customHeight="1" x14ac:dyDescent="0.25">
      <c r="A44" s="22"/>
      <c r="B44" s="22"/>
      <c r="C44" s="22"/>
      <c r="D44" s="38"/>
      <c r="E44" s="40"/>
      <c r="F44" s="38"/>
      <c r="G44" s="40"/>
      <c r="H44" s="38"/>
      <c r="I44" s="40"/>
      <c r="J44" s="38"/>
      <c r="K44" s="40"/>
      <c r="L44" s="38"/>
      <c r="M44" s="40"/>
      <c r="N44" s="38"/>
      <c r="O44" s="40"/>
      <c r="P44" s="38"/>
      <c r="Q44" s="40"/>
      <c r="R44" s="38"/>
      <c r="S44" s="40"/>
      <c r="T44" s="38"/>
      <c r="U44" s="40"/>
      <c r="V44" s="38"/>
      <c r="W44" s="40"/>
      <c r="X44" s="38"/>
      <c r="Y44" s="41"/>
      <c r="Z44" s="38"/>
      <c r="AA44" s="41"/>
      <c r="AB44" s="38"/>
      <c r="AC44" s="41"/>
      <c r="AD44" s="38"/>
      <c r="AE44" s="41"/>
      <c r="AF44" s="38"/>
      <c r="AG44" s="41"/>
      <c r="AH44" s="38"/>
      <c r="AI44" s="41"/>
      <c r="AJ44" s="38"/>
      <c r="AK44" s="41"/>
      <c r="AL44" s="38"/>
      <c r="AM44" s="41"/>
      <c r="AN44" s="38"/>
      <c r="AO44" s="41"/>
      <c r="AP44" s="38"/>
    </row>
    <row r="45" spans="1:42" s="28" customFormat="1" ht="11.1" customHeight="1" x14ac:dyDescent="0.25">
      <c r="A45" s="24" t="s">
        <v>13</v>
      </c>
      <c r="B45" s="22"/>
      <c r="C45" s="22"/>
      <c r="D45" s="36"/>
      <c r="E45" s="40"/>
      <c r="F45" s="36"/>
      <c r="G45" s="40"/>
      <c r="H45" s="36"/>
      <c r="I45" s="40"/>
      <c r="J45" s="36"/>
      <c r="K45" s="40"/>
      <c r="L45" s="36"/>
      <c r="M45" s="40"/>
      <c r="N45" s="36"/>
      <c r="O45" s="40"/>
      <c r="P45" s="36"/>
      <c r="Q45" s="40"/>
      <c r="R45" s="36"/>
      <c r="S45" s="40"/>
      <c r="T45" s="36"/>
      <c r="U45" s="40"/>
      <c r="V45" s="36"/>
      <c r="W45" s="40"/>
      <c r="X45" s="36"/>
      <c r="Y45" s="41"/>
      <c r="Z45" s="36"/>
      <c r="AA45" s="41"/>
      <c r="AB45" s="36"/>
      <c r="AC45" s="40"/>
      <c r="AD45" s="36"/>
      <c r="AE45" s="40"/>
      <c r="AF45" s="36"/>
      <c r="AG45" s="40"/>
      <c r="AH45" s="36"/>
      <c r="AI45" s="40"/>
      <c r="AJ45" s="36"/>
      <c r="AK45" s="41"/>
      <c r="AL45" s="36"/>
      <c r="AM45" s="40"/>
      <c r="AN45" s="36"/>
      <c r="AO45" s="40"/>
      <c r="AP45" s="36"/>
    </row>
    <row r="46" spans="1:42" s="27" customFormat="1" ht="11.1" customHeight="1" x14ac:dyDescent="0.25">
      <c r="A46" s="22"/>
      <c r="B46" s="22" t="s">
        <v>85</v>
      </c>
      <c r="C46" s="22"/>
      <c r="D46" s="36">
        <v>0</v>
      </c>
      <c r="E46" s="40"/>
      <c r="F46" s="36">
        <v>0</v>
      </c>
      <c r="G46" s="40"/>
      <c r="H46" s="36">
        <v>0</v>
      </c>
      <c r="I46" s="40"/>
      <c r="J46" s="36">
        <v>0</v>
      </c>
      <c r="K46" s="40"/>
      <c r="L46" s="36">
        <v>0</v>
      </c>
      <c r="M46" s="40"/>
      <c r="N46" s="36">
        <v>0</v>
      </c>
      <c r="O46" s="40"/>
      <c r="P46" s="36">
        <v>0</v>
      </c>
      <c r="Q46" s="40"/>
      <c r="R46" s="36">
        <v>0</v>
      </c>
      <c r="S46" s="40"/>
      <c r="T46" s="36">
        <v>0</v>
      </c>
      <c r="U46" s="40"/>
      <c r="V46" s="36">
        <v>0</v>
      </c>
      <c r="W46" s="40"/>
      <c r="X46" s="36">
        <v>0</v>
      </c>
      <c r="Y46" s="41"/>
      <c r="Z46" s="36">
        <v>0</v>
      </c>
      <c r="AA46" s="41"/>
      <c r="AB46" s="36">
        <v>0</v>
      </c>
      <c r="AC46" s="40"/>
      <c r="AD46" s="36">
        <v>0</v>
      </c>
      <c r="AE46" s="40"/>
      <c r="AF46" s="36">
        <v>0</v>
      </c>
      <c r="AG46" s="40"/>
      <c r="AH46" s="36">
        <v>0</v>
      </c>
      <c r="AI46" s="40"/>
      <c r="AJ46" s="36">
        <v>0</v>
      </c>
      <c r="AK46" s="41"/>
      <c r="AL46" s="36">
        <v>0</v>
      </c>
      <c r="AM46" s="40"/>
      <c r="AN46" s="36">
        <v>0</v>
      </c>
      <c r="AO46" s="40"/>
      <c r="AP46" s="36">
        <f t="shared" ref="AP46:AP54" si="4">SUM(D46:AO46)</f>
        <v>0</v>
      </c>
    </row>
    <row r="47" spans="1:42" s="27" customFormat="1" ht="11.1" customHeight="1" x14ac:dyDescent="0.25">
      <c r="A47" s="22"/>
      <c r="B47" s="22" t="s">
        <v>85</v>
      </c>
      <c r="C47" s="22"/>
      <c r="D47" s="33">
        <v>0</v>
      </c>
      <c r="E47" s="40"/>
      <c r="F47" s="33">
        <v>0</v>
      </c>
      <c r="G47" s="40"/>
      <c r="H47" s="33">
        <v>0</v>
      </c>
      <c r="I47" s="40"/>
      <c r="J47" s="33">
        <v>0</v>
      </c>
      <c r="K47" s="40"/>
      <c r="L47" s="33">
        <v>0</v>
      </c>
      <c r="M47" s="40"/>
      <c r="N47" s="33">
        <v>0</v>
      </c>
      <c r="O47" s="40"/>
      <c r="P47" s="33">
        <v>0</v>
      </c>
      <c r="Q47" s="40"/>
      <c r="R47" s="33">
        <v>0</v>
      </c>
      <c r="S47" s="40"/>
      <c r="T47" s="33">
        <v>0</v>
      </c>
      <c r="U47" s="40"/>
      <c r="V47" s="33">
        <v>0</v>
      </c>
      <c r="W47" s="40"/>
      <c r="X47" s="33">
        <v>0</v>
      </c>
      <c r="Y47" s="41"/>
      <c r="Z47" s="33">
        <v>0</v>
      </c>
      <c r="AA47" s="41"/>
      <c r="AB47" s="33">
        <v>0</v>
      </c>
      <c r="AC47" s="41"/>
      <c r="AD47" s="33">
        <v>0</v>
      </c>
      <c r="AE47" s="41"/>
      <c r="AF47" s="33">
        <v>0</v>
      </c>
      <c r="AG47" s="41"/>
      <c r="AH47" s="33">
        <v>0</v>
      </c>
      <c r="AI47" s="41"/>
      <c r="AJ47" s="33">
        <v>0</v>
      </c>
      <c r="AK47" s="41"/>
      <c r="AL47" s="33">
        <v>0</v>
      </c>
      <c r="AM47" s="41"/>
      <c r="AN47" s="33">
        <v>0</v>
      </c>
      <c r="AO47" s="41"/>
      <c r="AP47" s="33">
        <f t="shared" si="4"/>
        <v>0</v>
      </c>
    </row>
    <row r="48" spans="1:42" s="27" customFormat="1" ht="11.1" customHeight="1" x14ac:dyDescent="0.25">
      <c r="A48" s="22"/>
      <c r="B48" s="22" t="s">
        <v>85</v>
      </c>
      <c r="C48" s="22"/>
      <c r="D48" s="40">
        <v>0</v>
      </c>
      <c r="E48" s="40"/>
      <c r="F48" s="40">
        <v>0</v>
      </c>
      <c r="G48" s="40"/>
      <c r="H48" s="40">
        <v>0</v>
      </c>
      <c r="I48" s="40"/>
      <c r="J48" s="40">
        <v>0</v>
      </c>
      <c r="K48" s="40"/>
      <c r="L48" s="40">
        <v>0</v>
      </c>
      <c r="M48" s="40"/>
      <c r="N48" s="40">
        <v>0</v>
      </c>
      <c r="O48" s="40"/>
      <c r="P48" s="40">
        <v>0</v>
      </c>
      <c r="Q48" s="40"/>
      <c r="R48" s="40">
        <v>0</v>
      </c>
      <c r="S48" s="40"/>
      <c r="T48" s="40">
        <v>0</v>
      </c>
      <c r="U48" s="40"/>
      <c r="V48" s="40">
        <v>0</v>
      </c>
      <c r="W48" s="40"/>
      <c r="X48" s="40">
        <v>0</v>
      </c>
      <c r="Y48" s="41"/>
      <c r="Z48" s="40">
        <v>0</v>
      </c>
      <c r="AA48" s="41"/>
      <c r="AB48" s="40">
        <v>0</v>
      </c>
      <c r="AC48" s="41"/>
      <c r="AD48" s="40">
        <v>0</v>
      </c>
      <c r="AE48" s="41"/>
      <c r="AF48" s="40">
        <v>0</v>
      </c>
      <c r="AG48" s="41"/>
      <c r="AH48" s="40">
        <v>0</v>
      </c>
      <c r="AI48" s="41"/>
      <c r="AJ48" s="40">
        <v>0</v>
      </c>
      <c r="AK48" s="41"/>
      <c r="AL48" s="40">
        <v>0</v>
      </c>
      <c r="AM48" s="41"/>
      <c r="AN48" s="40">
        <v>0</v>
      </c>
      <c r="AO48" s="41"/>
      <c r="AP48" s="40">
        <f t="shared" si="4"/>
        <v>0</v>
      </c>
    </row>
    <row r="49" spans="1:42" s="27" customFormat="1" ht="11.1" customHeight="1" x14ac:dyDescent="0.25">
      <c r="A49" s="22"/>
      <c r="B49" s="22" t="s">
        <v>85</v>
      </c>
      <c r="C49" s="22"/>
      <c r="D49" s="38">
        <v>0</v>
      </c>
      <c r="E49" s="38"/>
      <c r="F49" s="38">
        <v>0</v>
      </c>
      <c r="G49" s="38"/>
      <c r="H49" s="38">
        <v>0</v>
      </c>
      <c r="I49" s="38"/>
      <c r="J49" s="38">
        <v>0</v>
      </c>
      <c r="K49" s="38"/>
      <c r="L49" s="38">
        <v>0</v>
      </c>
      <c r="M49" s="38"/>
      <c r="N49" s="38">
        <v>0</v>
      </c>
      <c r="O49" s="38"/>
      <c r="P49" s="38">
        <v>0</v>
      </c>
      <c r="Q49" s="38"/>
      <c r="R49" s="38">
        <v>0</v>
      </c>
      <c r="S49" s="38"/>
      <c r="T49" s="38">
        <v>0</v>
      </c>
      <c r="U49" s="38"/>
      <c r="V49" s="38">
        <v>0</v>
      </c>
      <c r="W49" s="38"/>
      <c r="X49" s="38">
        <v>0</v>
      </c>
      <c r="Y49" s="39"/>
      <c r="Z49" s="38">
        <v>0</v>
      </c>
      <c r="AA49" s="39"/>
      <c r="AB49" s="38">
        <v>0</v>
      </c>
      <c r="AC49" s="38"/>
      <c r="AD49" s="38">
        <v>0</v>
      </c>
      <c r="AE49" s="38"/>
      <c r="AF49" s="38">
        <v>0</v>
      </c>
      <c r="AG49" s="38"/>
      <c r="AH49" s="38">
        <v>0</v>
      </c>
      <c r="AI49" s="38"/>
      <c r="AJ49" s="38">
        <v>0</v>
      </c>
      <c r="AK49" s="39"/>
      <c r="AL49" s="38">
        <v>0</v>
      </c>
      <c r="AM49" s="38"/>
      <c r="AN49" s="38">
        <v>0</v>
      </c>
      <c r="AO49" s="38"/>
      <c r="AP49" s="38">
        <f t="shared" si="4"/>
        <v>0</v>
      </c>
    </row>
    <row r="50" spans="1:42" s="27" customFormat="1" ht="11.1" customHeight="1" x14ac:dyDescent="0.25">
      <c r="A50" s="22"/>
      <c r="B50" s="22" t="s">
        <v>85</v>
      </c>
      <c r="C50" s="22"/>
      <c r="D50" s="36">
        <v>0</v>
      </c>
      <c r="E50" s="40"/>
      <c r="F50" s="36">
        <v>0</v>
      </c>
      <c r="G50" s="40"/>
      <c r="H50" s="36">
        <v>0</v>
      </c>
      <c r="I50" s="40"/>
      <c r="J50" s="36">
        <v>0</v>
      </c>
      <c r="K50" s="40"/>
      <c r="L50" s="36">
        <v>0</v>
      </c>
      <c r="M50" s="40"/>
      <c r="N50" s="36">
        <v>0</v>
      </c>
      <c r="O50" s="40"/>
      <c r="P50" s="36">
        <v>0</v>
      </c>
      <c r="Q50" s="40"/>
      <c r="R50" s="36">
        <v>0</v>
      </c>
      <c r="S50" s="40"/>
      <c r="T50" s="36">
        <v>0</v>
      </c>
      <c r="U50" s="40"/>
      <c r="V50" s="36">
        <v>0</v>
      </c>
      <c r="W50" s="40"/>
      <c r="X50" s="36">
        <v>0</v>
      </c>
      <c r="Y50" s="41"/>
      <c r="Z50" s="36">
        <v>0</v>
      </c>
      <c r="AA50" s="41"/>
      <c r="AB50" s="36">
        <v>0</v>
      </c>
      <c r="AC50" s="40"/>
      <c r="AD50" s="36">
        <v>0</v>
      </c>
      <c r="AE50" s="40"/>
      <c r="AF50" s="36">
        <v>0</v>
      </c>
      <c r="AG50" s="40"/>
      <c r="AH50" s="36">
        <v>0</v>
      </c>
      <c r="AI50" s="40"/>
      <c r="AJ50" s="36">
        <v>0</v>
      </c>
      <c r="AK50" s="41"/>
      <c r="AL50" s="36">
        <v>0</v>
      </c>
      <c r="AM50" s="40"/>
      <c r="AN50" s="36">
        <v>0</v>
      </c>
      <c r="AO50" s="40"/>
      <c r="AP50" s="36">
        <f t="shared" si="4"/>
        <v>0</v>
      </c>
    </row>
    <row r="51" spans="1:42" s="27" customFormat="1" ht="11.1" customHeight="1" x14ac:dyDescent="0.25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si="4"/>
        <v>0</v>
      </c>
    </row>
    <row r="52" spans="1:42" s="27" customFormat="1" ht="11.1" customHeight="1" x14ac:dyDescent="0.25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5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4" customFormat="1" ht="10.199999999999999" x14ac:dyDescent="0.2">
      <c r="A54" s="12"/>
      <c r="C54" s="4" t="s">
        <v>6</v>
      </c>
      <c r="D54" s="13">
        <f>SUM(D46:D53)</f>
        <v>0</v>
      </c>
      <c r="E54" s="5"/>
      <c r="F54" s="13">
        <f>SUM(F46:F53)</f>
        <v>0</v>
      </c>
      <c r="G54" s="5"/>
      <c r="H54" s="13">
        <f>SUM(H46:H53)</f>
        <v>0</v>
      </c>
      <c r="I54" s="5"/>
      <c r="J54" s="13">
        <f>SUM(J46:J53)</f>
        <v>0</v>
      </c>
      <c r="K54" s="5"/>
      <c r="L54" s="13">
        <f>SUM(L46:L53)</f>
        <v>0</v>
      </c>
      <c r="M54" s="5"/>
      <c r="N54" s="13">
        <f>SUM(N46:N53)</f>
        <v>0</v>
      </c>
      <c r="O54" s="5"/>
      <c r="P54" s="13">
        <f>SUM(P46:P53)</f>
        <v>0</v>
      </c>
      <c r="Q54" s="5"/>
      <c r="R54" s="13">
        <f>SUM(R46:R53)</f>
        <v>0</v>
      </c>
      <c r="S54" s="5"/>
      <c r="T54" s="13">
        <f>SUM(T46:T53)</f>
        <v>0</v>
      </c>
      <c r="U54" s="5"/>
      <c r="V54" s="13">
        <f>SUM(V46:V53)</f>
        <v>0</v>
      </c>
      <c r="W54" s="5"/>
      <c r="X54" s="13">
        <f>SUM(X46:X53)</f>
        <v>0</v>
      </c>
      <c r="Z54" s="13">
        <f>SUM(Z46:Z53)</f>
        <v>0</v>
      </c>
      <c r="AB54" s="13">
        <f>SUM(AB46:AB53)</f>
        <v>0</v>
      </c>
      <c r="AD54" s="13">
        <f>SUM(AD46:AD53)</f>
        <v>0</v>
      </c>
      <c r="AF54" s="13">
        <f>SUM(AF46:AF53)</f>
        <v>0</v>
      </c>
      <c r="AH54" s="13">
        <f>SUM(AH46:AH53)</f>
        <v>0</v>
      </c>
      <c r="AJ54" s="13">
        <f>SUM(AJ46:AJ53)</f>
        <v>0</v>
      </c>
      <c r="AL54" s="13">
        <f>SUM(AL46:AL53)</f>
        <v>0</v>
      </c>
      <c r="AN54" s="13">
        <f>SUM(AN46:AN53)</f>
        <v>0</v>
      </c>
      <c r="AP54" s="13">
        <f t="shared" si="4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34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B25" sqref="B25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93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94</v>
      </c>
      <c r="B7" s="24"/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5"/>
      <c r="AA7" s="4"/>
      <c r="AB7" s="5"/>
      <c r="AC7" s="4"/>
      <c r="AD7" s="5"/>
      <c r="AE7" s="4"/>
      <c r="AF7" s="5"/>
      <c r="AG7" s="4"/>
      <c r="AH7" s="5"/>
      <c r="AI7" s="4"/>
      <c r="AJ7" s="5"/>
      <c r="AK7" s="4"/>
      <c r="AL7" s="5"/>
      <c r="AM7" s="4"/>
      <c r="AN7" s="5"/>
      <c r="AO7" s="4"/>
      <c r="AP7" s="5"/>
    </row>
    <row r="8" spans="1:42" s="26" customFormat="1" ht="11.1" customHeight="1" x14ac:dyDescent="0.2">
      <c r="A8" s="22"/>
      <c r="B8" s="22" t="s">
        <v>85</v>
      </c>
      <c r="C8" s="22"/>
      <c r="D8" s="36">
        <v>0</v>
      </c>
      <c r="E8" s="36"/>
      <c r="F8" s="36">
        <v>0</v>
      </c>
      <c r="G8" s="36"/>
      <c r="H8" s="36">
        <v>0</v>
      </c>
      <c r="I8" s="36"/>
      <c r="J8" s="36">
        <v>0</v>
      </c>
      <c r="K8" s="36"/>
      <c r="L8" s="36">
        <v>0</v>
      </c>
      <c r="M8" s="36"/>
      <c r="N8" s="36">
        <v>0</v>
      </c>
      <c r="O8" s="36"/>
      <c r="P8" s="36">
        <v>0</v>
      </c>
      <c r="Q8" s="36"/>
      <c r="R8" s="36">
        <v>0</v>
      </c>
      <c r="S8" s="36"/>
      <c r="T8" s="36">
        <v>0</v>
      </c>
      <c r="U8" s="36"/>
      <c r="V8" s="36">
        <v>0</v>
      </c>
      <c r="W8" s="36"/>
      <c r="X8" s="36">
        <v>0</v>
      </c>
      <c r="Y8" s="37"/>
      <c r="Z8" s="36">
        <v>0</v>
      </c>
      <c r="AA8" s="37"/>
      <c r="AB8" s="36">
        <v>0</v>
      </c>
      <c r="AC8" s="37"/>
      <c r="AD8" s="36">
        <v>0</v>
      </c>
      <c r="AE8" s="37"/>
      <c r="AF8" s="36">
        <v>0</v>
      </c>
      <c r="AG8" s="37"/>
      <c r="AH8" s="36">
        <v>0</v>
      </c>
      <c r="AI8" s="37"/>
      <c r="AJ8" s="36">
        <v>0</v>
      </c>
      <c r="AK8" s="37"/>
      <c r="AL8" s="36">
        <v>0</v>
      </c>
      <c r="AM8" s="37"/>
      <c r="AN8" s="36">
        <v>0</v>
      </c>
      <c r="AO8" s="37"/>
      <c r="AP8" s="36">
        <f t="shared" ref="AP8:AP14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36">
        <v>0</v>
      </c>
      <c r="E9" s="36"/>
      <c r="F9" s="36">
        <v>0</v>
      </c>
      <c r="G9" s="36"/>
      <c r="H9" s="36">
        <v>0</v>
      </c>
      <c r="I9" s="36"/>
      <c r="J9" s="36">
        <v>0</v>
      </c>
      <c r="K9" s="36"/>
      <c r="L9" s="36">
        <v>0</v>
      </c>
      <c r="M9" s="36"/>
      <c r="N9" s="36">
        <v>0</v>
      </c>
      <c r="O9" s="36"/>
      <c r="P9" s="36">
        <v>0</v>
      </c>
      <c r="Q9" s="36"/>
      <c r="R9" s="36">
        <v>0</v>
      </c>
      <c r="S9" s="36"/>
      <c r="T9" s="36">
        <v>0</v>
      </c>
      <c r="U9" s="36"/>
      <c r="V9" s="36">
        <v>0</v>
      </c>
      <c r="W9" s="36"/>
      <c r="X9" s="36">
        <v>0</v>
      </c>
      <c r="Y9" s="37"/>
      <c r="Z9" s="36">
        <v>0</v>
      </c>
      <c r="AA9" s="37"/>
      <c r="AB9" s="36">
        <v>0</v>
      </c>
      <c r="AC9" s="37"/>
      <c r="AD9" s="36">
        <v>0</v>
      </c>
      <c r="AE9" s="37"/>
      <c r="AF9" s="36">
        <v>0</v>
      </c>
      <c r="AG9" s="37"/>
      <c r="AH9" s="36">
        <v>0</v>
      </c>
      <c r="AI9" s="37"/>
      <c r="AJ9" s="36">
        <v>0</v>
      </c>
      <c r="AK9" s="37"/>
      <c r="AL9" s="36">
        <v>0</v>
      </c>
      <c r="AM9" s="37"/>
      <c r="AN9" s="36">
        <v>0</v>
      </c>
      <c r="AO9" s="37"/>
      <c r="AP9" s="36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36">
        <v>0</v>
      </c>
      <c r="E10" s="36"/>
      <c r="F10" s="36">
        <v>0</v>
      </c>
      <c r="G10" s="36"/>
      <c r="H10" s="36">
        <v>0</v>
      </c>
      <c r="I10" s="36"/>
      <c r="J10" s="36">
        <v>0</v>
      </c>
      <c r="K10" s="36"/>
      <c r="L10" s="36">
        <v>0</v>
      </c>
      <c r="M10" s="36"/>
      <c r="N10" s="36">
        <v>0</v>
      </c>
      <c r="O10" s="36"/>
      <c r="P10" s="36">
        <v>0</v>
      </c>
      <c r="Q10" s="36"/>
      <c r="R10" s="36">
        <v>0</v>
      </c>
      <c r="S10" s="36"/>
      <c r="T10" s="36">
        <v>0</v>
      </c>
      <c r="U10" s="36"/>
      <c r="V10" s="36">
        <v>0</v>
      </c>
      <c r="W10" s="36"/>
      <c r="X10" s="36">
        <v>0</v>
      </c>
      <c r="Y10" s="37"/>
      <c r="Z10" s="36">
        <v>0</v>
      </c>
      <c r="AA10" s="37"/>
      <c r="AB10" s="36">
        <v>0</v>
      </c>
      <c r="AC10" s="37"/>
      <c r="AD10" s="36">
        <v>0</v>
      </c>
      <c r="AE10" s="37"/>
      <c r="AF10" s="36">
        <v>0</v>
      </c>
      <c r="AG10" s="37"/>
      <c r="AH10" s="36">
        <v>0</v>
      </c>
      <c r="AI10" s="37"/>
      <c r="AJ10" s="36">
        <v>0</v>
      </c>
      <c r="AK10" s="37"/>
      <c r="AL10" s="36">
        <v>0</v>
      </c>
      <c r="AM10" s="37"/>
      <c r="AN10" s="36">
        <v>0</v>
      </c>
      <c r="AO10" s="37"/>
      <c r="AP10" s="36">
        <f t="shared" si="0"/>
        <v>0</v>
      </c>
    </row>
    <row r="11" spans="1:42" s="26" customFormat="1" ht="11.1" customHeight="1" x14ac:dyDescent="0.2">
      <c r="A11" s="22"/>
      <c r="B11" s="22" t="s">
        <v>85</v>
      </c>
      <c r="C11" s="22"/>
      <c r="D11" s="36">
        <v>0</v>
      </c>
      <c r="E11" s="36"/>
      <c r="F11" s="36">
        <v>0</v>
      </c>
      <c r="G11" s="36"/>
      <c r="H11" s="36">
        <v>0</v>
      </c>
      <c r="I11" s="36"/>
      <c r="J11" s="36">
        <v>0</v>
      </c>
      <c r="K11" s="36"/>
      <c r="L11" s="36">
        <v>0</v>
      </c>
      <c r="M11" s="36"/>
      <c r="N11" s="36">
        <v>0</v>
      </c>
      <c r="O11" s="36"/>
      <c r="P11" s="36">
        <v>0</v>
      </c>
      <c r="Q11" s="36"/>
      <c r="R11" s="36">
        <v>0</v>
      </c>
      <c r="S11" s="36"/>
      <c r="T11" s="36">
        <v>0</v>
      </c>
      <c r="U11" s="36"/>
      <c r="V11" s="36">
        <v>0</v>
      </c>
      <c r="W11" s="36"/>
      <c r="X11" s="36">
        <v>0</v>
      </c>
      <c r="Y11" s="37"/>
      <c r="Z11" s="36">
        <v>0</v>
      </c>
      <c r="AA11" s="37"/>
      <c r="AB11" s="36">
        <v>0</v>
      </c>
      <c r="AC11" s="37"/>
      <c r="AD11" s="36">
        <v>0</v>
      </c>
      <c r="AE11" s="37"/>
      <c r="AF11" s="36">
        <v>0</v>
      </c>
      <c r="AG11" s="37"/>
      <c r="AH11" s="36">
        <v>0</v>
      </c>
      <c r="AI11" s="37"/>
      <c r="AJ11" s="36">
        <v>0</v>
      </c>
      <c r="AK11" s="37"/>
      <c r="AL11" s="36">
        <v>0</v>
      </c>
      <c r="AM11" s="37"/>
      <c r="AN11" s="36">
        <v>0</v>
      </c>
      <c r="AO11" s="37"/>
      <c r="AP11" s="36">
        <f t="shared" si="0"/>
        <v>0</v>
      </c>
    </row>
    <row r="12" spans="1:42" s="26" customFormat="1" ht="11.1" customHeight="1" x14ac:dyDescent="0.2">
      <c r="A12" s="22"/>
      <c r="B12" s="22" t="s">
        <v>85</v>
      </c>
      <c r="C12" s="22"/>
      <c r="D12" s="36">
        <v>0</v>
      </c>
      <c r="E12" s="36"/>
      <c r="F12" s="36">
        <v>0</v>
      </c>
      <c r="G12" s="36"/>
      <c r="H12" s="36">
        <v>0</v>
      </c>
      <c r="I12" s="36"/>
      <c r="J12" s="36">
        <v>0</v>
      </c>
      <c r="K12" s="36"/>
      <c r="L12" s="36">
        <v>0</v>
      </c>
      <c r="M12" s="36"/>
      <c r="N12" s="36">
        <v>0</v>
      </c>
      <c r="O12" s="36"/>
      <c r="P12" s="36">
        <v>0</v>
      </c>
      <c r="Q12" s="36"/>
      <c r="R12" s="36">
        <v>0</v>
      </c>
      <c r="S12" s="36"/>
      <c r="T12" s="36">
        <v>0</v>
      </c>
      <c r="U12" s="36"/>
      <c r="V12" s="36">
        <v>0</v>
      </c>
      <c r="W12" s="36"/>
      <c r="X12" s="36">
        <v>0</v>
      </c>
      <c r="Y12" s="37"/>
      <c r="Z12" s="36">
        <v>0</v>
      </c>
      <c r="AA12" s="37"/>
      <c r="AB12" s="36">
        <v>0</v>
      </c>
      <c r="AC12" s="37"/>
      <c r="AD12" s="36">
        <v>0</v>
      </c>
      <c r="AE12" s="37"/>
      <c r="AF12" s="36">
        <v>0</v>
      </c>
      <c r="AG12" s="37"/>
      <c r="AH12" s="36">
        <v>0</v>
      </c>
      <c r="AI12" s="37"/>
      <c r="AJ12" s="36">
        <v>0</v>
      </c>
      <c r="AK12" s="37"/>
      <c r="AL12" s="36">
        <v>0</v>
      </c>
      <c r="AM12" s="37"/>
      <c r="AN12" s="36">
        <v>0</v>
      </c>
      <c r="AO12" s="37"/>
      <c r="AP12" s="36">
        <f t="shared" si="0"/>
        <v>0</v>
      </c>
    </row>
    <row r="13" spans="1:42" s="26" customFormat="1" ht="11.1" customHeight="1" x14ac:dyDescent="0.2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4" customFormat="1" ht="10.199999999999999" x14ac:dyDescent="0.2">
      <c r="A14" s="12"/>
      <c r="C14" s="4" t="s">
        <v>6</v>
      </c>
      <c r="D14" s="13">
        <f>SUM(D8:D13)</f>
        <v>0</v>
      </c>
      <c r="E14" s="5"/>
      <c r="F14" s="13">
        <f>SUM(F8:F13)</f>
        <v>0</v>
      </c>
      <c r="G14" s="5"/>
      <c r="H14" s="13">
        <f>SUM(H8:H13)</f>
        <v>0</v>
      </c>
      <c r="I14" s="5"/>
      <c r="J14" s="13">
        <f>SUM(J8:J13)</f>
        <v>0</v>
      </c>
      <c r="K14" s="5"/>
      <c r="L14" s="13">
        <f>SUM(L8:L13)</f>
        <v>0</v>
      </c>
      <c r="M14" s="5"/>
      <c r="N14" s="13">
        <f>SUM(N8:N13)</f>
        <v>0</v>
      </c>
      <c r="O14" s="5"/>
      <c r="P14" s="13">
        <f>SUM(P8:P13)</f>
        <v>0</v>
      </c>
      <c r="Q14" s="5"/>
      <c r="R14" s="13">
        <f>SUM(R8:R13)</f>
        <v>0</v>
      </c>
      <c r="S14" s="5"/>
      <c r="T14" s="13">
        <f>SUM(T8:T13)</f>
        <v>0</v>
      </c>
      <c r="U14" s="5"/>
      <c r="V14" s="13">
        <f>SUM(V8:V13)</f>
        <v>0</v>
      </c>
      <c r="W14" s="5"/>
      <c r="X14" s="13">
        <f>SUM(X8:X13)</f>
        <v>0</v>
      </c>
      <c r="Z14" s="13">
        <f>SUM(Z8:Z13)</f>
        <v>0</v>
      </c>
      <c r="AB14" s="13">
        <f>SUM(AB8:AB13)</f>
        <v>0</v>
      </c>
      <c r="AD14" s="13">
        <f>SUM(AD8:AD13)</f>
        <v>0</v>
      </c>
      <c r="AF14" s="13">
        <f>SUM(AF8:AF13)</f>
        <v>0</v>
      </c>
      <c r="AH14" s="13">
        <f>SUM(AH8:AH13)</f>
        <v>0</v>
      </c>
      <c r="AJ14" s="13">
        <f>SUM(AJ8:AJ13)</f>
        <v>0</v>
      </c>
      <c r="AL14" s="13">
        <f>SUM(AL8:AL13)</f>
        <v>0</v>
      </c>
      <c r="AN14" s="13">
        <f>SUM(AN8:AN13)</f>
        <v>0</v>
      </c>
      <c r="AP14" s="13">
        <f t="shared" si="0"/>
        <v>0</v>
      </c>
    </row>
    <row r="15" spans="1:42" s="5" customFormat="1" ht="3.9" customHeight="1" x14ac:dyDescent="0.2">
      <c r="A15" s="22"/>
      <c r="B15" s="22"/>
      <c r="C15" s="22"/>
      <c r="D15" s="33"/>
      <c r="E15" s="40"/>
      <c r="F15" s="33"/>
      <c r="G15" s="40"/>
      <c r="H15" s="33"/>
      <c r="I15" s="40"/>
      <c r="J15" s="33"/>
      <c r="K15" s="40"/>
      <c r="L15" s="33"/>
      <c r="M15" s="40"/>
      <c r="N15" s="33"/>
      <c r="O15" s="40"/>
      <c r="P15" s="33"/>
      <c r="Q15" s="40"/>
      <c r="R15" s="33"/>
      <c r="S15" s="40"/>
      <c r="T15" s="33"/>
      <c r="U15" s="40"/>
      <c r="V15" s="33"/>
      <c r="W15" s="40"/>
      <c r="X15" s="33"/>
      <c r="Y15" s="41"/>
      <c r="Z15" s="33"/>
      <c r="AA15" s="41"/>
      <c r="AB15" s="33"/>
      <c r="AC15" s="41"/>
      <c r="AD15" s="33"/>
      <c r="AE15" s="41"/>
      <c r="AF15" s="33"/>
      <c r="AG15" s="41"/>
      <c r="AH15" s="33"/>
      <c r="AI15" s="41"/>
      <c r="AJ15" s="33"/>
      <c r="AK15" s="41"/>
      <c r="AL15" s="33"/>
      <c r="AM15" s="41"/>
      <c r="AN15" s="33"/>
      <c r="AO15" s="41"/>
      <c r="AP15" s="33"/>
    </row>
    <row r="16" spans="1:42" s="18" customFormat="1" ht="11.1" customHeight="1" x14ac:dyDescent="0.2">
      <c r="A16" s="24" t="s">
        <v>95</v>
      </c>
      <c r="B16" s="24"/>
      <c r="C16" s="24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1"/>
      <c r="Z16" s="40"/>
      <c r="AA16" s="41"/>
      <c r="AB16" s="40"/>
      <c r="AC16" s="41"/>
      <c r="AD16" s="40"/>
      <c r="AE16" s="41"/>
      <c r="AF16" s="40"/>
      <c r="AG16" s="41"/>
      <c r="AH16" s="40"/>
      <c r="AI16" s="41"/>
      <c r="AJ16" s="40"/>
      <c r="AK16" s="41"/>
      <c r="AL16" s="40"/>
      <c r="AM16" s="41"/>
      <c r="AN16" s="40"/>
      <c r="AO16" s="41"/>
      <c r="AP16" s="40"/>
    </row>
    <row r="17" spans="1:42" s="26" customFormat="1" ht="11.1" customHeight="1" x14ac:dyDescent="0.2">
      <c r="A17" s="22"/>
      <c r="B17" s="22" t="s">
        <v>85</v>
      </c>
      <c r="C17" s="22"/>
      <c r="D17" s="40">
        <v>0</v>
      </c>
      <c r="E17" s="40"/>
      <c r="F17" s="40">
        <v>0</v>
      </c>
      <c r="G17" s="40"/>
      <c r="H17" s="40">
        <v>0</v>
      </c>
      <c r="I17" s="40"/>
      <c r="J17" s="40">
        <v>0</v>
      </c>
      <c r="K17" s="40"/>
      <c r="L17" s="40">
        <v>0</v>
      </c>
      <c r="M17" s="40"/>
      <c r="N17" s="40">
        <v>0</v>
      </c>
      <c r="O17" s="40"/>
      <c r="P17" s="40">
        <v>0</v>
      </c>
      <c r="Q17" s="40"/>
      <c r="R17" s="40">
        <v>0</v>
      </c>
      <c r="S17" s="40"/>
      <c r="T17" s="40">
        <v>0</v>
      </c>
      <c r="U17" s="40"/>
      <c r="V17" s="40">
        <v>0</v>
      </c>
      <c r="W17" s="40"/>
      <c r="X17" s="40">
        <v>0</v>
      </c>
      <c r="Y17" s="41"/>
      <c r="Z17" s="40">
        <v>0</v>
      </c>
      <c r="AA17" s="41"/>
      <c r="AB17" s="40">
        <v>0</v>
      </c>
      <c r="AC17" s="41"/>
      <c r="AD17" s="40">
        <v>0</v>
      </c>
      <c r="AE17" s="41"/>
      <c r="AF17" s="40">
        <v>0</v>
      </c>
      <c r="AG17" s="41"/>
      <c r="AH17" s="40">
        <v>0</v>
      </c>
      <c r="AI17" s="41"/>
      <c r="AJ17" s="40">
        <v>0</v>
      </c>
      <c r="AK17" s="41"/>
      <c r="AL17" s="40">
        <v>0</v>
      </c>
      <c r="AM17" s="41"/>
      <c r="AN17" s="40">
        <v>0</v>
      </c>
      <c r="AO17" s="41"/>
      <c r="AP17" s="40">
        <f t="shared" ref="AP17:AP25" si="1">SUM(D17:AO17)</f>
        <v>0</v>
      </c>
    </row>
    <row r="18" spans="1:42" s="26" customFormat="1" ht="11.1" customHeight="1" x14ac:dyDescent="0.2">
      <c r="A18" s="22"/>
      <c r="B18" s="22" t="s">
        <v>85</v>
      </c>
      <c r="C18" s="22"/>
      <c r="D18" s="40">
        <v>0</v>
      </c>
      <c r="E18" s="40"/>
      <c r="F18" s="40">
        <v>0</v>
      </c>
      <c r="G18" s="40"/>
      <c r="H18" s="40">
        <v>0</v>
      </c>
      <c r="I18" s="40"/>
      <c r="J18" s="40">
        <v>0</v>
      </c>
      <c r="K18" s="40"/>
      <c r="L18" s="40">
        <v>0</v>
      </c>
      <c r="M18" s="40"/>
      <c r="N18" s="40">
        <v>0</v>
      </c>
      <c r="O18" s="40"/>
      <c r="P18" s="40">
        <v>0</v>
      </c>
      <c r="Q18" s="40"/>
      <c r="R18" s="40">
        <v>0</v>
      </c>
      <c r="S18" s="40"/>
      <c r="T18" s="40">
        <v>0</v>
      </c>
      <c r="U18" s="40"/>
      <c r="V18" s="40">
        <v>0</v>
      </c>
      <c r="W18" s="40"/>
      <c r="X18" s="40">
        <v>0</v>
      </c>
      <c r="Y18" s="41"/>
      <c r="Z18" s="40">
        <v>0</v>
      </c>
      <c r="AA18" s="41"/>
      <c r="AB18" s="40">
        <v>0</v>
      </c>
      <c r="AC18" s="41"/>
      <c r="AD18" s="40">
        <v>0</v>
      </c>
      <c r="AE18" s="41"/>
      <c r="AF18" s="40">
        <v>0</v>
      </c>
      <c r="AG18" s="41"/>
      <c r="AH18" s="40">
        <v>0</v>
      </c>
      <c r="AI18" s="41"/>
      <c r="AJ18" s="40">
        <v>0</v>
      </c>
      <c r="AK18" s="41"/>
      <c r="AL18" s="40">
        <v>0</v>
      </c>
      <c r="AM18" s="41"/>
      <c r="AN18" s="40">
        <v>0</v>
      </c>
      <c r="AO18" s="41"/>
      <c r="AP18" s="40">
        <f t="shared" si="1"/>
        <v>0</v>
      </c>
    </row>
    <row r="19" spans="1:42" s="26" customFormat="1" ht="11.1" customHeight="1" x14ac:dyDescent="0.2">
      <c r="A19" s="22"/>
      <c r="B19" s="22" t="s">
        <v>85</v>
      </c>
      <c r="C19" s="22"/>
      <c r="D19" s="40">
        <v>0</v>
      </c>
      <c r="E19" s="40"/>
      <c r="F19" s="40">
        <v>0</v>
      </c>
      <c r="G19" s="40"/>
      <c r="H19" s="40">
        <v>0</v>
      </c>
      <c r="I19" s="40"/>
      <c r="J19" s="40">
        <v>0</v>
      </c>
      <c r="K19" s="40"/>
      <c r="L19" s="40">
        <v>0</v>
      </c>
      <c r="M19" s="40"/>
      <c r="N19" s="40">
        <v>0</v>
      </c>
      <c r="O19" s="40"/>
      <c r="P19" s="40">
        <v>0</v>
      </c>
      <c r="Q19" s="40"/>
      <c r="R19" s="40">
        <v>0</v>
      </c>
      <c r="S19" s="40"/>
      <c r="T19" s="40">
        <v>0</v>
      </c>
      <c r="U19" s="40"/>
      <c r="V19" s="40">
        <v>0</v>
      </c>
      <c r="W19" s="40"/>
      <c r="X19" s="40">
        <v>0</v>
      </c>
      <c r="Y19" s="41"/>
      <c r="Z19" s="40">
        <v>0</v>
      </c>
      <c r="AA19" s="41"/>
      <c r="AB19" s="40">
        <v>0</v>
      </c>
      <c r="AC19" s="41"/>
      <c r="AD19" s="40">
        <v>0</v>
      </c>
      <c r="AE19" s="41"/>
      <c r="AF19" s="40">
        <v>0</v>
      </c>
      <c r="AG19" s="41"/>
      <c r="AH19" s="40">
        <v>0</v>
      </c>
      <c r="AI19" s="41"/>
      <c r="AJ19" s="40">
        <v>0</v>
      </c>
      <c r="AK19" s="41"/>
      <c r="AL19" s="40">
        <v>0</v>
      </c>
      <c r="AM19" s="41"/>
      <c r="AN19" s="40">
        <v>0</v>
      </c>
      <c r="AO19" s="41"/>
      <c r="AP19" s="40">
        <f t="shared" si="1"/>
        <v>0</v>
      </c>
    </row>
    <row r="20" spans="1:42" s="27" customFormat="1" ht="11.1" customHeight="1" x14ac:dyDescent="0.25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0"/>
      <c r="AD21" s="36">
        <v>0</v>
      </c>
      <c r="AE21" s="40"/>
      <c r="AF21" s="36">
        <v>0</v>
      </c>
      <c r="AG21" s="40"/>
      <c r="AH21" s="36">
        <v>0</v>
      </c>
      <c r="AI21" s="40"/>
      <c r="AJ21" s="36">
        <v>0</v>
      </c>
      <c r="AK21" s="41"/>
      <c r="AL21" s="36">
        <v>0</v>
      </c>
      <c r="AM21" s="40"/>
      <c r="AN21" s="36">
        <v>0</v>
      </c>
      <c r="AO21" s="40"/>
      <c r="AP21" s="36">
        <f t="shared" si="1"/>
        <v>0</v>
      </c>
    </row>
    <row r="22" spans="1:42" s="27" customFormat="1" ht="11.1" customHeight="1" x14ac:dyDescent="0.25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0"/>
      <c r="AD22" s="36">
        <v>0</v>
      </c>
      <c r="AE22" s="40"/>
      <c r="AF22" s="36">
        <v>0</v>
      </c>
      <c r="AG22" s="40"/>
      <c r="AH22" s="36">
        <v>0</v>
      </c>
      <c r="AI22" s="40"/>
      <c r="AJ22" s="36">
        <v>0</v>
      </c>
      <c r="AK22" s="41"/>
      <c r="AL22" s="36">
        <v>0</v>
      </c>
      <c r="AM22" s="40"/>
      <c r="AN22" s="36">
        <v>0</v>
      </c>
      <c r="AO22" s="40"/>
      <c r="AP22" s="36">
        <f t="shared" si="1"/>
        <v>0</v>
      </c>
    </row>
    <row r="23" spans="1:42" s="27" customFormat="1" ht="11.1" customHeight="1" x14ac:dyDescent="0.25">
      <c r="A23" s="22"/>
      <c r="B23" s="22" t="s">
        <v>85</v>
      </c>
      <c r="C23" s="22"/>
      <c r="D23" s="36">
        <v>0</v>
      </c>
      <c r="E23" s="40"/>
      <c r="F23" s="36">
        <v>0</v>
      </c>
      <c r="G23" s="40"/>
      <c r="H23" s="36">
        <v>0</v>
      </c>
      <c r="I23" s="40"/>
      <c r="J23" s="36">
        <v>0</v>
      </c>
      <c r="K23" s="40"/>
      <c r="L23" s="36">
        <v>0</v>
      </c>
      <c r="M23" s="40"/>
      <c r="N23" s="36">
        <v>0</v>
      </c>
      <c r="O23" s="40"/>
      <c r="P23" s="36">
        <v>0</v>
      </c>
      <c r="Q23" s="40"/>
      <c r="R23" s="36">
        <v>0</v>
      </c>
      <c r="S23" s="40"/>
      <c r="T23" s="36">
        <v>0</v>
      </c>
      <c r="U23" s="40"/>
      <c r="V23" s="36">
        <v>0</v>
      </c>
      <c r="W23" s="40"/>
      <c r="X23" s="36">
        <v>0</v>
      </c>
      <c r="Y23" s="41"/>
      <c r="Z23" s="36">
        <v>0</v>
      </c>
      <c r="AA23" s="41"/>
      <c r="AB23" s="36">
        <v>0</v>
      </c>
      <c r="AC23" s="40"/>
      <c r="AD23" s="36">
        <v>0</v>
      </c>
      <c r="AE23" s="40"/>
      <c r="AF23" s="36">
        <v>0</v>
      </c>
      <c r="AG23" s="40"/>
      <c r="AH23" s="36">
        <v>0</v>
      </c>
      <c r="AI23" s="40"/>
      <c r="AJ23" s="36">
        <v>0</v>
      </c>
      <c r="AK23" s="41"/>
      <c r="AL23" s="36">
        <v>0</v>
      </c>
      <c r="AM23" s="40"/>
      <c r="AN23" s="36">
        <v>0</v>
      </c>
      <c r="AO23" s="40"/>
      <c r="AP23" s="36">
        <f t="shared" si="1"/>
        <v>0</v>
      </c>
    </row>
    <row r="24" spans="1:42" s="27" customFormat="1" ht="11.1" customHeight="1" x14ac:dyDescent="0.25">
      <c r="A24" s="22"/>
      <c r="B24" s="22" t="s">
        <v>191</v>
      </c>
      <c r="C24" s="22"/>
      <c r="D24" s="36">
        <v>-2.7</v>
      </c>
      <c r="E24" s="40"/>
      <c r="F24" s="36">
        <v>-0.9</v>
      </c>
      <c r="G24" s="40"/>
      <c r="H24" s="36">
        <v>-1</v>
      </c>
      <c r="I24" s="40"/>
      <c r="J24" s="36">
        <v>-0.4</v>
      </c>
      <c r="K24" s="40"/>
      <c r="L24" s="36">
        <v>-0.4</v>
      </c>
      <c r="M24" s="40"/>
      <c r="N24" s="36">
        <v>-0.5</v>
      </c>
      <c r="O24" s="40"/>
      <c r="P24" s="36">
        <v>-0.4</v>
      </c>
      <c r="Q24" s="40"/>
      <c r="R24" s="36">
        <v>-0.5</v>
      </c>
      <c r="S24" s="40"/>
      <c r="T24" s="36">
        <v>-0.5</v>
      </c>
      <c r="U24" s="40"/>
      <c r="V24" s="36">
        <v>-0.4</v>
      </c>
      <c r="W24" s="40"/>
      <c r="X24" s="36">
        <v>-0.4</v>
      </c>
      <c r="Y24" s="41"/>
      <c r="Z24" s="36">
        <v>-0.4</v>
      </c>
      <c r="AA24" s="41"/>
      <c r="AB24" s="36">
        <v>-0.2</v>
      </c>
      <c r="AC24" s="40"/>
      <c r="AD24" s="36">
        <v>-0.4</v>
      </c>
      <c r="AE24" s="40"/>
      <c r="AF24" s="36">
        <v>-0.4</v>
      </c>
      <c r="AG24" s="40"/>
      <c r="AH24" s="36">
        <v>-0.4</v>
      </c>
      <c r="AI24" s="40"/>
      <c r="AJ24" s="36">
        <v>-0.4</v>
      </c>
      <c r="AK24" s="41"/>
      <c r="AL24" s="36">
        <v>-0.4</v>
      </c>
      <c r="AM24" s="40"/>
      <c r="AN24" s="36">
        <v>-0.3</v>
      </c>
      <c r="AO24" s="40"/>
      <c r="AP24" s="36">
        <f t="shared" si="1"/>
        <v>-11.000000000000004</v>
      </c>
    </row>
    <row r="25" spans="1:42" s="4" customFormat="1" ht="10.199999999999999" x14ac:dyDescent="0.2">
      <c r="A25" s="12"/>
      <c r="C25" s="4" t="s">
        <v>6</v>
      </c>
      <c r="D25" s="13">
        <f>SUM(D17:D24)</f>
        <v>-2.7</v>
      </c>
      <c r="E25" s="5"/>
      <c r="F25" s="13">
        <f>SUM(F17:F24)</f>
        <v>-0.9</v>
      </c>
      <c r="G25" s="5"/>
      <c r="H25" s="13">
        <f>SUM(H17:H24)</f>
        <v>-1</v>
      </c>
      <c r="I25" s="5"/>
      <c r="J25" s="13">
        <f>SUM(J17:J24)</f>
        <v>-0.4</v>
      </c>
      <c r="K25" s="5"/>
      <c r="L25" s="13">
        <f>SUM(L17:L24)</f>
        <v>-0.4</v>
      </c>
      <c r="M25" s="5"/>
      <c r="N25" s="13">
        <f>SUM(N17:N24)</f>
        <v>-0.5</v>
      </c>
      <c r="O25" s="5"/>
      <c r="P25" s="13">
        <f>SUM(P17:P24)</f>
        <v>-0.4</v>
      </c>
      <c r="Q25" s="5"/>
      <c r="R25" s="13">
        <f>SUM(R17:R24)</f>
        <v>-0.5</v>
      </c>
      <c r="S25" s="5"/>
      <c r="T25" s="13">
        <f>SUM(T17:T24)</f>
        <v>-0.5</v>
      </c>
      <c r="U25" s="5"/>
      <c r="V25" s="13">
        <f>SUM(V17:V24)</f>
        <v>-0.4</v>
      </c>
      <c r="W25" s="5"/>
      <c r="X25" s="13">
        <f>SUM(X17:X24)</f>
        <v>-0.4</v>
      </c>
      <c r="Z25" s="13">
        <f>SUM(Z17:Z24)</f>
        <v>-0.4</v>
      </c>
      <c r="AB25" s="13">
        <f>SUM(AB17:AB24)</f>
        <v>-0.2</v>
      </c>
      <c r="AD25" s="13">
        <f>SUM(AD17:AD24)</f>
        <v>-0.4</v>
      </c>
      <c r="AF25" s="13">
        <f>SUM(AF17:AF24)</f>
        <v>-0.4</v>
      </c>
      <c r="AH25" s="13">
        <f>SUM(AH17:AH24)</f>
        <v>-0.4</v>
      </c>
      <c r="AJ25" s="13">
        <f>SUM(AJ17:AJ24)</f>
        <v>-0.4</v>
      </c>
      <c r="AL25" s="13">
        <f>SUM(AL17:AL24)</f>
        <v>-0.4</v>
      </c>
      <c r="AN25" s="13">
        <f>SUM(AN17:AN24)</f>
        <v>-0.3</v>
      </c>
      <c r="AP25" s="13">
        <f t="shared" si="1"/>
        <v>-11.000000000000004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96</v>
      </c>
      <c r="B27" s="24"/>
      <c r="C27" s="24"/>
      <c r="D27" s="33"/>
      <c r="E27" s="40"/>
      <c r="F27" s="33"/>
      <c r="G27" s="40"/>
      <c r="H27" s="33"/>
      <c r="I27" s="40"/>
      <c r="J27" s="33"/>
      <c r="K27" s="40"/>
      <c r="L27" s="33"/>
      <c r="M27" s="40"/>
      <c r="N27" s="33"/>
      <c r="O27" s="40"/>
      <c r="P27" s="33"/>
      <c r="Q27" s="40"/>
      <c r="R27" s="33"/>
      <c r="S27" s="40"/>
      <c r="T27" s="33"/>
      <c r="U27" s="40"/>
      <c r="V27" s="33"/>
      <c r="W27" s="40"/>
      <c r="X27" s="33"/>
      <c r="Y27" s="41"/>
      <c r="Z27" s="33"/>
      <c r="AA27" s="41"/>
      <c r="AB27" s="33"/>
      <c r="AC27" s="41"/>
      <c r="AD27" s="33"/>
      <c r="AE27" s="41"/>
      <c r="AF27" s="33"/>
      <c r="AG27" s="41"/>
      <c r="AH27" s="33"/>
      <c r="AI27" s="41"/>
      <c r="AJ27" s="33"/>
      <c r="AK27" s="41"/>
      <c r="AL27" s="33"/>
      <c r="AM27" s="41"/>
      <c r="AN27" s="33"/>
      <c r="AO27" s="41"/>
      <c r="AP27" s="33"/>
    </row>
    <row r="28" spans="1:42" s="27" customFormat="1" ht="11.1" customHeight="1" x14ac:dyDescent="0.25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4" si="2">SUM(D28:AO28)</f>
        <v>0</v>
      </c>
    </row>
    <row r="29" spans="1:42" s="27" customFormat="1" ht="11.1" customHeight="1" x14ac:dyDescent="0.25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1"/>
      <c r="AD30" s="36">
        <v>0</v>
      </c>
      <c r="AE30" s="41"/>
      <c r="AF30" s="36">
        <v>0</v>
      </c>
      <c r="AG30" s="41"/>
      <c r="AH30" s="36">
        <v>0</v>
      </c>
      <c r="AI30" s="41"/>
      <c r="AJ30" s="36">
        <v>0</v>
      </c>
      <c r="AK30" s="41"/>
      <c r="AL30" s="36">
        <v>0</v>
      </c>
      <c r="AM30" s="41"/>
      <c r="AN30" s="36">
        <v>0</v>
      </c>
      <c r="AO30" s="41"/>
      <c r="AP30" s="36">
        <f t="shared" si="2"/>
        <v>0</v>
      </c>
    </row>
    <row r="31" spans="1:42" s="27" customFormat="1" ht="11.1" customHeight="1" x14ac:dyDescent="0.25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1"/>
      <c r="AD31" s="36">
        <v>0</v>
      </c>
      <c r="AE31" s="41"/>
      <c r="AF31" s="36">
        <v>0</v>
      </c>
      <c r="AG31" s="41"/>
      <c r="AH31" s="36">
        <v>0</v>
      </c>
      <c r="AI31" s="41"/>
      <c r="AJ31" s="36">
        <v>0</v>
      </c>
      <c r="AK31" s="41"/>
      <c r="AL31" s="36">
        <v>0</v>
      </c>
      <c r="AM31" s="41"/>
      <c r="AN31" s="36">
        <v>0</v>
      </c>
      <c r="AO31" s="41"/>
      <c r="AP31" s="36">
        <f t="shared" si="2"/>
        <v>0</v>
      </c>
    </row>
    <row r="32" spans="1:42" s="27" customFormat="1" ht="11.1" customHeight="1" x14ac:dyDescent="0.25">
      <c r="A32" s="22"/>
      <c r="B32" s="22" t="s">
        <v>85</v>
      </c>
      <c r="C32" s="22"/>
      <c r="D32" s="38">
        <v>0</v>
      </c>
      <c r="E32" s="40"/>
      <c r="F32" s="38">
        <v>0</v>
      </c>
      <c r="G32" s="40"/>
      <c r="H32" s="38">
        <v>0</v>
      </c>
      <c r="I32" s="40"/>
      <c r="J32" s="38">
        <v>0</v>
      </c>
      <c r="K32" s="40"/>
      <c r="L32" s="38">
        <v>0</v>
      </c>
      <c r="M32" s="40"/>
      <c r="N32" s="38">
        <v>0</v>
      </c>
      <c r="O32" s="40"/>
      <c r="P32" s="38">
        <v>0</v>
      </c>
      <c r="Q32" s="40"/>
      <c r="R32" s="38">
        <v>0</v>
      </c>
      <c r="S32" s="40"/>
      <c r="T32" s="38">
        <v>0</v>
      </c>
      <c r="U32" s="40"/>
      <c r="V32" s="38">
        <v>0</v>
      </c>
      <c r="W32" s="40"/>
      <c r="X32" s="38">
        <v>0</v>
      </c>
      <c r="Y32" s="41"/>
      <c r="Z32" s="38">
        <v>0</v>
      </c>
      <c r="AA32" s="41"/>
      <c r="AB32" s="38">
        <v>0</v>
      </c>
      <c r="AC32" s="41"/>
      <c r="AD32" s="38">
        <v>0</v>
      </c>
      <c r="AE32" s="41"/>
      <c r="AF32" s="38">
        <v>0</v>
      </c>
      <c r="AG32" s="41"/>
      <c r="AH32" s="38">
        <v>0</v>
      </c>
      <c r="AI32" s="41"/>
      <c r="AJ32" s="38">
        <v>0</v>
      </c>
      <c r="AK32" s="41"/>
      <c r="AL32" s="38">
        <v>0</v>
      </c>
      <c r="AM32" s="41"/>
      <c r="AN32" s="38">
        <v>0</v>
      </c>
      <c r="AO32" s="41"/>
      <c r="AP32" s="38">
        <f t="shared" si="2"/>
        <v>0</v>
      </c>
    </row>
    <row r="33" spans="1:42" s="27" customFormat="1" ht="11.1" customHeight="1" x14ac:dyDescent="0.25">
      <c r="A33" s="22"/>
      <c r="B33" s="22" t="s">
        <v>85</v>
      </c>
      <c r="C33" s="22"/>
      <c r="D33" s="38">
        <v>0</v>
      </c>
      <c r="E33" s="40"/>
      <c r="F33" s="38">
        <v>0</v>
      </c>
      <c r="G33" s="40"/>
      <c r="H33" s="38">
        <v>0</v>
      </c>
      <c r="I33" s="40"/>
      <c r="J33" s="38">
        <v>0</v>
      </c>
      <c r="K33" s="40"/>
      <c r="L33" s="38">
        <v>0</v>
      </c>
      <c r="M33" s="40"/>
      <c r="N33" s="38">
        <v>0</v>
      </c>
      <c r="O33" s="40"/>
      <c r="P33" s="38">
        <v>0</v>
      </c>
      <c r="Q33" s="40"/>
      <c r="R33" s="38">
        <v>0</v>
      </c>
      <c r="S33" s="40"/>
      <c r="T33" s="38">
        <v>0</v>
      </c>
      <c r="U33" s="40"/>
      <c r="V33" s="38">
        <v>0</v>
      </c>
      <c r="W33" s="40"/>
      <c r="X33" s="38">
        <v>0</v>
      </c>
      <c r="Y33" s="41"/>
      <c r="Z33" s="38">
        <v>0</v>
      </c>
      <c r="AA33" s="41"/>
      <c r="AB33" s="38">
        <v>0</v>
      </c>
      <c r="AC33" s="41"/>
      <c r="AD33" s="38">
        <v>0</v>
      </c>
      <c r="AE33" s="41"/>
      <c r="AF33" s="38">
        <v>0</v>
      </c>
      <c r="AG33" s="41"/>
      <c r="AH33" s="38">
        <v>0</v>
      </c>
      <c r="AI33" s="41"/>
      <c r="AJ33" s="38">
        <v>0</v>
      </c>
      <c r="AK33" s="41"/>
      <c r="AL33" s="38">
        <v>0</v>
      </c>
      <c r="AM33" s="41"/>
      <c r="AN33" s="38">
        <v>0</v>
      </c>
      <c r="AO33" s="41"/>
      <c r="AP33" s="38">
        <f t="shared" si="2"/>
        <v>0</v>
      </c>
    </row>
    <row r="34" spans="1:42" s="4" customFormat="1" ht="10.199999999999999" x14ac:dyDescent="0.2">
      <c r="A34" s="12"/>
      <c r="C34" s="4" t="s">
        <v>6</v>
      </c>
      <c r="D34" s="13">
        <f>SUM(D28:D33)</f>
        <v>0</v>
      </c>
      <c r="E34" s="5"/>
      <c r="F34" s="13">
        <f>SUM(F28:F33)</f>
        <v>0</v>
      </c>
      <c r="G34" s="5"/>
      <c r="H34" s="13">
        <f>SUM(H28:H33)</f>
        <v>0</v>
      </c>
      <c r="I34" s="5"/>
      <c r="J34" s="13">
        <f>SUM(J28:J33)</f>
        <v>0</v>
      </c>
      <c r="K34" s="5"/>
      <c r="L34" s="13">
        <f>SUM(L28:L33)</f>
        <v>0</v>
      </c>
      <c r="M34" s="5"/>
      <c r="N34" s="13">
        <f>SUM(N28:N33)</f>
        <v>0</v>
      </c>
      <c r="O34" s="5"/>
      <c r="P34" s="13">
        <f>SUM(P28:P33)</f>
        <v>0</v>
      </c>
      <c r="Q34" s="5"/>
      <c r="R34" s="13">
        <f>SUM(R28:R33)</f>
        <v>0</v>
      </c>
      <c r="S34" s="5"/>
      <c r="T34" s="13">
        <f>SUM(T28:T33)</f>
        <v>0</v>
      </c>
      <c r="U34" s="5"/>
      <c r="V34" s="13">
        <f>SUM(V28:V33)</f>
        <v>0</v>
      </c>
      <c r="W34" s="5"/>
      <c r="X34" s="13">
        <f>SUM(X28:X33)</f>
        <v>0</v>
      </c>
      <c r="Z34" s="13">
        <f>SUM(Z28:Z33)</f>
        <v>0</v>
      </c>
      <c r="AB34" s="13">
        <f>SUM(AB28:AB33)</f>
        <v>0</v>
      </c>
      <c r="AD34" s="13">
        <f>SUM(AD28:AD33)</f>
        <v>0</v>
      </c>
      <c r="AF34" s="13">
        <f>SUM(AF28:AF33)</f>
        <v>0</v>
      </c>
      <c r="AH34" s="13">
        <f>SUM(AH28:AH33)</f>
        <v>0</v>
      </c>
      <c r="AJ34" s="13">
        <f>SUM(AJ28:AJ33)</f>
        <v>0</v>
      </c>
      <c r="AL34" s="13">
        <f>SUM(AL28:AL33)</f>
        <v>0</v>
      </c>
      <c r="AN34" s="13">
        <f>SUM(AN28:AN33)</f>
        <v>0</v>
      </c>
      <c r="AP34" s="13">
        <f t="shared" si="2"/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5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D21" sqref="D21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12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ht="10.199999999999999" x14ac:dyDescent="0.2">
      <c r="A3" s="50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A5" s="50" t="s">
        <v>87</v>
      </c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18" customFormat="1" ht="11.1" customHeight="1" x14ac:dyDescent="0.2">
      <c r="A7" s="24" t="s">
        <v>98</v>
      </c>
      <c r="B7" s="24"/>
      <c r="C7" s="24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1"/>
      <c r="Z7" s="40"/>
      <c r="AA7" s="41"/>
      <c r="AB7" s="40"/>
      <c r="AC7" s="41"/>
      <c r="AD7" s="40"/>
      <c r="AE7" s="41"/>
      <c r="AF7" s="40"/>
      <c r="AG7" s="41"/>
      <c r="AH7" s="40"/>
      <c r="AI7" s="41"/>
      <c r="AJ7" s="40"/>
      <c r="AK7" s="41"/>
      <c r="AL7" s="40"/>
      <c r="AM7" s="41"/>
      <c r="AN7" s="40"/>
      <c r="AO7" s="41"/>
      <c r="AP7" s="40"/>
    </row>
    <row r="8" spans="1:42" s="26" customFormat="1" ht="11.1" customHeight="1" x14ac:dyDescent="0.2">
      <c r="A8" s="22"/>
      <c r="B8" s="22" t="s">
        <v>85</v>
      </c>
      <c r="C8" s="22"/>
      <c r="D8" s="40">
        <v>0</v>
      </c>
      <c r="E8" s="40"/>
      <c r="F8" s="40">
        <v>0</v>
      </c>
      <c r="G8" s="40"/>
      <c r="H8" s="40">
        <v>0</v>
      </c>
      <c r="I8" s="40"/>
      <c r="J8" s="40">
        <v>0</v>
      </c>
      <c r="K8" s="40"/>
      <c r="L8" s="40">
        <v>0</v>
      </c>
      <c r="M8" s="40"/>
      <c r="N8" s="40">
        <v>0</v>
      </c>
      <c r="O8" s="40"/>
      <c r="P8" s="40">
        <v>0</v>
      </c>
      <c r="Q8" s="40"/>
      <c r="R8" s="40">
        <v>0</v>
      </c>
      <c r="S8" s="40"/>
      <c r="T8" s="40">
        <v>0</v>
      </c>
      <c r="U8" s="40"/>
      <c r="V8" s="40">
        <v>0</v>
      </c>
      <c r="W8" s="40"/>
      <c r="X8" s="40">
        <v>0</v>
      </c>
      <c r="Y8" s="41"/>
      <c r="Z8" s="40">
        <v>0</v>
      </c>
      <c r="AA8" s="41"/>
      <c r="AB8" s="40">
        <v>0</v>
      </c>
      <c r="AC8" s="41"/>
      <c r="AD8" s="40">
        <v>0</v>
      </c>
      <c r="AE8" s="41"/>
      <c r="AF8" s="40">
        <v>0</v>
      </c>
      <c r="AG8" s="41"/>
      <c r="AH8" s="40">
        <v>0</v>
      </c>
      <c r="AI8" s="41"/>
      <c r="AJ8" s="40">
        <v>0</v>
      </c>
      <c r="AK8" s="41"/>
      <c r="AL8" s="40">
        <v>0</v>
      </c>
      <c r="AM8" s="41"/>
      <c r="AN8" s="40">
        <v>0</v>
      </c>
      <c r="AO8" s="41"/>
      <c r="AP8" s="40">
        <f t="shared" ref="AP8:AP16" si="0">SUM(D8:AO8)</f>
        <v>0</v>
      </c>
    </row>
    <row r="9" spans="1:42" s="26" customFormat="1" ht="11.1" customHeight="1" x14ac:dyDescent="0.2">
      <c r="A9" s="22"/>
      <c r="B9" s="22" t="s">
        <v>85</v>
      </c>
      <c r="C9" s="22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26" customFormat="1" ht="11.1" customHeight="1" x14ac:dyDescent="0.2">
      <c r="A10" s="22"/>
      <c r="B10" s="22" t="s">
        <v>85</v>
      </c>
      <c r="C10" s="22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27" customFormat="1" ht="11.1" customHeight="1" x14ac:dyDescent="0.25">
      <c r="A11" s="22"/>
      <c r="B11" s="22" t="s">
        <v>85</v>
      </c>
      <c r="C11" s="22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27" customFormat="1" ht="11.1" customHeight="1" x14ac:dyDescent="0.25">
      <c r="A12" s="22"/>
      <c r="B12" s="22" t="s">
        <v>85</v>
      </c>
      <c r="C12" s="22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27" customFormat="1" ht="11.1" customHeight="1" x14ac:dyDescent="0.25">
      <c r="A13" s="22"/>
      <c r="B13" s="22" t="s">
        <v>85</v>
      </c>
      <c r="C13" s="22"/>
      <c r="D13" s="36">
        <v>0</v>
      </c>
      <c r="E13" s="40"/>
      <c r="F13" s="36">
        <v>0</v>
      </c>
      <c r="G13" s="40"/>
      <c r="H13" s="36">
        <v>0</v>
      </c>
      <c r="I13" s="40"/>
      <c r="J13" s="36">
        <v>0</v>
      </c>
      <c r="K13" s="40"/>
      <c r="L13" s="36">
        <v>0</v>
      </c>
      <c r="M13" s="40"/>
      <c r="N13" s="36">
        <v>0</v>
      </c>
      <c r="O13" s="40"/>
      <c r="P13" s="36">
        <v>0</v>
      </c>
      <c r="Q13" s="40"/>
      <c r="R13" s="36">
        <v>0</v>
      </c>
      <c r="S13" s="40"/>
      <c r="T13" s="36">
        <v>0</v>
      </c>
      <c r="U13" s="40"/>
      <c r="V13" s="36">
        <v>0</v>
      </c>
      <c r="W13" s="40"/>
      <c r="X13" s="36">
        <v>0</v>
      </c>
      <c r="Y13" s="41"/>
      <c r="Z13" s="36">
        <v>0</v>
      </c>
      <c r="AA13" s="41"/>
      <c r="AB13" s="36">
        <v>0</v>
      </c>
      <c r="AC13" s="40"/>
      <c r="AD13" s="36">
        <v>0</v>
      </c>
      <c r="AE13" s="40"/>
      <c r="AF13" s="36">
        <v>0</v>
      </c>
      <c r="AG13" s="40"/>
      <c r="AH13" s="36">
        <v>0</v>
      </c>
      <c r="AI13" s="40"/>
      <c r="AJ13" s="36">
        <v>0</v>
      </c>
      <c r="AK13" s="41"/>
      <c r="AL13" s="36">
        <v>0</v>
      </c>
      <c r="AM13" s="40"/>
      <c r="AN13" s="36">
        <v>0</v>
      </c>
      <c r="AO13" s="40"/>
      <c r="AP13" s="36">
        <f t="shared" si="0"/>
        <v>0</v>
      </c>
    </row>
    <row r="14" spans="1:42" s="27" customFormat="1" ht="11.1" customHeight="1" x14ac:dyDescent="0.25">
      <c r="A14" s="22"/>
      <c r="B14" s="22" t="s">
        <v>85</v>
      </c>
      <c r="C14" s="22"/>
      <c r="D14" s="36">
        <v>0</v>
      </c>
      <c r="E14" s="40"/>
      <c r="F14" s="36">
        <v>0</v>
      </c>
      <c r="G14" s="40"/>
      <c r="H14" s="36">
        <v>0</v>
      </c>
      <c r="I14" s="40"/>
      <c r="J14" s="36">
        <v>0</v>
      </c>
      <c r="K14" s="40"/>
      <c r="L14" s="36">
        <v>0</v>
      </c>
      <c r="M14" s="40"/>
      <c r="N14" s="36">
        <v>0</v>
      </c>
      <c r="O14" s="40"/>
      <c r="P14" s="36">
        <v>0</v>
      </c>
      <c r="Q14" s="40"/>
      <c r="R14" s="36">
        <v>0</v>
      </c>
      <c r="S14" s="40"/>
      <c r="T14" s="36">
        <v>0</v>
      </c>
      <c r="U14" s="40"/>
      <c r="V14" s="36">
        <v>0</v>
      </c>
      <c r="W14" s="40"/>
      <c r="X14" s="36">
        <v>0</v>
      </c>
      <c r="Y14" s="41"/>
      <c r="Z14" s="36">
        <v>0</v>
      </c>
      <c r="AA14" s="41"/>
      <c r="AB14" s="36">
        <v>0</v>
      </c>
      <c r="AC14" s="40"/>
      <c r="AD14" s="36">
        <v>0</v>
      </c>
      <c r="AE14" s="40"/>
      <c r="AF14" s="36">
        <v>0</v>
      </c>
      <c r="AG14" s="40"/>
      <c r="AH14" s="36">
        <v>0</v>
      </c>
      <c r="AI14" s="40"/>
      <c r="AJ14" s="36">
        <v>0</v>
      </c>
      <c r="AK14" s="41"/>
      <c r="AL14" s="36">
        <v>0</v>
      </c>
      <c r="AM14" s="40"/>
      <c r="AN14" s="36">
        <v>0</v>
      </c>
      <c r="AO14" s="40"/>
      <c r="AP14" s="36">
        <f t="shared" si="0"/>
        <v>0</v>
      </c>
    </row>
    <row r="15" spans="1:42" s="27" customFormat="1" ht="11.1" customHeight="1" x14ac:dyDescent="0.25">
      <c r="A15" s="22"/>
      <c r="B15" s="22" t="s">
        <v>85</v>
      </c>
      <c r="C15" s="22"/>
      <c r="D15" s="36">
        <v>0</v>
      </c>
      <c r="E15" s="40"/>
      <c r="F15" s="36">
        <v>0</v>
      </c>
      <c r="G15" s="40"/>
      <c r="H15" s="36">
        <v>0</v>
      </c>
      <c r="I15" s="40"/>
      <c r="J15" s="36">
        <v>0</v>
      </c>
      <c r="K15" s="40"/>
      <c r="L15" s="36">
        <v>0</v>
      </c>
      <c r="M15" s="40"/>
      <c r="N15" s="36">
        <v>0</v>
      </c>
      <c r="O15" s="40"/>
      <c r="P15" s="36">
        <v>0</v>
      </c>
      <c r="Q15" s="40"/>
      <c r="R15" s="36">
        <v>0</v>
      </c>
      <c r="S15" s="40"/>
      <c r="T15" s="36">
        <v>0</v>
      </c>
      <c r="U15" s="40"/>
      <c r="V15" s="36">
        <v>0</v>
      </c>
      <c r="W15" s="40"/>
      <c r="X15" s="36">
        <v>0</v>
      </c>
      <c r="Y15" s="41"/>
      <c r="Z15" s="36">
        <v>0</v>
      </c>
      <c r="AA15" s="41"/>
      <c r="AB15" s="36">
        <v>0</v>
      </c>
      <c r="AC15" s="40"/>
      <c r="AD15" s="36">
        <v>0</v>
      </c>
      <c r="AE15" s="40"/>
      <c r="AF15" s="36">
        <v>0</v>
      </c>
      <c r="AG15" s="40"/>
      <c r="AH15" s="36">
        <v>0</v>
      </c>
      <c r="AI15" s="40"/>
      <c r="AJ15" s="36">
        <v>0</v>
      </c>
      <c r="AK15" s="41"/>
      <c r="AL15" s="36">
        <v>0</v>
      </c>
      <c r="AM15" s="40"/>
      <c r="AN15" s="36">
        <v>0</v>
      </c>
      <c r="AO15" s="40"/>
      <c r="AP15" s="36">
        <f t="shared" si="0"/>
        <v>0</v>
      </c>
    </row>
    <row r="16" spans="1:42" s="4" customFormat="1" ht="10.199999999999999" x14ac:dyDescent="0.2">
      <c r="A16" s="12"/>
      <c r="C16" s="4" t="s">
        <v>6</v>
      </c>
      <c r="D16" s="13">
        <f>SUM(D8:D15)</f>
        <v>0</v>
      </c>
      <c r="E16" s="5"/>
      <c r="F16" s="13">
        <f>SUM(F8:F15)</f>
        <v>0</v>
      </c>
      <c r="G16" s="5"/>
      <c r="H16" s="13">
        <f>SUM(H8:H15)</f>
        <v>0</v>
      </c>
      <c r="I16" s="5"/>
      <c r="J16" s="13">
        <f>SUM(J8:J15)</f>
        <v>0</v>
      </c>
      <c r="K16" s="5"/>
      <c r="L16" s="13">
        <f>SUM(L8:L15)</f>
        <v>0</v>
      </c>
      <c r="M16" s="5"/>
      <c r="N16" s="13">
        <f>SUM(N8:N15)</f>
        <v>0</v>
      </c>
      <c r="O16" s="5"/>
      <c r="P16" s="13">
        <f>SUM(P8:P15)</f>
        <v>0</v>
      </c>
      <c r="Q16" s="5"/>
      <c r="R16" s="13">
        <f>SUM(R8:R15)</f>
        <v>0</v>
      </c>
      <c r="S16" s="5"/>
      <c r="T16" s="13">
        <f>SUM(T8:T15)</f>
        <v>0</v>
      </c>
      <c r="U16" s="5"/>
      <c r="V16" s="13">
        <f>SUM(V8:V15)</f>
        <v>0</v>
      </c>
      <c r="W16" s="5"/>
      <c r="X16" s="13">
        <f>SUM(X8:X15)</f>
        <v>0</v>
      </c>
      <c r="Z16" s="13">
        <f>SUM(Z8:Z15)</f>
        <v>0</v>
      </c>
      <c r="AB16" s="13">
        <f>SUM(AB8:AB15)</f>
        <v>0</v>
      </c>
      <c r="AD16" s="13">
        <f>SUM(AD8:AD15)</f>
        <v>0</v>
      </c>
      <c r="AF16" s="13">
        <f>SUM(AF8:AF15)</f>
        <v>0</v>
      </c>
      <c r="AH16" s="13">
        <f>SUM(AH8:AH15)</f>
        <v>0</v>
      </c>
      <c r="AJ16" s="13">
        <f>SUM(AJ8:AJ15)</f>
        <v>0</v>
      </c>
      <c r="AL16" s="13">
        <f>SUM(AL8:AL15)</f>
        <v>0</v>
      </c>
      <c r="AN16" s="13">
        <f>SUM(AN8:AN15)</f>
        <v>0</v>
      </c>
      <c r="AP16" s="13">
        <f t="shared" si="0"/>
        <v>0</v>
      </c>
    </row>
    <row r="17" spans="1:42" s="28" customFormat="1" ht="3.9" customHeight="1" x14ac:dyDescent="0.25">
      <c r="A17" s="22"/>
      <c r="B17" s="22"/>
      <c r="C17" s="22"/>
      <c r="D17" s="36"/>
      <c r="E17" s="40"/>
      <c r="F17" s="36"/>
      <c r="G17" s="40"/>
      <c r="H17" s="36"/>
      <c r="I17" s="40"/>
      <c r="J17" s="36"/>
      <c r="K17" s="40"/>
      <c r="L17" s="36"/>
      <c r="M17" s="40"/>
      <c r="N17" s="36"/>
      <c r="O17" s="40"/>
      <c r="P17" s="36"/>
      <c r="Q17" s="40"/>
      <c r="R17" s="36"/>
      <c r="S17" s="40"/>
      <c r="T17" s="36"/>
      <c r="U17" s="40"/>
      <c r="V17" s="36"/>
      <c r="W17" s="40"/>
      <c r="X17" s="36"/>
      <c r="Y17" s="41"/>
      <c r="Z17" s="36"/>
      <c r="AA17" s="41"/>
      <c r="AB17" s="36"/>
      <c r="AC17" s="40"/>
      <c r="AD17" s="36"/>
      <c r="AE17" s="40"/>
      <c r="AF17" s="36"/>
      <c r="AG17" s="40"/>
      <c r="AH17" s="36"/>
      <c r="AI17" s="40"/>
      <c r="AJ17" s="36"/>
      <c r="AK17" s="41"/>
      <c r="AL17" s="36"/>
      <c r="AM17" s="40"/>
      <c r="AN17" s="36"/>
      <c r="AO17" s="40"/>
      <c r="AP17" s="36"/>
    </row>
    <row r="18" spans="1:42" s="29" customFormat="1" ht="11.1" customHeight="1" x14ac:dyDescent="0.25">
      <c r="A18" s="24" t="s">
        <v>99</v>
      </c>
      <c r="B18" s="24"/>
      <c r="C18" s="24"/>
      <c r="D18" s="33"/>
      <c r="E18" s="40"/>
      <c r="F18" s="33"/>
      <c r="G18" s="40"/>
      <c r="H18" s="33"/>
      <c r="I18" s="40"/>
      <c r="J18" s="33"/>
      <c r="K18" s="40"/>
      <c r="L18" s="33"/>
      <c r="M18" s="40"/>
      <c r="N18" s="33"/>
      <c r="O18" s="40"/>
      <c r="P18" s="33"/>
      <c r="Q18" s="40"/>
      <c r="R18" s="33"/>
      <c r="S18" s="40"/>
      <c r="T18" s="33"/>
      <c r="U18" s="40"/>
      <c r="V18" s="33"/>
      <c r="W18" s="40"/>
      <c r="X18" s="33"/>
      <c r="Y18" s="41"/>
      <c r="Z18" s="33"/>
      <c r="AA18" s="41"/>
      <c r="AB18" s="33"/>
      <c r="AC18" s="41"/>
      <c r="AD18" s="33"/>
      <c r="AE18" s="41"/>
      <c r="AF18" s="33"/>
      <c r="AG18" s="41"/>
      <c r="AH18" s="33"/>
      <c r="AI18" s="41"/>
      <c r="AJ18" s="33"/>
      <c r="AK18" s="41"/>
      <c r="AL18" s="33"/>
      <c r="AM18" s="41"/>
      <c r="AN18" s="33"/>
      <c r="AO18" s="41"/>
      <c r="AP18" s="33"/>
    </row>
    <row r="19" spans="1:42" s="27" customFormat="1" ht="11.1" customHeight="1" x14ac:dyDescent="0.25">
      <c r="A19" s="22"/>
      <c r="B19" s="22" t="s">
        <v>85</v>
      </c>
      <c r="C19" s="22"/>
      <c r="D19" s="36">
        <v>0</v>
      </c>
      <c r="E19" s="40"/>
      <c r="F19" s="36">
        <v>0</v>
      </c>
      <c r="G19" s="40"/>
      <c r="H19" s="36">
        <v>0</v>
      </c>
      <c r="I19" s="40"/>
      <c r="J19" s="36">
        <v>0</v>
      </c>
      <c r="K19" s="40"/>
      <c r="L19" s="36">
        <v>0</v>
      </c>
      <c r="M19" s="40"/>
      <c r="N19" s="36">
        <v>0</v>
      </c>
      <c r="O19" s="40"/>
      <c r="P19" s="36">
        <v>0</v>
      </c>
      <c r="Q19" s="40"/>
      <c r="R19" s="36">
        <v>0</v>
      </c>
      <c r="S19" s="40"/>
      <c r="T19" s="36">
        <v>0</v>
      </c>
      <c r="U19" s="40"/>
      <c r="V19" s="36">
        <v>0</v>
      </c>
      <c r="W19" s="40"/>
      <c r="X19" s="36">
        <v>0</v>
      </c>
      <c r="Y19" s="41"/>
      <c r="Z19" s="36">
        <v>0</v>
      </c>
      <c r="AA19" s="41"/>
      <c r="AB19" s="36">
        <v>0</v>
      </c>
      <c r="AC19" s="40"/>
      <c r="AD19" s="36">
        <v>0</v>
      </c>
      <c r="AE19" s="40"/>
      <c r="AF19" s="36">
        <v>0</v>
      </c>
      <c r="AG19" s="40"/>
      <c r="AH19" s="36">
        <v>0</v>
      </c>
      <c r="AI19" s="40"/>
      <c r="AJ19" s="36">
        <v>0</v>
      </c>
      <c r="AK19" s="41"/>
      <c r="AL19" s="36">
        <v>0</v>
      </c>
      <c r="AM19" s="40"/>
      <c r="AN19" s="36">
        <v>0</v>
      </c>
      <c r="AO19" s="40"/>
      <c r="AP19" s="36">
        <f t="shared" ref="AP19:AP25" si="1">SUM(D19:AO19)</f>
        <v>0</v>
      </c>
    </row>
    <row r="20" spans="1:42" s="27" customFormat="1" ht="11.1" customHeight="1" x14ac:dyDescent="0.25">
      <c r="A20" s="22"/>
      <c r="B20" s="22" t="s">
        <v>85</v>
      </c>
      <c r="C20" s="22"/>
      <c r="D20" s="36">
        <v>0</v>
      </c>
      <c r="E20" s="40"/>
      <c r="F20" s="36">
        <v>0</v>
      </c>
      <c r="G20" s="40"/>
      <c r="H20" s="36">
        <v>0</v>
      </c>
      <c r="I20" s="40"/>
      <c r="J20" s="36">
        <v>0</v>
      </c>
      <c r="K20" s="40"/>
      <c r="L20" s="36">
        <v>0</v>
      </c>
      <c r="M20" s="40"/>
      <c r="N20" s="36">
        <v>0</v>
      </c>
      <c r="O20" s="40"/>
      <c r="P20" s="36">
        <v>0</v>
      </c>
      <c r="Q20" s="40"/>
      <c r="R20" s="36">
        <v>0</v>
      </c>
      <c r="S20" s="40"/>
      <c r="T20" s="36">
        <v>0</v>
      </c>
      <c r="U20" s="40"/>
      <c r="V20" s="36">
        <v>0</v>
      </c>
      <c r="W20" s="40"/>
      <c r="X20" s="36">
        <v>0</v>
      </c>
      <c r="Y20" s="41"/>
      <c r="Z20" s="36">
        <v>0</v>
      </c>
      <c r="AA20" s="41"/>
      <c r="AB20" s="36">
        <v>0</v>
      </c>
      <c r="AC20" s="40"/>
      <c r="AD20" s="36">
        <v>0</v>
      </c>
      <c r="AE20" s="40"/>
      <c r="AF20" s="36">
        <v>0</v>
      </c>
      <c r="AG20" s="40"/>
      <c r="AH20" s="36">
        <v>0</v>
      </c>
      <c r="AI20" s="40"/>
      <c r="AJ20" s="36">
        <v>0</v>
      </c>
      <c r="AK20" s="41"/>
      <c r="AL20" s="36">
        <v>0</v>
      </c>
      <c r="AM20" s="40"/>
      <c r="AN20" s="36">
        <v>0</v>
      </c>
      <c r="AO20" s="40"/>
      <c r="AP20" s="36">
        <f t="shared" si="1"/>
        <v>0</v>
      </c>
    </row>
    <row r="21" spans="1:42" s="27" customFormat="1" ht="11.1" customHeight="1" x14ac:dyDescent="0.25">
      <c r="A21" s="22"/>
      <c r="B21" s="22" t="s">
        <v>85</v>
      </c>
      <c r="C21" s="22"/>
      <c r="D21" s="36">
        <v>0</v>
      </c>
      <c r="E21" s="40"/>
      <c r="F21" s="36">
        <v>0</v>
      </c>
      <c r="G21" s="40"/>
      <c r="H21" s="36">
        <v>0</v>
      </c>
      <c r="I21" s="40"/>
      <c r="J21" s="36">
        <v>0</v>
      </c>
      <c r="K21" s="40"/>
      <c r="L21" s="36">
        <v>0</v>
      </c>
      <c r="M21" s="40"/>
      <c r="N21" s="36">
        <v>0</v>
      </c>
      <c r="O21" s="40"/>
      <c r="P21" s="36">
        <v>0</v>
      </c>
      <c r="Q21" s="40"/>
      <c r="R21" s="36">
        <v>0</v>
      </c>
      <c r="S21" s="40"/>
      <c r="T21" s="36">
        <v>0</v>
      </c>
      <c r="U21" s="40"/>
      <c r="V21" s="36">
        <v>0</v>
      </c>
      <c r="W21" s="40"/>
      <c r="X21" s="36">
        <v>0</v>
      </c>
      <c r="Y21" s="41"/>
      <c r="Z21" s="36">
        <v>0</v>
      </c>
      <c r="AA21" s="41"/>
      <c r="AB21" s="36">
        <v>0</v>
      </c>
      <c r="AC21" s="41"/>
      <c r="AD21" s="36">
        <v>0</v>
      </c>
      <c r="AE21" s="41"/>
      <c r="AF21" s="36">
        <v>0</v>
      </c>
      <c r="AG21" s="41"/>
      <c r="AH21" s="36">
        <v>0</v>
      </c>
      <c r="AI21" s="41"/>
      <c r="AJ21" s="36">
        <v>0</v>
      </c>
      <c r="AK21" s="41"/>
      <c r="AL21" s="36">
        <v>0</v>
      </c>
      <c r="AM21" s="41"/>
      <c r="AN21" s="36">
        <v>0</v>
      </c>
      <c r="AO21" s="41"/>
      <c r="AP21" s="36">
        <f t="shared" si="1"/>
        <v>0</v>
      </c>
    </row>
    <row r="22" spans="1:42" s="27" customFormat="1" ht="11.1" customHeight="1" x14ac:dyDescent="0.25">
      <c r="A22" s="22"/>
      <c r="B22" s="22" t="s">
        <v>85</v>
      </c>
      <c r="C22" s="22"/>
      <c r="D22" s="36">
        <v>0</v>
      </c>
      <c r="E22" s="40"/>
      <c r="F22" s="36">
        <v>0</v>
      </c>
      <c r="G22" s="40"/>
      <c r="H22" s="36">
        <v>0</v>
      </c>
      <c r="I22" s="40"/>
      <c r="J22" s="36">
        <v>0</v>
      </c>
      <c r="K22" s="40"/>
      <c r="L22" s="36">
        <v>0</v>
      </c>
      <c r="M22" s="40"/>
      <c r="N22" s="36">
        <v>0</v>
      </c>
      <c r="O22" s="40"/>
      <c r="P22" s="36">
        <v>0</v>
      </c>
      <c r="Q22" s="40"/>
      <c r="R22" s="36">
        <v>0</v>
      </c>
      <c r="S22" s="40"/>
      <c r="T22" s="36">
        <v>0</v>
      </c>
      <c r="U22" s="40"/>
      <c r="V22" s="36">
        <v>0</v>
      </c>
      <c r="W22" s="40"/>
      <c r="X22" s="36">
        <v>0</v>
      </c>
      <c r="Y22" s="41"/>
      <c r="Z22" s="36">
        <v>0</v>
      </c>
      <c r="AA22" s="41"/>
      <c r="AB22" s="36">
        <v>0</v>
      </c>
      <c r="AC22" s="41"/>
      <c r="AD22" s="36">
        <v>0</v>
      </c>
      <c r="AE22" s="41"/>
      <c r="AF22" s="36">
        <v>0</v>
      </c>
      <c r="AG22" s="41"/>
      <c r="AH22" s="36">
        <v>0</v>
      </c>
      <c r="AI22" s="41"/>
      <c r="AJ22" s="36">
        <v>0</v>
      </c>
      <c r="AK22" s="41"/>
      <c r="AL22" s="36">
        <v>0</v>
      </c>
      <c r="AM22" s="41"/>
      <c r="AN22" s="36">
        <v>0</v>
      </c>
      <c r="AO22" s="41"/>
      <c r="AP22" s="36">
        <f t="shared" si="1"/>
        <v>0</v>
      </c>
    </row>
    <row r="23" spans="1:42" s="27" customFormat="1" ht="11.1" customHeight="1" x14ac:dyDescent="0.25">
      <c r="A23" s="22"/>
      <c r="B23" s="22" t="s">
        <v>85</v>
      </c>
      <c r="C23" s="22"/>
      <c r="D23" s="38">
        <v>0</v>
      </c>
      <c r="E23" s="40"/>
      <c r="F23" s="38">
        <v>0</v>
      </c>
      <c r="G23" s="40"/>
      <c r="H23" s="38">
        <v>0</v>
      </c>
      <c r="I23" s="40"/>
      <c r="J23" s="38">
        <v>0</v>
      </c>
      <c r="K23" s="40"/>
      <c r="L23" s="38">
        <v>0</v>
      </c>
      <c r="M23" s="40"/>
      <c r="N23" s="38">
        <v>0</v>
      </c>
      <c r="O23" s="40"/>
      <c r="P23" s="38">
        <v>0</v>
      </c>
      <c r="Q23" s="40"/>
      <c r="R23" s="38">
        <v>0</v>
      </c>
      <c r="S23" s="40"/>
      <c r="T23" s="38">
        <v>0</v>
      </c>
      <c r="U23" s="40"/>
      <c r="V23" s="38">
        <v>0</v>
      </c>
      <c r="W23" s="40"/>
      <c r="X23" s="38">
        <v>0</v>
      </c>
      <c r="Y23" s="41"/>
      <c r="Z23" s="38">
        <v>0</v>
      </c>
      <c r="AA23" s="41"/>
      <c r="AB23" s="38">
        <v>0</v>
      </c>
      <c r="AC23" s="41"/>
      <c r="AD23" s="38">
        <v>0</v>
      </c>
      <c r="AE23" s="41"/>
      <c r="AF23" s="38">
        <v>0</v>
      </c>
      <c r="AG23" s="41"/>
      <c r="AH23" s="38">
        <v>0</v>
      </c>
      <c r="AI23" s="41"/>
      <c r="AJ23" s="38">
        <v>0</v>
      </c>
      <c r="AK23" s="41"/>
      <c r="AL23" s="38">
        <v>0</v>
      </c>
      <c r="AM23" s="41"/>
      <c r="AN23" s="38">
        <v>0</v>
      </c>
      <c r="AO23" s="41"/>
      <c r="AP23" s="38">
        <f t="shared" si="1"/>
        <v>0</v>
      </c>
    </row>
    <row r="24" spans="1:42" s="27" customFormat="1" ht="11.1" customHeight="1" x14ac:dyDescent="0.25">
      <c r="A24" s="22"/>
      <c r="B24" s="22" t="s">
        <v>85</v>
      </c>
      <c r="C24" s="22"/>
      <c r="D24" s="38">
        <v>0</v>
      </c>
      <c r="E24" s="40"/>
      <c r="F24" s="38">
        <v>0</v>
      </c>
      <c r="G24" s="40"/>
      <c r="H24" s="38">
        <v>0</v>
      </c>
      <c r="I24" s="40"/>
      <c r="J24" s="38">
        <v>0</v>
      </c>
      <c r="K24" s="40"/>
      <c r="L24" s="38">
        <v>0</v>
      </c>
      <c r="M24" s="40"/>
      <c r="N24" s="38">
        <v>0</v>
      </c>
      <c r="O24" s="40"/>
      <c r="P24" s="38">
        <v>0</v>
      </c>
      <c r="Q24" s="40"/>
      <c r="R24" s="38">
        <v>0</v>
      </c>
      <c r="S24" s="40"/>
      <c r="T24" s="38">
        <v>0</v>
      </c>
      <c r="U24" s="40"/>
      <c r="V24" s="38">
        <v>0</v>
      </c>
      <c r="W24" s="40"/>
      <c r="X24" s="38">
        <v>0</v>
      </c>
      <c r="Y24" s="41"/>
      <c r="Z24" s="38">
        <v>0</v>
      </c>
      <c r="AA24" s="41"/>
      <c r="AB24" s="38">
        <v>0</v>
      </c>
      <c r="AC24" s="41"/>
      <c r="AD24" s="38">
        <v>0</v>
      </c>
      <c r="AE24" s="41"/>
      <c r="AF24" s="38">
        <v>0</v>
      </c>
      <c r="AG24" s="41"/>
      <c r="AH24" s="38">
        <v>0</v>
      </c>
      <c r="AI24" s="41"/>
      <c r="AJ24" s="38">
        <v>0</v>
      </c>
      <c r="AK24" s="41"/>
      <c r="AL24" s="38">
        <v>0</v>
      </c>
      <c r="AM24" s="41"/>
      <c r="AN24" s="38">
        <v>0</v>
      </c>
      <c r="AO24" s="41"/>
      <c r="AP24" s="38">
        <f t="shared" si="1"/>
        <v>0</v>
      </c>
    </row>
    <row r="25" spans="1:42" s="4" customFormat="1" ht="10.199999999999999" x14ac:dyDescent="0.2">
      <c r="A25" s="12"/>
      <c r="C25" s="4" t="s">
        <v>6</v>
      </c>
      <c r="D25" s="13">
        <f>SUM(D19:D24)</f>
        <v>0</v>
      </c>
      <c r="E25" s="5"/>
      <c r="F25" s="13">
        <f>SUM(F19:F24)</f>
        <v>0</v>
      </c>
      <c r="G25" s="5"/>
      <c r="H25" s="13">
        <f>SUM(H19:H24)</f>
        <v>0</v>
      </c>
      <c r="I25" s="5"/>
      <c r="J25" s="13">
        <f>SUM(J19:J24)</f>
        <v>0</v>
      </c>
      <c r="K25" s="5"/>
      <c r="L25" s="13">
        <f>SUM(L19:L24)</f>
        <v>0</v>
      </c>
      <c r="M25" s="5"/>
      <c r="N25" s="13">
        <f>SUM(N19:N24)</f>
        <v>0</v>
      </c>
      <c r="O25" s="5"/>
      <c r="P25" s="13">
        <f>SUM(P19:P24)</f>
        <v>0</v>
      </c>
      <c r="Q25" s="5"/>
      <c r="R25" s="13">
        <f>SUM(R19:R24)</f>
        <v>0</v>
      </c>
      <c r="S25" s="5"/>
      <c r="T25" s="13">
        <f>SUM(T19:T24)</f>
        <v>0</v>
      </c>
      <c r="U25" s="5"/>
      <c r="V25" s="13">
        <f>SUM(V19:V24)</f>
        <v>0</v>
      </c>
      <c r="W25" s="5"/>
      <c r="X25" s="13">
        <f>SUM(X19:X24)</f>
        <v>0</v>
      </c>
      <c r="Z25" s="13">
        <f>SUM(Z19:Z24)</f>
        <v>0</v>
      </c>
      <c r="AB25" s="13">
        <f>SUM(AB19:AB24)</f>
        <v>0</v>
      </c>
      <c r="AD25" s="13">
        <f>SUM(AD19:AD24)</f>
        <v>0</v>
      </c>
      <c r="AF25" s="13">
        <f>SUM(AF19:AF24)</f>
        <v>0</v>
      </c>
      <c r="AH25" s="13">
        <f>SUM(AH19:AH24)</f>
        <v>0</v>
      </c>
      <c r="AJ25" s="13">
        <f>SUM(AJ19:AJ24)</f>
        <v>0</v>
      </c>
      <c r="AL25" s="13">
        <f>SUM(AL19:AL24)</f>
        <v>0</v>
      </c>
      <c r="AN25" s="13">
        <f>SUM(AN19:AN24)</f>
        <v>0</v>
      </c>
      <c r="AP25" s="13">
        <f t="shared" si="1"/>
        <v>0</v>
      </c>
    </row>
    <row r="26" spans="1:42" s="28" customFormat="1" ht="3.9" customHeight="1" x14ac:dyDescent="0.25">
      <c r="A26" s="22"/>
      <c r="B26" s="22"/>
      <c r="C26" s="22"/>
      <c r="D26" s="36"/>
      <c r="E26" s="40"/>
      <c r="F26" s="36"/>
      <c r="G26" s="40"/>
      <c r="H26" s="36"/>
      <c r="I26" s="40"/>
      <c r="J26" s="36"/>
      <c r="K26" s="40"/>
      <c r="L26" s="36"/>
      <c r="M26" s="40"/>
      <c r="N26" s="36"/>
      <c r="O26" s="40"/>
      <c r="P26" s="36"/>
      <c r="Q26" s="40"/>
      <c r="R26" s="36"/>
      <c r="S26" s="40"/>
      <c r="T26" s="36"/>
      <c r="U26" s="40"/>
      <c r="V26" s="36"/>
      <c r="W26" s="40"/>
      <c r="X26" s="36"/>
      <c r="Y26" s="41"/>
      <c r="Z26" s="36"/>
      <c r="AA26" s="41"/>
      <c r="AB26" s="36"/>
      <c r="AC26" s="40"/>
      <c r="AD26" s="36"/>
      <c r="AE26" s="40"/>
      <c r="AF26" s="36"/>
      <c r="AG26" s="40"/>
      <c r="AH26" s="36"/>
      <c r="AI26" s="40"/>
      <c r="AJ26" s="36"/>
      <c r="AK26" s="41"/>
      <c r="AL26" s="36"/>
      <c r="AM26" s="40"/>
      <c r="AN26" s="36"/>
      <c r="AO26" s="40"/>
      <c r="AP26" s="36"/>
    </row>
    <row r="27" spans="1:42" s="29" customFormat="1" ht="11.1" customHeight="1" x14ac:dyDescent="0.25">
      <c r="A27" s="24" t="s">
        <v>100</v>
      </c>
      <c r="B27" s="24"/>
      <c r="C27" s="24"/>
      <c r="D27" s="36"/>
      <c r="E27" s="40"/>
      <c r="F27" s="36"/>
      <c r="G27" s="40"/>
      <c r="H27" s="36"/>
      <c r="I27" s="40"/>
      <c r="J27" s="36"/>
      <c r="K27" s="40"/>
      <c r="L27" s="36"/>
      <c r="M27" s="40"/>
      <c r="N27" s="36"/>
      <c r="O27" s="40"/>
      <c r="P27" s="36"/>
      <c r="Q27" s="40"/>
      <c r="R27" s="36"/>
      <c r="S27" s="40"/>
      <c r="T27" s="36"/>
      <c r="U27" s="40"/>
      <c r="V27" s="36"/>
      <c r="W27" s="40"/>
      <c r="X27" s="36"/>
      <c r="Y27" s="40"/>
      <c r="Z27" s="36"/>
      <c r="AA27" s="40"/>
      <c r="AB27" s="36"/>
      <c r="AC27" s="40"/>
      <c r="AD27" s="36"/>
      <c r="AE27" s="40"/>
      <c r="AF27" s="36"/>
      <c r="AG27" s="40"/>
      <c r="AH27" s="36"/>
      <c r="AI27" s="40"/>
      <c r="AJ27" s="36"/>
      <c r="AK27" s="41"/>
      <c r="AL27" s="36"/>
      <c r="AM27" s="40"/>
      <c r="AN27" s="36"/>
      <c r="AO27" s="40"/>
      <c r="AP27" s="36"/>
    </row>
    <row r="28" spans="1:42" s="27" customFormat="1" ht="11.1" customHeight="1" x14ac:dyDescent="0.25">
      <c r="A28" s="22"/>
      <c r="B28" s="22" t="s">
        <v>85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ref="AP28:AP33" si="2">SUM(D28:AO28)</f>
        <v>0</v>
      </c>
    </row>
    <row r="29" spans="1:42" s="27" customFormat="1" ht="11.1" customHeight="1" x14ac:dyDescent="0.25">
      <c r="A29" s="22"/>
      <c r="B29" s="22" t="s">
        <v>85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2"/>
        <v>0</v>
      </c>
    </row>
    <row r="30" spans="1:42" s="27" customFormat="1" ht="11.1" customHeight="1" x14ac:dyDescent="0.25">
      <c r="A30" s="22"/>
      <c r="B30" s="22" t="s">
        <v>85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2"/>
        <v>0</v>
      </c>
    </row>
    <row r="31" spans="1:42" s="27" customFormat="1" ht="11.1" customHeight="1" x14ac:dyDescent="0.25">
      <c r="A31" s="22"/>
      <c r="B31" s="22" t="s">
        <v>85</v>
      </c>
      <c r="C31" s="22"/>
      <c r="D31" s="36">
        <v>0</v>
      </c>
      <c r="E31" s="40"/>
      <c r="F31" s="36">
        <v>0</v>
      </c>
      <c r="G31" s="40"/>
      <c r="H31" s="36">
        <v>0</v>
      </c>
      <c r="I31" s="40"/>
      <c r="J31" s="36">
        <v>0</v>
      </c>
      <c r="K31" s="40"/>
      <c r="L31" s="36">
        <v>0</v>
      </c>
      <c r="M31" s="40"/>
      <c r="N31" s="36">
        <v>0</v>
      </c>
      <c r="O31" s="40"/>
      <c r="P31" s="36">
        <v>0</v>
      </c>
      <c r="Q31" s="40"/>
      <c r="R31" s="36">
        <v>0</v>
      </c>
      <c r="S31" s="40"/>
      <c r="T31" s="36">
        <v>0</v>
      </c>
      <c r="U31" s="40"/>
      <c r="V31" s="36">
        <v>0</v>
      </c>
      <c r="W31" s="40"/>
      <c r="X31" s="36">
        <v>0</v>
      </c>
      <c r="Y31" s="41"/>
      <c r="Z31" s="36">
        <v>0</v>
      </c>
      <c r="AA31" s="41"/>
      <c r="AB31" s="36">
        <v>0</v>
      </c>
      <c r="AC31" s="40"/>
      <c r="AD31" s="36">
        <v>0</v>
      </c>
      <c r="AE31" s="40"/>
      <c r="AF31" s="36">
        <v>0</v>
      </c>
      <c r="AG31" s="40"/>
      <c r="AH31" s="36">
        <v>0</v>
      </c>
      <c r="AI31" s="40"/>
      <c r="AJ31" s="36">
        <v>0</v>
      </c>
      <c r="AK31" s="41"/>
      <c r="AL31" s="36">
        <v>0</v>
      </c>
      <c r="AM31" s="40"/>
      <c r="AN31" s="36">
        <v>0</v>
      </c>
      <c r="AO31" s="40"/>
      <c r="AP31" s="36">
        <f t="shared" si="2"/>
        <v>0</v>
      </c>
    </row>
    <row r="32" spans="1:42" s="27" customFormat="1" ht="11.1" customHeight="1" x14ac:dyDescent="0.25">
      <c r="A32" s="22"/>
      <c r="B32" s="22" t="s">
        <v>85</v>
      </c>
      <c r="C32" s="22"/>
      <c r="D32" s="40">
        <v>0</v>
      </c>
      <c r="E32" s="40"/>
      <c r="F32" s="40">
        <v>0</v>
      </c>
      <c r="G32" s="40"/>
      <c r="H32" s="40">
        <v>0</v>
      </c>
      <c r="I32" s="40"/>
      <c r="J32" s="40">
        <v>0</v>
      </c>
      <c r="K32" s="40"/>
      <c r="L32" s="40">
        <v>0</v>
      </c>
      <c r="M32" s="40"/>
      <c r="N32" s="40">
        <v>0</v>
      </c>
      <c r="O32" s="40"/>
      <c r="P32" s="40">
        <v>0</v>
      </c>
      <c r="Q32" s="40"/>
      <c r="R32" s="40">
        <v>0</v>
      </c>
      <c r="S32" s="40"/>
      <c r="T32" s="40">
        <v>0</v>
      </c>
      <c r="U32" s="40"/>
      <c r="V32" s="40">
        <v>0</v>
      </c>
      <c r="W32" s="40"/>
      <c r="X32" s="40">
        <v>0</v>
      </c>
      <c r="Y32" s="41"/>
      <c r="Z32" s="40">
        <v>0</v>
      </c>
      <c r="AA32" s="41"/>
      <c r="AB32" s="40">
        <v>0</v>
      </c>
      <c r="AC32" s="41"/>
      <c r="AD32" s="40">
        <v>0</v>
      </c>
      <c r="AE32" s="41"/>
      <c r="AF32" s="40">
        <v>0</v>
      </c>
      <c r="AG32" s="41"/>
      <c r="AH32" s="40">
        <v>0</v>
      </c>
      <c r="AI32" s="41"/>
      <c r="AJ32" s="40">
        <v>0</v>
      </c>
      <c r="AK32" s="41"/>
      <c r="AL32" s="40">
        <v>0</v>
      </c>
      <c r="AM32" s="41"/>
      <c r="AN32" s="40">
        <v>0</v>
      </c>
      <c r="AO32" s="41"/>
      <c r="AP32" s="40">
        <f t="shared" si="2"/>
        <v>0</v>
      </c>
    </row>
    <row r="33" spans="1:42" s="4" customFormat="1" ht="10.199999999999999" x14ac:dyDescent="0.2">
      <c r="A33" s="12"/>
      <c r="C33" s="4" t="s">
        <v>6</v>
      </c>
      <c r="D33" s="13">
        <f>SUM(D28:D32)</f>
        <v>0</v>
      </c>
      <c r="E33" s="5"/>
      <c r="F33" s="13">
        <f>SUM(F28:F32)</f>
        <v>0</v>
      </c>
      <c r="G33" s="5"/>
      <c r="H33" s="13">
        <f>SUM(H28:H32)</f>
        <v>0</v>
      </c>
      <c r="I33" s="5"/>
      <c r="J33" s="13">
        <f>SUM(J28:J32)</f>
        <v>0</v>
      </c>
      <c r="K33" s="5"/>
      <c r="L33" s="13">
        <f>SUM(L28:L32)</f>
        <v>0</v>
      </c>
      <c r="M33" s="5"/>
      <c r="N33" s="13">
        <f>SUM(N28:N32)</f>
        <v>0</v>
      </c>
      <c r="O33" s="5"/>
      <c r="P33" s="13">
        <f>SUM(P28:P32)</f>
        <v>0</v>
      </c>
      <c r="Q33" s="5"/>
      <c r="R33" s="13">
        <f>SUM(R28:R32)</f>
        <v>0</v>
      </c>
      <c r="S33" s="5"/>
      <c r="T33" s="13">
        <f>SUM(T28:T32)</f>
        <v>0</v>
      </c>
      <c r="U33" s="5"/>
      <c r="V33" s="13">
        <f>SUM(V28:V32)</f>
        <v>0</v>
      </c>
      <c r="W33" s="5"/>
      <c r="X33" s="13">
        <f>SUM(X28:X32)</f>
        <v>0</v>
      </c>
      <c r="Z33" s="13">
        <f>SUM(Z28:Z32)</f>
        <v>0</v>
      </c>
      <c r="AB33" s="13">
        <f>SUM(AB28:AB32)</f>
        <v>0</v>
      </c>
      <c r="AD33" s="13">
        <f>SUM(AD28:AD32)</f>
        <v>0</v>
      </c>
      <c r="AF33" s="13">
        <f>SUM(AF28:AF32)</f>
        <v>0</v>
      </c>
      <c r="AH33" s="13">
        <f>SUM(AH28:AH32)</f>
        <v>0</v>
      </c>
      <c r="AJ33" s="13">
        <f>SUM(AJ28:AJ32)</f>
        <v>0</v>
      </c>
      <c r="AL33" s="13">
        <f>SUM(AL28:AL32)</f>
        <v>0</v>
      </c>
      <c r="AN33" s="13">
        <f>SUM(AN28:AN32)</f>
        <v>0</v>
      </c>
      <c r="AP33" s="13">
        <f t="shared" si="2"/>
        <v>0</v>
      </c>
    </row>
    <row r="34" spans="1:42" s="28" customFormat="1" ht="3.9" customHeight="1" x14ac:dyDescent="0.25">
      <c r="A34" s="22"/>
      <c r="B34" s="22"/>
      <c r="C34" s="22"/>
      <c r="D34" s="38"/>
      <c r="E34" s="40"/>
      <c r="F34" s="38"/>
      <c r="G34" s="40"/>
      <c r="H34" s="38"/>
      <c r="I34" s="40"/>
      <c r="J34" s="38"/>
      <c r="K34" s="40"/>
      <c r="L34" s="38"/>
      <c r="M34" s="40"/>
      <c r="N34" s="38"/>
      <c r="O34" s="40"/>
      <c r="P34" s="38"/>
      <c r="Q34" s="40"/>
      <c r="R34" s="38"/>
      <c r="S34" s="40"/>
      <c r="T34" s="38"/>
      <c r="U34" s="40"/>
      <c r="V34" s="38"/>
      <c r="W34" s="40"/>
      <c r="X34" s="38"/>
      <c r="Y34" s="41"/>
      <c r="Z34" s="38"/>
      <c r="AA34" s="41"/>
      <c r="AB34" s="38"/>
      <c r="AC34" s="41"/>
      <c r="AD34" s="38"/>
      <c r="AE34" s="41"/>
      <c r="AF34" s="38"/>
      <c r="AG34" s="41"/>
      <c r="AH34" s="38"/>
      <c r="AI34" s="41"/>
      <c r="AJ34" s="38"/>
      <c r="AK34" s="41"/>
      <c r="AL34" s="38"/>
      <c r="AM34" s="41"/>
      <c r="AN34" s="38"/>
      <c r="AO34" s="41"/>
      <c r="AP34" s="38"/>
    </row>
    <row r="35" spans="1:42" s="28" customFormat="1" ht="11.1" customHeight="1" x14ac:dyDescent="0.25">
      <c r="A35" s="24" t="s">
        <v>101</v>
      </c>
      <c r="B35" s="22"/>
      <c r="C35" s="22"/>
      <c r="D35" s="36"/>
      <c r="E35" s="40"/>
      <c r="F35" s="36"/>
      <c r="G35" s="40"/>
      <c r="H35" s="36"/>
      <c r="I35" s="40"/>
      <c r="J35" s="36"/>
      <c r="K35" s="40"/>
      <c r="L35" s="36"/>
      <c r="M35" s="40"/>
      <c r="N35" s="36"/>
      <c r="O35" s="40"/>
      <c r="P35" s="36"/>
      <c r="Q35" s="40"/>
      <c r="R35" s="36"/>
      <c r="S35" s="40"/>
      <c r="T35" s="36"/>
      <c r="U35" s="40"/>
      <c r="V35" s="36"/>
      <c r="W35" s="40"/>
      <c r="X35" s="36"/>
      <c r="Y35" s="41"/>
      <c r="Z35" s="36"/>
      <c r="AA35" s="41"/>
      <c r="AB35" s="36"/>
      <c r="AC35" s="40"/>
      <c r="AD35" s="36"/>
      <c r="AE35" s="40"/>
      <c r="AF35" s="36"/>
      <c r="AG35" s="40"/>
      <c r="AH35" s="36"/>
      <c r="AI35" s="40"/>
      <c r="AJ35" s="36"/>
      <c r="AK35" s="41"/>
      <c r="AL35" s="36"/>
      <c r="AM35" s="40"/>
      <c r="AN35" s="36"/>
      <c r="AO35" s="40"/>
      <c r="AP35" s="36"/>
    </row>
    <row r="36" spans="1:42" s="27" customFormat="1" ht="11.1" customHeight="1" x14ac:dyDescent="0.25">
      <c r="A36" s="22"/>
      <c r="B36" s="22" t="s">
        <v>85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0"/>
      <c r="AD36" s="36">
        <v>0</v>
      </c>
      <c r="AE36" s="40"/>
      <c r="AF36" s="36">
        <v>0</v>
      </c>
      <c r="AG36" s="40"/>
      <c r="AH36" s="36">
        <v>0</v>
      </c>
      <c r="AI36" s="40"/>
      <c r="AJ36" s="36">
        <v>0</v>
      </c>
      <c r="AK36" s="41"/>
      <c r="AL36" s="36">
        <v>0</v>
      </c>
      <c r="AM36" s="40"/>
      <c r="AN36" s="36">
        <v>0</v>
      </c>
      <c r="AO36" s="40"/>
      <c r="AP36" s="36">
        <f>SUM(D36:AO36)</f>
        <v>0</v>
      </c>
    </row>
    <row r="37" spans="1:42" s="27" customFormat="1" ht="11.1" customHeight="1" x14ac:dyDescent="0.25">
      <c r="A37" s="22"/>
      <c r="B37" s="22" t="s">
        <v>85</v>
      </c>
      <c r="C37" s="22"/>
      <c r="D37" s="33">
        <v>0</v>
      </c>
      <c r="E37" s="40"/>
      <c r="F37" s="33">
        <v>0</v>
      </c>
      <c r="G37" s="40"/>
      <c r="H37" s="33">
        <v>0</v>
      </c>
      <c r="I37" s="40"/>
      <c r="J37" s="33">
        <v>0</v>
      </c>
      <c r="K37" s="40"/>
      <c r="L37" s="33">
        <v>0</v>
      </c>
      <c r="M37" s="40"/>
      <c r="N37" s="33">
        <v>0</v>
      </c>
      <c r="O37" s="40"/>
      <c r="P37" s="33">
        <v>0</v>
      </c>
      <c r="Q37" s="40"/>
      <c r="R37" s="33">
        <v>0</v>
      </c>
      <c r="S37" s="40"/>
      <c r="T37" s="33">
        <v>0</v>
      </c>
      <c r="U37" s="40"/>
      <c r="V37" s="33">
        <v>0</v>
      </c>
      <c r="W37" s="40"/>
      <c r="X37" s="33">
        <v>0</v>
      </c>
      <c r="Y37" s="41"/>
      <c r="Z37" s="33">
        <v>0</v>
      </c>
      <c r="AA37" s="41"/>
      <c r="AB37" s="33">
        <v>0</v>
      </c>
      <c r="AC37" s="41"/>
      <c r="AD37" s="33">
        <v>0</v>
      </c>
      <c r="AE37" s="41"/>
      <c r="AF37" s="33">
        <v>0</v>
      </c>
      <c r="AG37" s="41"/>
      <c r="AH37" s="33">
        <v>0</v>
      </c>
      <c r="AI37" s="41"/>
      <c r="AJ37" s="33">
        <v>0</v>
      </c>
      <c r="AK37" s="41"/>
      <c r="AL37" s="33">
        <v>0</v>
      </c>
      <c r="AM37" s="41"/>
      <c r="AN37" s="33">
        <v>0</v>
      </c>
      <c r="AO37" s="41"/>
      <c r="AP37" s="33">
        <f>SUM(D37:AO37)</f>
        <v>0</v>
      </c>
    </row>
    <row r="38" spans="1:42" s="27" customFormat="1" ht="11.1" customHeight="1" x14ac:dyDescent="0.25">
      <c r="A38" s="22"/>
      <c r="B38" s="22" t="s">
        <v>85</v>
      </c>
      <c r="C38" s="22"/>
      <c r="D38" s="40">
        <v>0</v>
      </c>
      <c r="E38" s="40"/>
      <c r="F38" s="40">
        <v>0</v>
      </c>
      <c r="G38" s="40"/>
      <c r="H38" s="40">
        <v>0</v>
      </c>
      <c r="I38" s="40"/>
      <c r="J38" s="40">
        <v>0</v>
      </c>
      <c r="K38" s="40"/>
      <c r="L38" s="40">
        <v>0</v>
      </c>
      <c r="M38" s="40"/>
      <c r="N38" s="40">
        <v>0</v>
      </c>
      <c r="O38" s="40"/>
      <c r="P38" s="40">
        <v>0</v>
      </c>
      <c r="Q38" s="40"/>
      <c r="R38" s="40">
        <v>0</v>
      </c>
      <c r="S38" s="40"/>
      <c r="T38" s="40">
        <v>0</v>
      </c>
      <c r="U38" s="40"/>
      <c r="V38" s="40">
        <v>0</v>
      </c>
      <c r="W38" s="40"/>
      <c r="X38" s="40">
        <v>0</v>
      </c>
      <c r="Y38" s="41"/>
      <c r="Z38" s="40">
        <v>0</v>
      </c>
      <c r="AA38" s="41"/>
      <c r="AB38" s="40">
        <v>0</v>
      </c>
      <c r="AC38" s="41"/>
      <c r="AD38" s="40">
        <v>0</v>
      </c>
      <c r="AE38" s="41"/>
      <c r="AF38" s="40">
        <v>0</v>
      </c>
      <c r="AG38" s="41"/>
      <c r="AH38" s="40">
        <v>0</v>
      </c>
      <c r="AI38" s="41"/>
      <c r="AJ38" s="40">
        <v>0</v>
      </c>
      <c r="AK38" s="41"/>
      <c r="AL38" s="40">
        <v>0</v>
      </c>
      <c r="AM38" s="41"/>
      <c r="AN38" s="40">
        <v>0</v>
      </c>
      <c r="AO38" s="41"/>
      <c r="AP38" s="40">
        <f>SUM(D38:AO38)</f>
        <v>0</v>
      </c>
    </row>
    <row r="39" spans="1:42" s="27" customFormat="1" ht="11.1" customHeight="1" x14ac:dyDescent="0.25">
      <c r="A39" s="22"/>
      <c r="B39" s="22" t="s">
        <v>85</v>
      </c>
      <c r="C39" s="22"/>
      <c r="D39" s="36">
        <v>0</v>
      </c>
      <c r="E39" s="40"/>
      <c r="F39" s="36">
        <v>0</v>
      </c>
      <c r="G39" s="40"/>
      <c r="H39" s="36">
        <v>0</v>
      </c>
      <c r="I39" s="40"/>
      <c r="J39" s="36">
        <v>0</v>
      </c>
      <c r="K39" s="40"/>
      <c r="L39" s="36">
        <v>0</v>
      </c>
      <c r="M39" s="40"/>
      <c r="N39" s="36">
        <v>0</v>
      </c>
      <c r="O39" s="40"/>
      <c r="P39" s="36">
        <v>0</v>
      </c>
      <c r="Q39" s="40"/>
      <c r="R39" s="36">
        <v>0</v>
      </c>
      <c r="S39" s="40"/>
      <c r="T39" s="36">
        <v>0</v>
      </c>
      <c r="U39" s="40"/>
      <c r="V39" s="36">
        <v>0</v>
      </c>
      <c r="W39" s="40"/>
      <c r="X39" s="36">
        <v>0</v>
      </c>
      <c r="Y39" s="41"/>
      <c r="Z39" s="36">
        <v>0</v>
      </c>
      <c r="AA39" s="41"/>
      <c r="AB39" s="36">
        <v>0</v>
      </c>
      <c r="AC39" s="40"/>
      <c r="AD39" s="36">
        <v>0</v>
      </c>
      <c r="AE39" s="40"/>
      <c r="AF39" s="36">
        <v>0</v>
      </c>
      <c r="AG39" s="40"/>
      <c r="AH39" s="36">
        <v>0</v>
      </c>
      <c r="AI39" s="40"/>
      <c r="AJ39" s="36">
        <v>0</v>
      </c>
      <c r="AK39" s="41"/>
      <c r="AL39" s="36">
        <v>0</v>
      </c>
      <c r="AM39" s="40"/>
      <c r="AN39" s="36">
        <v>0</v>
      </c>
      <c r="AO39" s="40"/>
      <c r="AP39" s="36">
        <f>SUM(D39:AO39)</f>
        <v>0</v>
      </c>
    </row>
    <row r="40" spans="1:42" s="4" customFormat="1" ht="10.199999999999999" x14ac:dyDescent="0.2">
      <c r="A40" s="12"/>
      <c r="C40" s="4" t="s">
        <v>6</v>
      </c>
      <c r="D40" s="13">
        <f>SUM(D36:D39)</f>
        <v>0</v>
      </c>
      <c r="E40" s="5"/>
      <c r="F40" s="13">
        <f>SUM(F36:F39)</f>
        <v>0</v>
      </c>
      <c r="G40" s="5"/>
      <c r="H40" s="13">
        <f>SUM(H36:H39)</f>
        <v>0</v>
      </c>
      <c r="I40" s="5"/>
      <c r="J40" s="13">
        <f>SUM(J36:J39)</f>
        <v>0</v>
      </c>
      <c r="K40" s="5"/>
      <c r="L40" s="13">
        <f>SUM(L36:L39)</f>
        <v>0</v>
      </c>
      <c r="M40" s="5"/>
      <c r="N40" s="13">
        <f>SUM(N36:N39)</f>
        <v>0</v>
      </c>
      <c r="O40" s="5"/>
      <c r="P40" s="13">
        <f>SUM(P36:P39)</f>
        <v>0</v>
      </c>
      <c r="Q40" s="5"/>
      <c r="R40" s="13">
        <f>SUM(R36:R39)</f>
        <v>0</v>
      </c>
      <c r="S40" s="5"/>
      <c r="T40" s="13">
        <f>SUM(T36:T39)</f>
        <v>0</v>
      </c>
      <c r="U40" s="5"/>
      <c r="V40" s="13">
        <f>SUM(V36:V39)</f>
        <v>0</v>
      </c>
      <c r="W40" s="5"/>
      <c r="X40" s="13">
        <f>SUM(X36:X39)</f>
        <v>0</v>
      </c>
      <c r="Z40" s="13">
        <f>SUM(Z36:Z39)</f>
        <v>0</v>
      </c>
      <c r="AB40" s="13">
        <f>SUM(AB36:AB39)</f>
        <v>0</v>
      </c>
      <c r="AD40" s="13">
        <f>SUM(AD36:AD39)</f>
        <v>0</v>
      </c>
      <c r="AF40" s="13">
        <f>SUM(AF36:AF39)</f>
        <v>0</v>
      </c>
      <c r="AH40" s="13">
        <f>SUM(AH36:AH39)</f>
        <v>0</v>
      </c>
      <c r="AJ40" s="13">
        <f>SUM(AJ36:AJ39)</f>
        <v>0</v>
      </c>
      <c r="AL40" s="13">
        <f>SUM(AL36:AL39)</f>
        <v>0</v>
      </c>
      <c r="AN40" s="13">
        <f>SUM(AN36:AN39)</f>
        <v>0</v>
      </c>
      <c r="AP40" s="13">
        <f>SUM(D40:AO40)</f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8" customFormat="1" ht="11.1" customHeight="1" x14ac:dyDescent="0.25">
      <c r="A42" s="24" t="s">
        <v>102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1"/>
      <c r="Z42" s="36"/>
      <c r="AA42" s="41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22" t="s">
        <v>85</v>
      </c>
      <c r="C43" s="22"/>
      <c r="D43" s="36">
        <v>0</v>
      </c>
      <c r="E43" s="40"/>
      <c r="F43" s="36">
        <v>0</v>
      </c>
      <c r="G43" s="40"/>
      <c r="H43" s="36">
        <v>0</v>
      </c>
      <c r="I43" s="40"/>
      <c r="J43" s="36">
        <v>0</v>
      </c>
      <c r="K43" s="40"/>
      <c r="L43" s="36">
        <v>0</v>
      </c>
      <c r="M43" s="40"/>
      <c r="N43" s="36">
        <v>0</v>
      </c>
      <c r="O43" s="40"/>
      <c r="P43" s="36">
        <v>0</v>
      </c>
      <c r="Q43" s="40"/>
      <c r="R43" s="36">
        <v>0</v>
      </c>
      <c r="S43" s="40"/>
      <c r="T43" s="36">
        <v>0</v>
      </c>
      <c r="U43" s="40"/>
      <c r="V43" s="36">
        <v>0</v>
      </c>
      <c r="W43" s="40"/>
      <c r="X43" s="36">
        <v>0</v>
      </c>
      <c r="Y43" s="41"/>
      <c r="Z43" s="36">
        <v>0</v>
      </c>
      <c r="AA43" s="41"/>
      <c r="AB43" s="36">
        <v>0</v>
      </c>
      <c r="AC43" s="40"/>
      <c r="AD43" s="36">
        <v>0</v>
      </c>
      <c r="AE43" s="40"/>
      <c r="AF43" s="36">
        <v>0</v>
      </c>
      <c r="AG43" s="40"/>
      <c r="AH43" s="36">
        <v>0</v>
      </c>
      <c r="AI43" s="40"/>
      <c r="AJ43" s="36">
        <v>0</v>
      </c>
      <c r="AK43" s="41"/>
      <c r="AL43" s="36">
        <v>0</v>
      </c>
      <c r="AM43" s="40"/>
      <c r="AN43" s="36">
        <v>0</v>
      </c>
      <c r="AO43" s="40"/>
      <c r="AP43" s="36">
        <f t="shared" ref="AP43:AP48" si="3">SUM(D43:AO43)</f>
        <v>0</v>
      </c>
    </row>
    <row r="44" spans="1:42" s="27" customFormat="1" ht="11.1" customHeight="1" x14ac:dyDescent="0.25">
      <c r="A44" s="22"/>
      <c r="B44" s="22" t="s">
        <v>85</v>
      </c>
      <c r="C44" s="22"/>
      <c r="D44" s="33">
        <v>0</v>
      </c>
      <c r="E44" s="40"/>
      <c r="F44" s="33">
        <v>0</v>
      </c>
      <c r="G44" s="40"/>
      <c r="H44" s="33">
        <v>0</v>
      </c>
      <c r="I44" s="40"/>
      <c r="J44" s="33">
        <v>0</v>
      </c>
      <c r="K44" s="40"/>
      <c r="L44" s="33">
        <v>0</v>
      </c>
      <c r="M44" s="40"/>
      <c r="N44" s="33">
        <v>0</v>
      </c>
      <c r="O44" s="40"/>
      <c r="P44" s="33">
        <v>0</v>
      </c>
      <c r="Q44" s="40"/>
      <c r="R44" s="33">
        <v>0</v>
      </c>
      <c r="S44" s="40"/>
      <c r="T44" s="33">
        <v>0</v>
      </c>
      <c r="U44" s="40"/>
      <c r="V44" s="33">
        <v>0</v>
      </c>
      <c r="W44" s="40"/>
      <c r="X44" s="33">
        <v>0</v>
      </c>
      <c r="Y44" s="41"/>
      <c r="Z44" s="33">
        <v>0</v>
      </c>
      <c r="AA44" s="41"/>
      <c r="AB44" s="33">
        <v>0</v>
      </c>
      <c r="AC44" s="41"/>
      <c r="AD44" s="33">
        <v>0</v>
      </c>
      <c r="AE44" s="41"/>
      <c r="AF44" s="33">
        <v>0</v>
      </c>
      <c r="AG44" s="41"/>
      <c r="AH44" s="33">
        <v>0</v>
      </c>
      <c r="AI44" s="41"/>
      <c r="AJ44" s="33">
        <v>0</v>
      </c>
      <c r="AK44" s="41"/>
      <c r="AL44" s="33">
        <v>0</v>
      </c>
      <c r="AM44" s="41"/>
      <c r="AN44" s="33">
        <v>0</v>
      </c>
      <c r="AO44" s="41"/>
      <c r="AP44" s="33">
        <f t="shared" si="3"/>
        <v>0</v>
      </c>
    </row>
    <row r="45" spans="1:42" s="27" customFormat="1" ht="11.1" customHeight="1" x14ac:dyDescent="0.25">
      <c r="A45" s="22"/>
      <c r="B45" s="22" t="s">
        <v>85</v>
      </c>
      <c r="C45" s="22"/>
      <c r="D45" s="40">
        <v>0</v>
      </c>
      <c r="E45" s="40"/>
      <c r="F45" s="40">
        <v>0</v>
      </c>
      <c r="G45" s="40"/>
      <c r="H45" s="40">
        <v>0</v>
      </c>
      <c r="I45" s="40"/>
      <c r="J45" s="40">
        <v>0</v>
      </c>
      <c r="K45" s="40"/>
      <c r="L45" s="40">
        <v>0</v>
      </c>
      <c r="M45" s="40"/>
      <c r="N45" s="40">
        <v>0</v>
      </c>
      <c r="O45" s="40"/>
      <c r="P45" s="40">
        <v>0</v>
      </c>
      <c r="Q45" s="40"/>
      <c r="R45" s="40">
        <v>0</v>
      </c>
      <c r="S45" s="40"/>
      <c r="T45" s="40">
        <v>0</v>
      </c>
      <c r="U45" s="40"/>
      <c r="V45" s="40">
        <v>0</v>
      </c>
      <c r="W45" s="40"/>
      <c r="X45" s="40">
        <v>0</v>
      </c>
      <c r="Y45" s="41"/>
      <c r="Z45" s="40">
        <v>0</v>
      </c>
      <c r="AA45" s="41"/>
      <c r="AB45" s="40">
        <v>0</v>
      </c>
      <c r="AC45" s="41"/>
      <c r="AD45" s="40">
        <v>0</v>
      </c>
      <c r="AE45" s="41"/>
      <c r="AF45" s="40">
        <v>0</v>
      </c>
      <c r="AG45" s="41"/>
      <c r="AH45" s="40">
        <v>0</v>
      </c>
      <c r="AI45" s="41"/>
      <c r="AJ45" s="40">
        <v>0</v>
      </c>
      <c r="AK45" s="41"/>
      <c r="AL45" s="40">
        <v>0</v>
      </c>
      <c r="AM45" s="41"/>
      <c r="AN45" s="40">
        <v>0</v>
      </c>
      <c r="AO45" s="41"/>
      <c r="AP45" s="40">
        <f t="shared" si="3"/>
        <v>0</v>
      </c>
    </row>
    <row r="46" spans="1:42" s="27" customFormat="1" ht="11.1" customHeight="1" x14ac:dyDescent="0.25">
      <c r="A46" s="22"/>
      <c r="B46" s="22" t="s">
        <v>85</v>
      </c>
      <c r="C46" s="22"/>
      <c r="D46" s="33">
        <v>0</v>
      </c>
      <c r="E46" s="40"/>
      <c r="F46" s="33">
        <v>0</v>
      </c>
      <c r="G46" s="40"/>
      <c r="H46" s="33">
        <v>0</v>
      </c>
      <c r="I46" s="40"/>
      <c r="J46" s="33">
        <v>0</v>
      </c>
      <c r="K46" s="40"/>
      <c r="L46" s="33">
        <v>0</v>
      </c>
      <c r="M46" s="40"/>
      <c r="N46" s="33">
        <v>0</v>
      </c>
      <c r="O46" s="40"/>
      <c r="P46" s="33">
        <v>0</v>
      </c>
      <c r="Q46" s="40"/>
      <c r="R46" s="33">
        <v>0</v>
      </c>
      <c r="S46" s="40"/>
      <c r="T46" s="33">
        <v>0</v>
      </c>
      <c r="U46" s="40"/>
      <c r="V46" s="33">
        <v>0</v>
      </c>
      <c r="W46" s="40"/>
      <c r="X46" s="33">
        <v>0</v>
      </c>
      <c r="Y46" s="41"/>
      <c r="Z46" s="33">
        <v>0</v>
      </c>
      <c r="AA46" s="41"/>
      <c r="AB46" s="33">
        <v>0</v>
      </c>
      <c r="AC46" s="41"/>
      <c r="AD46" s="33">
        <v>0</v>
      </c>
      <c r="AE46" s="41"/>
      <c r="AF46" s="33">
        <v>0</v>
      </c>
      <c r="AG46" s="41"/>
      <c r="AH46" s="33">
        <v>0</v>
      </c>
      <c r="AI46" s="41"/>
      <c r="AJ46" s="33">
        <v>0</v>
      </c>
      <c r="AK46" s="41"/>
      <c r="AL46" s="33">
        <v>0</v>
      </c>
      <c r="AM46" s="41"/>
      <c r="AN46" s="33">
        <v>0</v>
      </c>
      <c r="AO46" s="41"/>
      <c r="AP46" s="33">
        <f t="shared" si="3"/>
        <v>0</v>
      </c>
    </row>
    <row r="47" spans="1:42" s="27" customFormat="1" ht="11.1" customHeight="1" x14ac:dyDescent="0.25">
      <c r="A47" s="22"/>
      <c r="B47" s="22" t="s">
        <v>85</v>
      </c>
      <c r="C47" s="22"/>
      <c r="D47" s="40">
        <v>0</v>
      </c>
      <c r="E47" s="40"/>
      <c r="F47" s="40">
        <v>0</v>
      </c>
      <c r="G47" s="40"/>
      <c r="H47" s="40">
        <v>0</v>
      </c>
      <c r="I47" s="40"/>
      <c r="J47" s="40">
        <v>0</v>
      </c>
      <c r="K47" s="40"/>
      <c r="L47" s="40">
        <v>0</v>
      </c>
      <c r="M47" s="40"/>
      <c r="N47" s="40">
        <v>0</v>
      </c>
      <c r="O47" s="40"/>
      <c r="P47" s="40">
        <v>0</v>
      </c>
      <c r="Q47" s="40"/>
      <c r="R47" s="40">
        <v>0</v>
      </c>
      <c r="S47" s="40"/>
      <c r="T47" s="40">
        <v>0</v>
      </c>
      <c r="U47" s="40"/>
      <c r="V47" s="40">
        <v>0</v>
      </c>
      <c r="W47" s="40"/>
      <c r="X47" s="40">
        <v>0</v>
      </c>
      <c r="Y47" s="41"/>
      <c r="Z47" s="40">
        <v>0</v>
      </c>
      <c r="AA47" s="41"/>
      <c r="AB47" s="40">
        <v>0</v>
      </c>
      <c r="AC47" s="40"/>
      <c r="AD47" s="40">
        <v>0</v>
      </c>
      <c r="AE47" s="40"/>
      <c r="AF47" s="40">
        <v>0</v>
      </c>
      <c r="AG47" s="40"/>
      <c r="AH47" s="40">
        <v>0</v>
      </c>
      <c r="AI47" s="40"/>
      <c r="AJ47" s="40">
        <v>0</v>
      </c>
      <c r="AK47" s="41"/>
      <c r="AL47" s="40">
        <v>0</v>
      </c>
      <c r="AM47" s="40"/>
      <c r="AN47" s="40">
        <v>0</v>
      </c>
      <c r="AO47" s="40"/>
      <c r="AP47" s="40">
        <f t="shared" si="3"/>
        <v>0</v>
      </c>
    </row>
    <row r="48" spans="1:42" s="4" customFormat="1" ht="10.199999999999999" x14ac:dyDescent="0.2">
      <c r="A48" s="12"/>
      <c r="C48" s="4" t="s">
        <v>6</v>
      </c>
      <c r="D48" s="13">
        <f>SUM(D43:D47)</f>
        <v>0</v>
      </c>
      <c r="E48" s="5"/>
      <c r="F48" s="13">
        <f>SUM(F43:F47)</f>
        <v>0</v>
      </c>
      <c r="G48" s="5"/>
      <c r="H48" s="13">
        <f>SUM(H43:H47)</f>
        <v>0</v>
      </c>
      <c r="I48" s="5"/>
      <c r="J48" s="13">
        <f>SUM(J43:J47)</f>
        <v>0</v>
      </c>
      <c r="K48" s="5"/>
      <c r="L48" s="13">
        <f>SUM(L43:L47)</f>
        <v>0</v>
      </c>
      <c r="M48" s="5"/>
      <c r="N48" s="13">
        <f>SUM(N43:N47)</f>
        <v>0</v>
      </c>
      <c r="O48" s="5"/>
      <c r="P48" s="13">
        <f>SUM(P43:P47)</f>
        <v>0</v>
      </c>
      <c r="Q48" s="5"/>
      <c r="R48" s="13">
        <f>SUM(R43:R47)</f>
        <v>0</v>
      </c>
      <c r="S48" s="5"/>
      <c r="T48" s="13">
        <f>SUM(T43:T47)</f>
        <v>0</v>
      </c>
      <c r="U48" s="5"/>
      <c r="V48" s="13">
        <f>SUM(V43:V47)</f>
        <v>0</v>
      </c>
      <c r="W48" s="5"/>
      <c r="X48" s="13">
        <f>SUM(X43:X47)</f>
        <v>0</v>
      </c>
      <c r="Z48" s="13">
        <f>SUM(Z43:Z47)</f>
        <v>0</v>
      </c>
      <c r="AB48" s="13">
        <f>SUM(AB43:AB47)</f>
        <v>0</v>
      </c>
      <c r="AD48" s="13">
        <f>SUM(AD43:AD47)</f>
        <v>0</v>
      </c>
      <c r="AF48" s="13">
        <f>SUM(AF43:AF47)</f>
        <v>0</v>
      </c>
      <c r="AH48" s="13">
        <f>SUM(AH43:AH47)</f>
        <v>0</v>
      </c>
      <c r="AJ48" s="13">
        <f>SUM(AJ43:AJ47)</f>
        <v>0</v>
      </c>
      <c r="AL48" s="13">
        <f>SUM(AL43:AL47)</f>
        <v>0</v>
      </c>
      <c r="AN48" s="13">
        <f>SUM(AN43:AN47)</f>
        <v>0</v>
      </c>
      <c r="AP48" s="13">
        <f t="shared" si="3"/>
        <v>0</v>
      </c>
    </row>
    <row r="49" spans="1:42" s="28" customFormat="1" ht="3.9" customHeight="1" x14ac:dyDescent="0.25">
      <c r="A49" s="22"/>
      <c r="B49" s="22"/>
      <c r="C49" s="22"/>
      <c r="D49" s="36"/>
      <c r="E49" s="40"/>
      <c r="F49" s="36"/>
      <c r="G49" s="40"/>
      <c r="H49" s="36"/>
      <c r="I49" s="40"/>
      <c r="J49" s="36"/>
      <c r="K49" s="40"/>
      <c r="L49" s="36"/>
      <c r="M49" s="40"/>
      <c r="N49" s="36"/>
      <c r="O49" s="40"/>
      <c r="P49" s="36"/>
      <c r="Q49" s="40"/>
      <c r="R49" s="36"/>
      <c r="S49" s="40"/>
      <c r="T49" s="36"/>
      <c r="U49" s="40"/>
      <c r="V49" s="36"/>
      <c r="W49" s="40"/>
      <c r="X49" s="36"/>
      <c r="Y49" s="41"/>
      <c r="Z49" s="36"/>
      <c r="AA49" s="41"/>
      <c r="AB49" s="36"/>
      <c r="AC49" s="40"/>
      <c r="AD49" s="36"/>
      <c r="AE49" s="40"/>
      <c r="AF49" s="36"/>
      <c r="AG49" s="40"/>
      <c r="AH49" s="36"/>
      <c r="AI49" s="40"/>
      <c r="AJ49" s="36"/>
      <c r="AK49" s="41"/>
      <c r="AL49" s="36"/>
      <c r="AM49" s="40"/>
      <c r="AN49" s="36"/>
      <c r="AO49" s="40"/>
      <c r="AP49" s="36"/>
    </row>
    <row r="50" spans="1:42" s="28" customFormat="1" ht="11.1" customHeight="1" x14ac:dyDescent="0.25">
      <c r="A50" s="24" t="s">
        <v>103</v>
      </c>
      <c r="B50" s="24"/>
      <c r="C50" s="24"/>
      <c r="D50" s="36"/>
      <c r="E50" s="40"/>
      <c r="F50" s="36"/>
      <c r="G50" s="40"/>
      <c r="H50" s="36"/>
      <c r="I50" s="40"/>
      <c r="J50" s="36"/>
      <c r="K50" s="40"/>
      <c r="L50" s="36"/>
      <c r="M50" s="40"/>
      <c r="N50" s="36"/>
      <c r="O50" s="40"/>
      <c r="P50" s="36"/>
      <c r="Q50" s="40"/>
      <c r="R50" s="36"/>
      <c r="S50" s="40"/>
      <c r="T50" s="36"/>
      <c r="U50" s="40"/>
      <c r="V50" s="36"/>
      <c r="W50" s="40"/>
      <c r="X50" s="36"/>
      <c r="Y50" s="41"/>
      <c r="Z50" s="36"/>
      <c r="AA50" s="41"/>
      <c r="AB50" s="36"/>
      <c r="AC50" s="40"/>
      <c r="AD50" s="36"/>
      <c r="AE50" s="40"/>
      <c r="AF50" s="36"/>
      <c r="AG50" s="40"/>
      <c r="AH50" s="36"/>
      <c r="AI50" s="40"/>
      <c r="AJ50" s="36"/>
      <c r="AK50" s="41"/>
      <c r="AL50" s="36"/>
      <c r="AM50" s="40"/>
      <c r="AN50" s="36"/>
      <c r="AO50" s="40"/>
      <c r="AP50" s="36"/>
    </row>
    <row r="51" spans="1:42" s="27" customFormat="1" ht="11.1" customHeight="1" x14ac:dyDescent="0.25">
      <c r="A51" s="22"/>
      <c r="B51" s="22" t="s">
        <v>85</v>
      </c>
      <c r="C51" s="22"/>
      <c r="D51" s="36">
        <v>0</v>
      </c>
      <c r="E51" s="40"/>
      <c r="F51" s="36">
        <v>0</v>
      </c>
      <c r="G51" s="40"/>
      <c r="H51" s="36">
        <v>0</v>
      </c>
      <c r="I51" s="40"/>
      <c r="J51" s="36">
        <v>0</v>
      </c>
      <c r="K51" s="40"/>
      <c r="L51" s="36">
        <v>0</v>
      </c>
      <c r="M51" s="40"/>
      <c r="N51" s="36">
        <v>0</v>
      </c>
      <c r="O51" s="40"/>
      <c r="P51" s="36">
        <v>0</v>
      </c>
      <c r="Q51" s="40"/>
      <c r="R51" s="36">
        <v>0</v>
      </c>
      <c r="S51" s="40"/>
      <c r="T51" s="36">
        <v>0</v>
      </c>
      <c r="U51" s="40"/>
      <c r="V51" s="36">
        <v>0</v>
      </c>
      <c r="W51" s="40"/>
      <c r="X51" s="36">
        <v>0</v>
      </c>
      <c r="Y51" s="41"/>
      <c r="Z51" s="36">
        <v>0</v>
      </c>
      <c r="AA51" s="41"/>
      <c r="AB51" s="36">
        <v>0</v>
      </c>
      <c r="AC51" s="40"/>
      <c r="AD51" s="36">
        <v>0</v>
      </c>
      <c r="AE51" s="40"/>
      <c r="AF51" s="36">
        <v>0</v>
      </c>
      <c r="AG51" s="40"/>
      <c r="AH51" s="36">
        <v>0</v>
      </c>
      <c r="AI51" s="40"/>
      <c r="AJ51" s="36">
        <v>0</v>
      </c>
      <c r="AK51" s="41"/>
      <c r="AL51" s="36">
        <v>0</v>
      </c>
      <c r="AM51" s="40"/>
      <c r="AN51" s="36">
        <v>0</v>
      </c>
      <c r="AO51" s="40"/>
      <c r="AP51" s="36">
        <f t="shared" ref="AP51:AP56" si="4">SUM(D51:AO51)</f>
        <v>0</v>
      </c>
    </row>
    <row r="52" spans="1:42" s="27" customFormat="1" ht="11.1" customHeight="1" x14ac:dyDescent="0.25">
      <c r="A52" s="22"/>
      <c r="B52" s="22" t="s">
        <v>85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4"/>
        <v>0</v>
      </c>
    </row>
    <row r="53" spans="1:42" s="27" customFormat="1" ht="11.1" customHeight="1" x14ac:dyDescent="0.25">
      <c r="A53" s="22"/>
      <c r="B53" s="22" t="s">
        <v>85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4"/>
        <v>0</v>
      </c>
    </row>
    <row r="54" spans="1:42" s="27" customFormat="1" ht="11.1" customHeight="1" x14ac:dyDescent="0.25">
      <c r="A54" s="22"/>
      <c r="B54" s="22" t="s">
        <v>85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4"/>
        <v>0</v>
      </c>
    </row>
    <row r="55" spans="1:42" s="27" customFormat="1" ht="11.1" customHeight="1" x14ac:dyDescent="0.25">
      <c r="A55" s="22"/>
      <c r="B55" s="22" t="s">
        <v>85</v>
      </c>
      <c r="C55" s="22"/>
      <c r="D55" s="40">
        <v>0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0"/>
      <c r="AD55" s="40">
        <v>0</v>
      </c>
      <c r="AE55" s="40"/>
      <c r="AF55" s="40">
        <v>0</v>
      </c>
      <c r="AG55" s="40"/>
      <c r="AH55" s="40">
        <v>0</v>
      </c>
      <c r="AI55" s="40"/>
      <c r="AJ55" s="40">
        <v>0</v>
      </c>
      <c r="AK55" s="41"/>
      <c r="AL55" s="40">
        <v>0</v>
      </c>
      <c r="AM55" s="40"/>
      <c r="AN55" s="40">
        <v>0</v>
      </c>
      <c r="AO55" s="40"/>
      <c r="AP55" s="40">
        <f t="shared" si="4"/>
        <v>0</v>
      </c>
    </row>
    <row r="56" spans="1:42" s="4" customFormat="1" ht="10.199999999999999" x14ac:dyDescent="0.2">
      <c r="A56" s="12"/>
      <c r="C56" s="4" t="s">
        <v>6</v>
      </c>
      <c r="D56" s="13">
        <f>SUM(D51:D55)</f>
        <v>0</v>
      </c>
      <c r="E56" s="5"/>
      <c r="F56" s="13">
        <f>SUM(F51:F55)</f>
        <v>0</v>
      </c>
      <c r="G56" s="5"/>
      <c r="H56" s="13">
        <f>SUM(H51:H55)</f>
        <v>0</v>
      </c>
      <c r="I56" s="5"/>
      <c r="J56" s="13">
        <f>SUM(J51:J55)</f>
        <v>0</v>
      </c>
      <c r="K56" s="5"/>
      <c r="L56" s="13">
        <f>SUM(L51:L55)</f>
        <v>0</v>
      </c>
      <c r="M56" s="5"/>
      <c r="N56" s="13">
        <f>SUM(N51:N55)</f>
        <v>0</v>
      </c>
      <c r="O56" s="5"/>
      <c r="P56" s="13">
        <f>SUM(P51:P55)</f>
        <v>0</v>
      </c>
      <c r="Q56" s="5"/>
      <c r="R56" s="13">
        <f>SUM(R51:R55)</f>
        <v>0</v>
      </c>
      <c r="S56" s="5"/>
      <c r="T56" s="13">
        <f>SUM(T51:T55)</f>
        <v>0</v>
      </c>
      <c r="U56" s="5"/>
      <c r="V56" s="13">
        <f>SUM(V51:V55)</f>
        <v>0</v>
      </c>
      <c r="W56" s="5"/>
      <c r="X56" s="13">
        <f>SUM(X51:X55)</f>
        <v>0</v>
      </c>
      <c r="Z56" s="13">
        <f>SUM(Z51:Z55)</f>
        <v>0</v>
      </c>
      <c r="AB56" s="13">
        <f>SUM(AB51:AB55)</f>
        <v>0</v>
      </c>
      <c r="AD56" s="13">
        <f>SUM(AD51:AD55)</f>
        <v>0</v>
      </c>
      <c r="AF56" s="13">
        <f>SUM(AF51:AF55)</f>
        <v>0</v>
      </c>
      <c r="AH56" s="13">
        <f>SUM(AH51:AH55)</f>
        <v>0</v>
      </c>
      <c r="AJ56" s="13">
        <f>SUM(AJ51:AJ55)</f>
        <v>0</v>
      </c>
      <c r="AL56" s="13">
        <f>SUM(AL51:AL55)</f>
        <v>0</v>
      </c>
      <c r="AN56" s="13">
        <f>SUM(AN51:AN55)</f>
        <v>0</v>
      </c>
      <c r="AP56" s="13">
        <f t="shared" si="4"/>
        <v>0</v>
      </c>
    </row>
    <row r="57" spans="1:42" s="28" customFormat="1" ht="12.75" customHeight="1" x14ac:dyDescent="0.25">
      <c r="A57" s="22"/>
      <c r="B57" s="22"/>
      <c r="C57" s="22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1"/>
      <c r="Z57" s="40"/>
      <c r="AA57" s="41"/>
      <c r="AB57" s="40"/>
      <c r="AC57" s="41"/>
      <c r="AD57" s="40"/>
      <c r="AE57" s="41"/>
      <c r="AF57" s="40"/>
      <c r="AG57" s="41"/>
      <c r="AH57" s="40"/>
      <c r="AI57" s="41"/>
      <c r="AJ57" s="40"/>
      <c r="AK57" s="41"/>
      <c r="AL57" s="40"/>
      <c r="AM57" s="41"/>
      <c r="AN57" s="40"/>
      <c r="AO57" s="41"/>
      <c r="AP57" s="40"/>
    </row>
    <row r="58" spans="1:42" ht="11.1" customHeight="1" x14ac:dyDescent="0.25">
      <c r="A58"/>
      <c r="B58"/>
      <c r="C58"/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P78"/>
  <sheetViews>
    <sheetView workbookViewId="0">
      <pane xSplit="3" ySplit="5" topLeftCell="D6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202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Wages'!B40</f>
        <v>0</v>
      </c>
      <c r="E8" s="40"/>
      <c r="F8" s="40">
        <f>+'Hdct &amp; Wages'!D40</f>
        <v>0</v>
      </c>
      <c r="G8" s="40"/>
      <c r="H8" s="40">
        <f>+'Hdct &amp; Wages'!F40</f>
        <v>0</v>
      </c>
      <c r="I8" s="40"/>
      <c r="J8" s="40">
        <f>+'Hdct &amp; Wages'!H40</f>
        <v>0</v>
      </c>
      <c r="K8" s="40"/>
      <c r="L8" s="40">
        <f>+'Hdct &amp; Wages'!J40</f>
        <v>0</v>
      </c>
      <c r="M8" s="40"/>
      <c r="N8" s="40">
        <f>+'Hdct &amp; Wages'!L40</f>
        <v>0</v>
      </c>
      <c r="O8" s="40"/>
      <c r="P8" s="40">
        <f>+'Hdct &amp; Wages'!N40</f>
        <v>0</v>
      </c>
      <c r="Q8" s="40"/>
      <c r="R8" s="40">
        <f>+'Hdct &amp; Wages'!P40</f>
        <v>0</v>
      </c>
      <c r="S8" s="40"/>
      <c r="T8" s="40">
        <f>+'Hdct &amp; Wages'!R40</f>
        <v>0</v>
      </c>
      <c r="U8" s="40"/>
      <c r="V8" s="40">
        <f>+'Hdct &amp; Wages'!T40</f>
        <v>0</v>
      </c>
      <c r="W8" s="40"/>
      <c r="X8" s="40">
        <f>+'Hdct &amp; Wages'!V40</f>
        <v>0</v>
      </c>
      <c r="Y8" s="40"/>
      <c r="Z8" s="40">
        <f>+'Hdct &amp; Wages'!X40</f>
        <v>0</v>
      </c>
      <c r="AA8" s="40"/>
      <c r="AB8" s="40">
        <f>+'Hdct &amp; Wages'!Z40</f>
        <v>0</v>
      </c>
      <c r="AC8" s="40"/>
      <c r="AD8" s="40">
        <f>+'Hdct &amp; Wages'!AB40</f>
        <v>0</v>
      </c>
      <c r="AE8" s="40"/>
      <c r="AF8" s="40">
        <f>+'Hdct &amp; Wages'!AD40</f>
        <v>0</v>
      </c>
      <c r="AG8" s="40"/>
      <c r="AH8" s="40">
        <f>+'Hdct &amp; Wages'!AF40</f>
        <v>0</v>
      </c>
      <c r="AI8" s="40"/>
      <c r="AJ8" s="40">
        <f>+'Hdct &amp; Wages'!AH40</f>
        <v>0</v>
      </c>
      <c r="AK8" s="40"/>
      <c r="AL8" s="40">
        <f>+'Hdct &amp; Wages'!AJ40</f>
        <v>0</v>
      </c>
      <c r="AM8" s="40"/>
      <c r="AN8" s="40">
        <f>+'Hdct &amp; Wages'!AL40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0"/>
      <c r="T43" s="34">
        <v>0</v>
      </c>
      <c r="U43" s="40"/>
      <c r="V43" s="34">
        <v>0</v>
      </c>
      <c r="W43" s="40"/>
      <c r="X43" s="34">
        <v>0</v>
      </c>
      <c r="Y43" s="40"/>
      <c r="Z43" s="34">
        <v>0</v>
      </c>
      <c r="AA43" s="40"/>
      <c r="AB43" s="34">
        <v>0</v>
      </c>
      <c r="AC43" s="40"/>
      <c r="AD43" s="34">
        <v>0</v>
      </c>
      <c r="AE43" s="40"/>
      <c r="AF43" s="34">
        <v>0</v>
      </c>
      <c r="AG43" s="40"/>
      <c r="AH43" s="34">
        <v>0</v>
      </c>
      <c r="AI43" s="40"/>
      <c r="AJ43" s="34">
        <v>0</v>
      </c>
      <c r="AK43" s="40"/>
      <c r="AL43" s="34">
        <v>0</v>
      </c>
      <c r="AM43" s="40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0</v>
      </c>
      <c r="G70" s="40"/>
      <c r="H70" s="46">
        <f>H18+H31+H40+H45+H56+H62+H68+H20</f>
        <v>0</v>
      </c>
      <c r="I70" s="40"/>
      <c r="J70" s="46">
        <f>J18+J31+J40+J45+J56+J62+J68+J20</f>
        <v>0</v>
      </c>
      <c r="K70" s="40"/>
      <c r="L70" s="46">
        <f>L18+L31+L40+L45+L56+L62+L68+L20</f>
        <v>0</v>
      </c>
      <c r="M70" s="40"/>
      <c r="N70" s="46">
        <f>N18+N31+N40+N45+N56+N62+N68+N20</f>
        <v>0</v>
      </c>
      <c r="O70" s="40"/>
      <c r="P70" s="46">
        <f>P18+P31+P40+P45+P56+P62+P68+P20</f>
        <v>0</v>
      </c>
      <c r="Q70" s="40"/>
      <c r="R70" s="46">
        <f>R18+R31+R40+R45+R56+R62+R68+R20</f>
        <v>0</v>
      </c>
      <c r="S70" s="40"/>
      <c r="T70" s="46">
        <f>T18+T31+T40+T45+T56+T62+T68+T20</f>
        <v>0</v>
      </c>
      <c r="U70" s="40"/>
      <c r="V70" s="46">
        <f>V18+V31+V40+V45+V56+V62+V68+V20</f>
        <v>0</v>
      </c>
      <c r="W70" s="40"/>
      <c r="X70" s="46">
        <f>X18+X31+X40+X45+X56+X62+X68+X20</f>
        <v>0</v>
      </c>
      <c r="Y70" s="41"/>
      <c r="Z70" s="46">
        <f>Z18+Z31+Z40+Z45+Z56+Z62+Z68+Z20</f>
        <v>0</v>
      </c>
      <c r="AA70" s="41"/>
      <c r="AB70" s="46">
        <f>AB18+AB31+AB40+AB45+AB56+AB62+AB68+AB20</f>
        <v>0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0</v>
      </c>
    </row>
    <row r="71" spans="1:42" ht="11.1" customHeight="1" x14ac:dyDescent="0.25">
      <c r="A71"/>
      <c r="B71"/>
      <c r="C71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P78"/>
  <sheetViews>
    <sheetView workbookViewId="0">
      <pane xSplit="3" ySplit="5" topLeftCell="D46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176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Wages'!B40</f>
        <v>0</v>
      </c>
      <c r="E8" s="40"/>
      <c r="F8" s="40">
        <f>+'Hdct &amp; Wages'!D40</f>
        <v>0</v>
      </c>
      <c r="G8" s="40"/>
      <c r="H8" s="40">
        <f>+'Hdct &amp; Wages'!F40</f>
        <v>0</v>
      </c>
      <c r="I8" s="40"/>
      <c r="J8" s="40">
        <f>+'Hdct &amp; Wages'!H40</f>
        <v>0</v>
      </c>
      <c r="K8" s="40"/>
      <c r="L8" s="40">
        <f>+'Hdct &amp; Wages'!J40</f>
        <v>0</v>
      </c>
      <c r="M8" s="40"/>
      <c r="N8" s="40">
        <f>+'Hdct &amp; Wages'!L40</f>
        <v>0</v>
      </c>
      <c r="O8" s="40"/>
      <c r="P8" s="40">
        <f>+'Hdct &amp; Wages'!N40</f>
        <v>0</v>
      </c>
      <c r="Q8" s="40"/>
      <c r="R8" s="40">
        <f>+'Hdct &amp; Wages'!P40</f>
        <v>0</v>
      </c>
      <c r="S8" s="40"/>
      <c r="T8" s="40">
        <f>+'Hdct &amp; Wages'!R40</f>
        <v>0</v>
      </c>
      <c r="U8" s="40"/>
      <c r="V8" s="40">
        <f>+'Hdct &amp; Wages'!T40</f>
        <v>0</v>
      </c>
      <c r="W8" s="40"/>
      <c r="X8" s="40">
        <f>+'Hdct &amp; Wages'!V40</f>
        <v>0</v>
      </c>
      <c r="Y8" s="40"/>
      <c r="Z8" s="40">
        <f>+'Hdct &amp; Wages'!X40</f>
        <v>0</v>
      </c>
      <c r="AA8" s="40"/>
      <c r="AB8" s="40">
        <f>+'Hdct &amp; Wages'!Z40</f>
        <v>0</v>
      </c>
      <c r="AC8" s="40"/>
      <c r="AD8" s="40">
        <f>+'Hdct &amp; Wages'!AB40</f>
        <v>0</v>
      </c>
      <c r="AE8" s="40"/>
      <c r="AF8" s="40">
        <f>+'Hdct &amp; Wages'!AD40</f>
        <v>0</v>
      </c>
      <c r="AG8" s="40"/>
      <c r="AH8" s="40">
        <f>+'Hdct &amp; Wages'!AF40</f>
        <v>0</v>
      </c>
      <c r="AI8" s="40"/>
      <c r="AJ8" s="40">
        <f>+'Hdct &amp; Wages'!AH40</f>
        <v>0</v>
      </c>
      <c r="AK8" s="40"/>
      <c r="AL8" s="40">
        <f>+'Hdct &amp; Wages'!AJ40</f>
        <v>0</v>
      </c>
      <c r="AM8" s="40"/>
      <c r="AN8" s="40">
        <f>+'Hdct &amp; Wages'!AL40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0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0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1"/>
      <c r="AL30" s="36">
        <v>0</v>
      </c>
      <c r="AM30" s="40"/>
      <c r="AN30" s="36">
        <v>0</v>
      </c>
      <c r="AO30" s="40"/>
      <c r="AP30" s="36">
        <f t="shared" si="1"/>
        <v>0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0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0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0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0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0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-0.1</v>
      </c>
      <c r="E43" s="40"/>
      <c r="F43" s="34">
        <v>-0.1</v>
      </c>
      <c r="G43" s="40"/>
      <c r="H43" s="34">
        <v>-0.1</v>
      </c>
      <c r="I43" s="40"/>
      <c r="J43" s="34">
        <v>-0.1</v>
      </c>
      <c r="K43" s="40"/>
      <c r="L43" s="34">
        <v>-0.1</v>
      </c>
      <c r="M43" s="40"/>
      <c r="N43" s="34">
        <v>-0.1</v>
      </c>
      <c r="O43" s="40"/>
      <c r="P43" s="34">
        <v>-0.1</v>
      </c>
      <c r="Q43" s="40"/>
      <c r="R43" s="34">
        <v>-0.1</v>
      </c>
      <c r="S43" s="40"/>
      <c r="T43" s="34">
        <v>-0.1</v>
      </c>
      <c r="U43" s="40"/>
      <c r="V43" s="34">
        <v>-0.1</v>
      </c>
      <c r="W43" s="40"/>
      <c r="X43" s="34">
        <v>-0.1</v>
      </c>
      <c r="Y43" s="40"/>
      <c r="Z43" s="34">
        <v>-0.1</v>
      </c>
      <c r="AA43" s="40"/>
      <c r="AB43" s="34">
        <v>-0.1</v>
      </c>
      <c r="AC43" s="40"/>
      <c r="AD43" s="34">
        <v>-0.1</v>
      </c>
      <c r="AE43" s="40"/>
      <c r="AF43" s="34">
        <v>-0.1</v>
      </c>
      <c r="AG43" s="40"/>
      <c r="AH43" s="34">
        <v>-0.1</v>
      </c>
      <c r="AI43" s="40"/>
      <c r="AJ43" s="34">
        <v>-0.1</v>
      </c>
      <c r="AK43" s="40"/>
      <c r="AL43" s="34">
        <v>-0.1</v>
      </c>
      <c r="AM43" s="40"/>
      <c r="AN43" s="34">
        <v>-0.1</v>
      </c>
      <c r="AO43" s="40"/>
      <c r="AP43" s="34">
        <f>SUM(D43:AO43)</f>
        <v>-1.9000000000000006</v>
      </c>
    </row>
    <row r="44" spans="1:42" s="27" customFormat="1" ht="11.1" customHeight="1" x14ac:dyDescent="0.25">
      <c r="A44" s="22"/>
      <c r="B44" s="22" t="s">
        <v>1</v>
      </c>
      <c r="C44" s="22"/>
      <c r="D44" s="40">
        <f>-'Lic-Maint Breakout'!B6</f>
        <v>-1.5</v>
      </c>
      <c r="E44" s="40"/>
      <c r="F44" s="40">
        <f>-'Lic-Maint Breakout'!D7-'Lic-Maint Breakout'!D8</f>
        <v>-0.8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f>-'Lic-Maint Breakout'!L9</f>
        <v>-0.1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f>-'Lic-Maint Breakout'!V10</f>
        <v>-0.1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-2.5</v>
      </c>
    </row>
    <row r="45" spans="1:42" s="4" customFormat="1" ht="10.199999999999999" x14ac:dyDescent="0.2">
      <c r="A45" s="12"/>
      <c r="C45" s="4" t="s">
        <v>6</v>
      </c>
      <c r="D45" s="13">
        <f>SUM(D43:D44)</f>
        <v>-1.6</v>
      </c>
      <c r="E45" s="5"/>
      <c r="F45" s="13">
        <f>SUM(F43:F44)</f>
        <v>-0.9</v>
      </c>
      <c r="G45" s="5"/>
      <c r="H45" s="13">
        <f>SUM(H43:H44)</f>
        <v>-0.1</v>
      </c>
      <c r="I45" s="5"/>
      <c r="J45" s="13">
        <f>SUM(J43:J44)</f>
        <v>-0.1</v>
      </c>
      <c r="K45" s="5"/>
      <c r="L45" s="13">
        <f>SUM(L43:L44)</f>
        <v>-0.1</v>
      </c>
      <c r="M45" s="5"/>
      <c r="N45" s="13">
        <f>SUM(N43:N44)</f>
        <v>-0.2</v>
      </c>
      <c r="O45" s="5"/>
      <c r="P45" s="13">
        <f>SUM(P43:P44)</f>
        <v>-0.1</v>
      </c>
      <c r="Q45" s="5"/>
      <c r="R45" s="13">
        <f>SUM(R43:R44)</f>
        <v>-0.1</v>
      </c>
      <c r="S45" s="5"/>
      <c r="T45" s="13">
        <f>SUM(T43:T44)</f>
        <v>-0.1</v>
      </c>
      <c r="U45" s="5"/>
      <c r="V45" s="13">
        <f>SUM(V43:V44)</f>
        <v>-0.1</v>
      </c>
      <c r="W45" s="5"/>
      <c r="X45" s="13">
        <f>SUM(X43:X44)</f>
        <v>-0.2</v>
      </c>
      <c r="Z45" s="13">
        <f>SUM(Z43:Z44)</f>
        <v>-0.1</v>
      </c>
      <c r="AB45" s="13">
        <f>SUM(AB43:AB44)</f>
        <v>-0.1</v>
      </c>
      <c r="AD45" s="13">
        <f>SUM(AD43:AD44)</f>
        <v>-0.1</v>
      </c>
      <c r="AF45" s="13">
        <f>SUM(AF43:AF44)</f>
        <v>-0.1</v>
      </c>
      <c r="AH45" s="13">
        <f>SUM(AH43:AH44)</f>
        <v>-0.1</v>
      </c>
      <c r="AJ45" s="13">
        <f>SUM(AJ43:AJ44)</f>
        <v>-0.1</v>
      </c>
      <c r="AL45" s="13">
        <f>SUM(AL43:AL44)</f>
        <v>-0.1</v>
      </c>
      <c r="AN45" s="13">
        <f>SUM(AN43:AN44)</f>
        <v>-0.1</v>
      </c>
      <c r="AP45" s="13">
        <f>SUM(D45:AO45)</f>
        <v>-4.3999999999999995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0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0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-1.6</v>
      </c>
      <c r="E70" s="40"/>
      <c r="F70" s="46">
        <f>F18+F31+F40+F45+F56+F62+F68+F20</f>
        <v>-0.9</v>
      </c>
      <c r="G70" s="40"/>
      <c r="H70" s="46">
        <f>H18+H31+H40+H45+H56+H62+H68+H20</f>
        <v>-0.1</v>
      </c>
      <c r="I70" s="40"/>
      <c r="J70" s="46">
        <f>J18+J31+J40+J45+J56+J62+J68+J20</f>
        <v>-0.1</v>
      </c>
      <c r="K70" s="40"/>
      <c r="L70" s="46">
        <f>L18+L31+L40+L45+L56+L62+L68+L20</f>
        <v>-0.1</v>
      </c>
      <c r="M70" s="40"/>
      <c r="N70" s="46">
        <f>N18+N31+N40+N45+N56+N62+N68+N20</f>
        <v>-0.2</v>
      </c>
      <c r="O70" s="40"/>
      <c r="P70" s="46">
        <f>P18+P31+P40+P45+P56+P62+P68+P20</f>
        <v>-0.1</v>
      </c>
      <c r="Q70" s="40"/>
      <c r="R70" s="46">
        <f>R18+R31+R40+R45+R56+R62+R68+R20</f>
        <v>-0.1</v>
      </c>
      <c r="S70" s="40"/>
      <c r="T70" s="46">
        <f>T18+T31+T40+T45+T56+T62+T68+T20</f>
        <v>-0.1</v>
      </c>
      <c r="U70" s="40"/>
      <c r="V70" s="46">
        <f>V18+V31+V40+V45+V56+V62+V68+V20</f>
        <v>-0.1</v>
      </c>
      <c r="W70" s="40"/>
      <c r="X70" s="46">
        <f>X18+X31+X40+X45+X56+X62+X68+X20</f>
        <v>-0.2</v>
      </c>
      <c r="Y70" s="41"/>
      <c r="Z70" s="46">
        <f>Z18+Z31+Z40+Z45+Z56+Z62+Z68+Z20</f>
        <v>-0.1</v>
      </c>
      <c r="AA70" s="41"/>
      <c r="AB70" s="46">
        <f>AB18+AB31+AB40+AB45+AB56+AB62+AB68+AB20</f>
        <v>-0.1</v>
      </c>
      <c r="AC70" s="41"/>
      <c r="AD70" s="46">
        <f>AD18+AD31+AD40+AD45+AD56+AD62+AD68+AD20</f>
        <v>-0.1</v>
      </c>
      <c r="AE70" s="41"/>
      <c r="AF70" s="46">
        <f>AF18+AF31+AF40+AF45+AF56+AF62+AF68+AF20</f>
        <v>-0.1</v>
      </c>
      <c r="AG70" s="41"/>
      <c r="AH70" s="46">
        <f>AH18+AH31+AH40+AH45+AH56+AH62+AH68+AH20</f>
        <v>-0.1</v>
      </c>
      <c r="AI70" s="41"/>
      <c r="AJ70" s="46">
        <f>AJ18+AJ31+AJ40+AJ45+AJ56+AJ62+AJ68+AJ20</f>
        <v>-0.1</v>
      </c>
      <c r="AK70" s="41"/>
      <c r="AL70" s="46">
        <f>AL18+AL31+AL40+AL45+AL56+AL62+AL68+AL20</f>
        <v>-0.1</v>
      </c>
      <c r="AM70" s="41"/>
      <c r="AN70" s="46">
        <f>AN18+AN31+AN40+AN45+AN56+AN62+AN68+AN20</f>
        <v>-0.1</v>
      </c>
      <c r="AO70" s="41"/>
      <c r="AP70" s="46">
        <f>AP18+AP31+AP40+AP45+AP56+AP62+AP68+AP20</f>
        <v>-4.3999999999999995</v>
      </c>
    </row>
    <row r="71" spans="1:42" ht="11.1" customHeight="1" x14ac:dyDescent="0.25">
      <c r="A71"/>
      <c r="B71"/>
      <c r="C71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P78"/>
  <sheetViews>
    <sheetView tabSelected="1" workbookViewId="0">
      <pane xSplit="3" ySplit="5" topLeftCell="D22" activePane="bottomRight" state="frozen"/>
      <selection activeCell="D21" sqref="D21"/>
      <selection pane="topRight" activeCell="D21" sqref="D21"/>
      <selection pane="bottomLeft" activeCell="D21" sqref="D21"/>
      <selection pane="bottomRight" activeCell="D51" sqref="D51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177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Wages'!B41</f>
        <v>0</v>
      </c>
      <c r="E8" s="40"/>
      <c r="F8" s="40">
        <f>+'Hdct &amp; Wages'!D41</f>
        <v>0</v>
      </c>
      <c r="G8" s="40"/>
      <c r="H8" s="40">
        <f>+'Hdct &amp; Wages'!F41</f>
        <v>0</v>
      </c>
      <c r="I8" s="40"/>
      <c r="J8" s="40">
        <f>+'Hdct &amp; Wages'!H41</f>
        <v>0</v>
      </c>
      <c r="K8" s="40"/>
      <c r="L8" s="40">
        <f>+'Hdct &amp; Wages'!J41</f>
        <v>0</v>
      </c>
      <c r="M8" s="40"/>
      <c r="N8" s="40">
        <f>+'Hdct &amp; Wages'!L41</f>
        <v>0</v>
      </c>
      <c r="O8" s="40"/>
      <c r="P8" s="40">
        <f>+'Hdct &amp; Wages'!N41</f>
        <v>0</v>
      </c>
      <c r="Q8" s="40"/>
      <c r="R8" s="40">
        <f>+'Hdct &amp; Wages'!P41</f>
        <v>0</v>
      </c>
      <c r="S8" s="40"/>
      <c r="T8" s="40">
        <f>+'Hdct &amp; Wages'!R41</f>
        <v>0</v>
      </c>
      <c r="U8" s="40"/>
      <c r="V8" s="40">
        <f>+'Hdct &amp; Wages'!T41</f>
        <v>0</v>
      </c>
      <c r="W8" s="40"/>
      <c r="X8" s="40">
        <f>+'Hdct &amp; Wages'!V41</f>
        <v>0</v>
      </c>
      <c r="Y8" s="40"/>
      <c r="Z8" s="40">
        <f>+'Hdct &amp; Wages'!X41</f>
        <v>0</v>
      </c>
      <c r="AA8" s="40"/>
      <c r="AB8" s="40">
        <f>+'Hdct &amp; Wages'!Z41</f>
        <v>0</v>
      </c>
      <c r="AC8" s="40"/>
      <c r="AD8" s="40">
        <f>+'Hdct &amp; Wages'!AB41</f>
        <v>0</v>
      </c>
      <c r="AE8" s="40"/>
      <c r="AF8" s="40">
        <f>+'Hdct &amp; Wages'!AD41</f>
        <v>0</v>
      </c>
      <c r="AG8" s="40"/>
      <c r="AH8" s="40">
        <f>+'Hdct &amp; Wages'!AF41</f>
        <v>0</v>
      </c>
      <c r="AI8" s="40"/>
      <c r="AJ8" s="40">
        <f>+'Hdct &amp; Wages'!AH41</f>
        <v>0</v>
      </c>
      <c r="AK8" s="40"/>
      <c r="AL8" s="40">
        <f>+'Hdct &amp; Wages'!AJ41</f>
        <v>0</v>
      </c>
      <c r="AM8" s="40"/>
      <c r="AN8" s="40">
        <f>+'Hdct &amp; Wages'!AL41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-0.2</v>
      </c>
      <c r="G30" s="40"/>
      <c r="H30" s="36">
        <v>0</v>
      </c>
      <c r="I30" s="40"/>
      <c r="J30" s="36">
        <v>0</v>
      </c>
      <c r="K30" s="40"/>
      <c r="L30" s="36">
        <v>0</v>
      </c>
      <c r="M30" s="40"/>
      <c r="N30" s="36">
        <v>0</v>
      </c>
      <c r="O30" s="40"/>
      <c r="P30" s="36">
        <v>0</v>
      </c>
      <c r="Q30" s="40"/>
      <c r="R30" s="36">
        <v>-0.2</v>
      </c>
      <c r="S30" s="40"/>
      <c r="T30" s="36">
        <v>0</v>
      </c>
      <c r="U30" s="40"/>
      <c r="V30" s="36">
        <v>0</v>
      </c>
      <c r="W30" s="40"/>
      <c r="X30" s="36">
        <v>0</v>
      </c>
      <c r="Y30" s="41"/>
      <c r="Z30" s="36">
        <v>0</v>
      </c>
      <c r="AA30" s="41"/>
      <c r="AB30" s="36">
        <v>0</v>
      </c>
      <c r="AC30" s="40"/>
      <c r="AD30" s="36">
        <v>-0.1</v>
      </c>
      <c r="AE30" s="40"/>
      <c r="AF30" s="36">
        <v>0</v>
      </c>
      <c r="AG30" s="40"/>
      <c r="AH30" s="36">
        <v>0</v>
      </c>
      <c r="AI30" s="40"/>
      <c r="AJ30" s="36">
        <v>-0.1</v>
      </c>
      <c r="AK30" s="41"/>
      <c r="AL30" s="36">
        <v>0</v>
      </c>
      <c r="AM30" s="40"/>
      <c r="AN30" s="36">
        <v>0</v>
      </c>
      <c r="AO30" s="40"/>
      <c r="AP30" s="36">
        <f t="shared" si="1"/>
        <v>-0.6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-0.2</v>
      </c>
      <c r="G31" s="5"/>
      <c r="H31" s="13">
        <f>SUM(H23:H30)</f>
        <v>0</v>
      </c>
      <c r="I31" s="5"/>
      <c r="J31" s="13">
        <f>SUM(J23:J30)</f>
        <v>0</v>
      </c>
      <c r="K31" s="5"/>
      <c r="L31" s="13">
        <f>SUM(L23:L30)</f>
        <v>0</v>
      </c>
      <c r="M31" s="5"/>
      <c r="N31" s="13">
        <f>SUM(N23:N30)</f>
        <v>0</v>
      </c>
      <c r="O31" s="5"/>
      <c r="P31" s="13">
        <f>SUM(P23:P30)</f>
        <v>0</v>
      </c>
      <c r="Q31" s="5"/>
      <c r="R31" s="13">
        <f>SUM(R23:R30)</f>
        <v>-0.2</v>
      </c>
      <c r="S31" s="5"/>
      <c r="T31" s="13">
        <f>SUM(T23:T30)</f>
        <v>0</v>
      </c>
      <c r="U31" s="5"/>
      <c r="V31" s="13">
        <f>SUM(V23:V30)</f>
        <v>0</v>
      </c>
      <c r="W31" s="5"/>
      <c r="X31" s="13">
        <f>SUM(X23:X30)</f>
        <v>0</v>
      </c>
      <c r="Z31" s="13">
        <f>SUM(Z23:Z30)</f>
        <v>0</v>
      </c>
      <c r="AB31" s="13">
        <f>SUM(AB23:AB30)</f>
        <v>0</v>
      </c>
      <c r="AD31" s="13">
        <f>SUM(AD23:AD30)</f>
        <v>-0.1</v>
      </c>
      <c r="AF31" s="13">
        <f>SUM(AF23:AF30)</f>
        <v>0</v>
      </c>
      <c r="AH31" s="13">
        <f>SUM(AH23:AH30)</f>
        <v>0</v>
      </c>
      <c r="AJ31" s="13">
        <f>SUM(AJ23:AJ30)</f>
        <v>-0.1</v>
      </c>
      <c r="AL31" s="13">
        <f>SUM(AL23:AL30)</f>
        <v>0</v>
      </c>
      <c r="AN31" s="13">
        <f>SUM(AN23:AN30)</f>
        <v>0</v>
      </c>
      <c r="AP31" s="13">
        <f t="shared" si="1"/>
        <v>-0.6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-0.1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-0.1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0</v>
      </c>
      <c r="G39" s="40"/>
      <c r="H39" s="38">
        <v>0</v>
      </c>
      <c r="I39" s="40"/>
      <c r="J39" s="38">
        <v>0</v>
      </c>
      <c r="K39" s="40"/>
      <c r="L39" s="38">
        <v>0</v>
      </c>
      <c r="M39" s="40"/>
      <c r="N39" s="38">
        <v>0</v>
      </c>
      <c r="O39" s="40"/>
      <c r="P39" s="38">
        <v>0</v>
      </c>
      <c r="Q39" s="40"/>
      <c r="R39" s="38">
        <v>0</v>
      </c>
      <c r="S39" s="40"/>
      <c r="T39" s="38">
        <v>0</v>
      </c>
      <c r="U39" s="40"/>
      <c r="V39" s="38">
        <v>0</v>
      </c>
      <c r="W39" s="40"/>
      <c r="X39" s="38">
        <v>0</v>
      </c>
      <c r="Y39" s="41"/>
      <c r="Z39" s="38">
        <v>0</v>
      </c>
      <c r="AA39" s="41"/>
      <c r="AB39" s="38">
        <v>0</v>
      </c>
      <c r="AC39" s="41"/>
      <c r="AD39" s="38">
        <v>0</v>
      </c>
      <c r="AE39" s="41"/>
      <c r="AF39" s="38">
        <v>0</v>
      </c>
      <c r="AG39" s="41"/>
      <c r="AH39" s="38">
        <v>0</v>
      </c>
      <c r="AI39" s="41"/>
      <c r="AJ39" s="38">
        <v>0</v>
      </c>
      <c r="AK39" s="41"/>
      <c r="AL39" s="38">
        <v>0</v>
      </c>
      <c r="AM39" s="41"/>
      <c r="AN39" s="38">
        <v>0</v>
      </c>
      <c r="AO39" s="41"/>
      <c r="AP39" s="38">
        <f t="shared" si="2"/>
        <v>0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-0.1</v>
      </c>
      <c r="G40" s="5"/>
      <c r="H40" s="13">
        <f>SUM(H34:H39)</f>
        <v>0</v>
      </c>
      <c r="I40" s="5"/>
      <c r="J40" s="13">
        <f>SUM(J34:J39)</f>
        <v>0</v>
      </c>
      <c r="K40" s="5"/>
      <c r="L40" s="13">
        <f>SUM(L34:L39)</f>
        <v>0</v>
      </c>
      <c r="M40" s="5"/>
      <c r="N40" s="13">
        <f>SUM(N34:N39)</f>
        <v>0</v>
      </c>
      <c r="O40" s="5"/>
      <c r="P40" s="13">
        <f>SUM(P34:P39)</f>
        <v>0</v>
      </c>
      <c r="Q40" s="5"/>
      <c r="R40" s="13">
        <f>SUM(R34:R39)</f>
        <v>0</v>
      </c>
      <c r="S40" s="5"/>
      <c r="T40" s="13">
        <f>SUM(T34:T39)</f>
        <v>0</v>
      </c>
      <c r="U40" s="5"/>
      <c r="V40" s="13">
        <f>SUM(V34:V39)</f>
        <v>0</v>
      </c>
      <c r="W40" s="5"/>
      <c r="X40" s="13">
        <f>SUM(X34:X39)</f>
        <v>0</v>
      </c>
      <c r="Z40" s="13">
        <f>SUM(Z34:Z39)</f>
        <v>0</v>
      </c>
      <c r="AB40" s="13">
        <f>SUM(AB34:AB39)</f>
        <v>0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-0.1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-0.7</v>
      </c>
      <c r="G43" s="40"/>
      <c r="H43" s="34">
        <v>-0.2</v>
      </c>
      <c r="I43" s="40"/>
      <c r="J43" s="34">
        <v>-0.7</v>
      </c>
      <c r="K43" s="40"/>
      <c r="L43" s="34">
        <v>-0.2</v>
      </c>
      <c r="M43" s="40"/>
      <c r="N43" s="34">
        <v>-1.9</v>
      </c>
      <c r="O43" s="40"/>
      <c r="P43" s="34">
        <v>-0.2</v>
      </c>
      <c r="Q43" s="40"/>
      <c r="R43" s="34">
        <v>-0.2</v>
      </c>
      <c r="S43" s="41"/>
      <c r="T43" s="34">
        <v>-0.4</v>
      </c>
      <c r="U43" s="40"/>
      <c r="V43" s="34">
        <v>-0.2</v>
      </c>
      <c r="W43" s="41"/>
      <c r="X43" s="34">
        <v>-0.2</v>
      </c>
      <c r="Y43" s="40"/>
      <c r="Z43" s="34">
        <v>-0.2</v>
      </c>
      <c r="AA43" s="41"/>
      <c r="AB43" s="34">
        <v>-0.1</v>
      </c>
      <c r="AC43" s="40"/>
      <c r="AD43" s="34">
        <v>-0.2</v>
      </c>
      <c r="AE43" s="41"/>
      <c r="AF43" s="34">
        <v>-0.2</v>
      </c>
      <c r="AG43" s="40"/>
      <c r="AH43" s="34">
        <v>-0.9</v>
      </c>
      <c r="AI43" s="41"/>
      <c r="AJ43" s="34">
        <v>-0.2</v>
      </c>
      <c r="AK43" s="41"/>
      <c r="AL43" s="34">
        <v>-0.2</v>
      </c>
      <c r="AM43" s="41"/>
      <c r="AN43" s="34">
        <v>-0.2</v>
      </c>
      <c r="AO43" s="40"/>
      <c r="AP43" s="34">
        <f>SUM(D43:AO43)</f>
        <v>-7.1000000000000014</v>
      </c>
    </row>
    <row r="44" spans="1:42" s="27" customFormat="1" ht="11.1" customHeight="1" x14ac:dyDescent="0.25">
      <c r="A44" s="22"/>
      <c r="B44" s="22" t="s">
        <v>1</v>
      </c>
      <c r="C44" s="22"/>
      <c r="D44" s="40">
        <f>-'Lic-Maint Breakout'!B15-'Lic-Maint Breakout'!B16</f>
        <v>-0.30000000000000004</v>
      </c>
      <c r="E44" s="40"/>
      <c r="F44" s="36">
        <f>-0.2-'Lic-Maint Breakout'!D17</f>
        <v>-1.2</v>
      </c>
      <c r="G44" s="40"/>
      <c r="H44" s="36">
        <f>-0.2-'Lic-Maint Breakout'!F18-'Lic-Maint Breakout'!F19</f>
        <v>-1.3</v>
      </c>
      <c r="I44" s="40"/>
      <c r="J44" s="36">
        <f>-0.2-'Lic-Maint Breakout'!H20</f>
        <v>-1</v>
      </c>
      <c r="K44" s="40"/>
      <c r="L44" s="36">
        <v>-1.2</v>
      </c>
      <c r="M44" s="40"/>
      <c r="N44" s="36">
        <v>-0.2</v>
      </c>
      <c r="O44" s="40"/>
      <c r="P44" s="36">
        <v>-0.2</v>
      </c>
      <c r="Q44" s="40"/>
      <c r="R44" s="36">
        <v>-0.5</v>
      </c>
      <c r="S44" s="40"/>
      <c r="T44" s="36">
        <v>-0.2</v>
      </c>
      <c r="U44" s="40"/>
      <c r="V44" s="36">
        <v>-0.2</v>
      </c>
      <c r="W44" s="40"/>
      <c r="X44" s="36">
        <v>-0.2</v>
      </c>
      <c r="Y44" s="41"/>
      <c r="Z44" s="36">
        <f>-0.2-'Lic-Maint Breakout'!X21</f>
        <v>-0.30000000000000004</v>
      </c>
      <c r="AA44" s="41"/>
      <c r="AB44" s="36">
        <v>-0.2</v>
      </c>
      <c r="AC44" s="40"/>
      <c r="AD44" s="36">
        <v>-0.2</v>
      </c>
      <c r="AE44" s="40"/>
      <c r="AF44" s="36">
        <v>-0.2</v>
      </c>
      <c r="AG44" s="40"/>
      <c r="AH44" s="36">
        <v>-0.2</v>
      </c>
      <c r="AI44" s="40"/>
      <c r="AJ44" s="36">
        <v>-1.2</v>
      </c>
      <c r="AK44" s="41"/>
      <c r="AL44" s="36">
        <v>-0.2</v>
      </c>
      <c r="AM44" s="40"/>
      <c r="AN44" s="36">
        <v>-0.3</v>
      </c>
      <c r="AO44" s="41"/>
      <c r="AP44" s="40">
        <f>SUM(D44:AO44)</f>
        <v>-9.3000000000000007</v>
      </c>
    </row>
    <row r="45" spans="1:42" s="4" customFormat="1" ht="10.199999999999999" x14ac:dyDescent="0.2">
      <c r="A45" s="12"/>
      <c r="C45" s="4" t="s">
        <v>6</v>
      </c>
      <c r="D45" s="13">
        <f>SUM(D43:D44)</f>
        <v>-0.30000000000000004</v>
      </c>
      <c r="E45" s="5"/>
      <c r="F45" s="13">
        <f>SUM(F43:F44)</f>
        <v>-1.9</v>
      </c>
      <c r="G45" s="5"/>
      <c r="H45" s="13">
        <f>SUM(H43:H44)</f>
        <v>-1.5</v>
      </c>
      <c r="I45" s="5"/>
      <c r="J45" s="13">
        <f>SUM(J43:J44)</f>
        <v>-1.7</v>
      </c>
      <c r="K45" s="5"/>
      <c r="L45" s="13">
        <f>SUM(L43:L44)</f>
        <v>-1.4</v>
      </c>
      <c r="M45" s="5"/>
      <c r="N45" s="13">
        <f>SUM(N43:N44)</f>
        <v>-2.1</v>
      </c>
      <c r="O45" s="5"/>
      <c r="P45" s="13">
        <f>SUM(P43:P44)</f>
        <v>-0.4</v>
      </c>
      <c r="Q45" s="5"/>
      <c r="R45" s="13">
        <f>SUM(R43:R44)</f>
        <v>-0.7</v>
      </c>
      <c r="S45" s="5"/>
      <c r="T45" s="13">
        <f>SUM(T43:T44)</f>
        <v>-0.60000000000000009</v>
      </c>
      <c r="U45" s="5"/>
      <c r="V45" s="13">
        <f>SUM(V43:V44)</f>
        <v>-0.4</v>
      </c>
      <c r="W45" s="5"/>
      <c r="X45" s="13">
        <f>SUM(X43:X44)</f>
        <v>-0.4</v>
      </c>
      <c r="Z45" s="13">
        <f>SUM(Z43:Z44)</f>
        <v>-0.5</v>
      </c>
      <c r="AB45" s="13">
        <f>SUM(AB43:AB44)</f>
        <v>-0.30000000000000004</v>
      </c>
      <c r="AD45" s="13">
        <f>SUM(AD43:AD44)</f>
        <v>-0.4</v>
      </c>
      <c r="AF45" s="13">
        <f>SUM(AF43:AF44)</f>
        <v>-0.4</v>
      </c>
      <c r="AH45" s="13">
        <f>SUM(AH43:AH44)</f>
        <v>-1.1000000000000001</v>
      </c>
      <c r="AJ45" s="13">
        <f>SUM(AJ43:AJ44)</f>
        <v>-1.4</v>
      </c>
      <c r="AL45" s="13">
        <f>SUM(AL43:AL44)</f>
        <v>-0.4</v>
      </c>
      <c r="AN45" s="13">
        <f>SUM(AN43:AN44)</f>
        <v>-0.5</v>
      </c>
      <c r="AP45" s="13">
        <f>SUM(D45:AO45)</f>
        <v>-16.400000000000002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-2</v>
      </c>
      <c r="E51" s="38"/>
      <c r="F51" s="38">
        <f>-0.8-1.2</f>
        <v>-2</v>
      </c>
      <c r="G51" s="38"/>
      <c r="H51" s="38">
        <f>ROUND(-0.3-(1.2*0.95),1)</f>
        <v>-1.4</v>
      </c>
      <c r="I51" s="38"/>
      <c r="J51" s="38">
        <f>ROUND(-0.2-(1.2*0.9),1)</f>
        <v>-1.3</v>
      </c>
      <c r="K51" s="38"/>
      <c r="L51" s="38">
        <f>ROUND(-0.4-(1.2*0.85),1)</f>
        <v>-1.4</v>
      </c>
      <c r="M51" s="38"/>
      <c r="N51" s="38">
        <f>ROUND(-0.3-(1.2*0.8),1)</f>
        <v>-1.3</v>
      </c>
      <c r="O51" s="38"/>
      <c r="P51" s="38">
        <f>ROUND(-0.2-(1.2*0.75),1)</f>
        <v>-1.1000000000000001</v>
      </c>
      <c r="Q51" s="38"/>
      <c r="R51" s="38">
        <f>ROUND(-0.4-(1.2*0.7),1)</f>
        <v>-1.2</v>
      </c>
      <c r="S51" s="38"/>
      <c r="T51" s="38">
        <f>ROUND(-0.2-(1.2*0.65),1)</f>
        <v>-1</v>
      </c>
      <c r="U51" s="38"/>
      <c r="V51" s="38">
        <f>ROUND(-0.2-(1.2*0.6),1)</f>
        <v>-0.9</v>
      </c>
      <c r="W51" s="38"/>
      <c r="X51" s="38">
        <f>ROUND(-0.4-(1.2*0.55),1)</f>
        <v>-1.1000000000000001</v>
      </c>
      <c r="Y51" s="39"/>
      <c r="Z51" s="38">
        <f>ROUND(-0.3-(1.2*0.5),1)</f>
        <v>-0.9</v>
      </c>
      <c r="AA51" s="39"/>
      <c r="AB51" s="38">
        <f>ROUND(-0.6-(1.2*0.45),1)</f>
        <v>-1.1000000000000001</v>
      </c>
      <c r="AC51" s="38"/>
      <c r="AD51" s="38">
        <f>ROUND(-0.6-(1.2*0.45),1)</f>
        <v>-1.1000000000000001</v>
      </c>
      <c r="AE51" s="38"/>
      <c r="AF51" s="38">
        <f>ROUND(-0.3-(1.2*0.45),1)</f>
        <v>-0.8</v>
      </c>
      <c r="AG51" s="38"/>
      <c r="AH51" s="38">
        <f>ROUND(-0.3-(1.2*0.45),1)</f>
        <v>-0.8</v>
      </c>
      <c r="AI51" s="38"/>
      <c r="AJ51" s="38">
        <f>ROUND(-0.5-(1.2*0.45),1)</f>
        <v>-1</v>
      </c>
      <c r="AK51" s="39"/>
      <c r="AL51" s="38">
        <f>ROUND(-4-(1.2*0.45),1)</f>
        <v>-4.5</v>
      </c>
      <c r="AM51" s="38"/>
      <c r="AN51" s="38">
        <f>ROUND(-0.3-(1.2*0.45),1)</f>
        <v>-0.8</v>
      </c>
      <c r="AO51" s="38"/>
      <c r="AP51" s="38">
        <f t="shared" si="3"/>
        <v>-25.700000000000003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0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0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40">
        <f>-4.5-D51</f>
        <v>-2.5</v>
      </c>
      <c r="E55" s="40"/>
      <c r="F55" s="40">
        <v>0</v>
      </c>
      <c r="G55" s="40"/>
      <c r="H55" s="40">
        <v>0</v>
      </c>
      <c r="I55" s="40"/>
      <c r="J55" s="40">
        <v>0</v>
      </c>
      <c r="K55" s="40"/>
      <c r="L55" s="40">
        <v>0</v>
      </c>
      <c r="M55" s="40"/>
      <c r="N55" s="40">
        <v>0</v>
      </c>
      <c r="O55" s="40"/>
      <c r="P55" s="40">
        <v>0</v>
      </c>
      <c r="Q55" s="40"/>
      <c r="R55" s="40">
        <v>0</v>
      </c>
      <c r="S55" s="40"/>
      <c r="T55" s="40">
        <v>0</v>
      </c>
      <c r="U55" s="40"/>
      <c r="V55" s="40">
        <v>0</v>
      </c>
      <c r="W55" s="40"/>
      <c r="X55" s="40">
        <v>0</v>
      </c>
      <c r="Y55" s="41"/>
      <c r="Z55" s="40">
        <v>0</v>
      </c>
      <c r="AA55" s="41"/>
      <c r="AB55" s="40">
        <v>0</v>
      </c>
      <c r="AC55" s="41"/>
      <c r="AD55" s="40">
        <v>0</v>
      </c>
      <c r="AE55" s="41"/>
      <c r="AF55" s="40">
        <v>0</v>
      </c>
      <c r="AG55" s="41"/>
      <c r="AH55" s="40">
        <v>0</v>
      </c>
      <c r="AI55" s="41"/>
      <c r="AJ55" s="40">
        <v>0</v>
      </c>
      <c r="AK55" s="41"/>
      <c r="AL55" s="40">
        <v>0</v>
      </c>
      <c r="AM55" s="41"/>
      <c r="AN55" s="40">
        <v>0</v>
      </c>
      <c r="AO55" s="41"/>
      <c r="AP55" s="36">
        <f t="shared" si="3"/>
        <v>-2.5</v>
      </c>
    </row>
    <row r="56" spans="1:42" s="4" customFormat="1" ht="10.199999999999999" x14ac:dyDescent="0.2">
      <c r="A56" s="12"/>
      <c r="C56" s="4" t="s">
        <v>6</v>
      </c>
      <c r="D56" s="13">
        <f>SUM(D48:D55)</f>
        <v>-4.5</v>
      </c>
      <c r="E56" s="5"/>
      <c r="F56" s="13">
        <f>SUM(F48:F55)</f>
        <v>-2</v>
      </c>
      <c r="G56" s="5"/>
      <c r="H56" s="13">
        <f>SUM(H48:H55)</f>
        <v>-1.4</v>
      </c>
      <c r="I56" s="5"/>
      <c r="J56" s="13">
        <f>SUM(J48:J55)</f>
        <v>-1.3</v>
      </c>
      <c r="K56" s="5"/>
      <c r="L56" s="13">
        <f>SUM(L48:L55)</f>
        <v>-1.4</v>
      </c>
      <c r="M56" s="5"/>
      <c r="N56" s="13">
        <f>SUM(N48:N55)</f>
        <v>-1.3</v>
      </c>
      <c r="O56" s="5"/>
      <c r="P56" s="13">
        <f>SUM(P48:P55)</f>
        <v>-1.1000000000000001</v>
      </c>
      <c r="Q56" s="5"/>
      <c r="R56" s="13">
        <f>SUM(R48:R55)</f>
        <v>-1.2</v>
      </c>
      <c r="S56" s="5"/>
      <c r="T56" s="13">
        <f>SUM(T48:T55)</f>
        <v>-1</v>
      </c>
      <c r="U56" s="5"/>
      <c r="V56" s="13">
        <f>SUM(V48:V55)</f>
        <v>-0.9</v>
      </c>
      <c r="W56" s="5"/>
      <c r="X56" s="13">
        <f>SUM(X48:X55)</f>
        <v>-1.1000000000000001</v>
      </c>
      <c r="Z56" s="13">
        <f>SUM(Z48:Z55)</f>
        <v>-0.9</v>
      </c>
      <c r="AB56" s="13">
        <f>SUM(AB48:AB55)</f>
        <v>-1.1000000000000001</v>
      </c>
      <c r="AD56" s="13">
        <f>SUM(AD48:AD55)</f>
        <v>-1.1000000000000001</v>
      </c>
      <c r="AF56" s="13">
        <f>SUM(AF48:AF55)</f>
        <v>-0.8</v>
      </c>
      <c r="AH56" s="13">
        <f>SUM(AH48:AH55)</f>
        <v>-0.8</v>
      </c>
      <c r="AJ56" s="13">
        <f>SUM(AJ48:AJ55)</f>
        <v>-1</v>
      </c>
      <c r="AL56" s="13">
        <f>SUM(AL48:AL55)</f>
        <v>-4.5</v>
      </c>
      <c r="AN56" s="13">
        <f>SUM(AN48:AN55)</f>
        <v>-0.8</v>
      </c>
      <c r="AP56" s="13">
        <f t="shared" si="3"/>
        <v>-28.200000000000006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-4.8</v>
      </c>
      <c r="E70" s="40"/>
      <c r="F70" s="46">
        <f>F18+F31+F40+F45+F56+F62+F68+F20</f>
        <v>-4.2</v>
      </c>
      <c r="G70" s="40"/>
      <c r="H70" s="46">
        <f>H18+H31+H40+H45+H56+H62+H68+H20</f>
        <v>-2.9</v>
      </c>
      <c r="I70" s="40"/>
      <c r="J70" s="46">
        <f>J18+J31+J40+J45+J56+J62+J68+J20</f>
        <v>-3</v>
      </c>
      <c r="K70" s="40"/>
      <c r="L70" s="46">
        <f>L18+L31+L40+L45+L56+L62+L68+L20</f>
        <v>-2.8</v>
      </c>
      <c r="M70" s="40"/>
      <c r="N70" s="46">
        <f>N18+N31+N40+N45+N56+N62+N68+N20</f>
        <v>-3.4000000000000004</v>
      </c>
      <c r="O70" s="40"/>
      <c r="P70" s="46">
        <f>P18+P31+P40+P45+P56+P62+P68+P20</f>
        <v>-1.5</v>
      </c>
      <c r="Q70" s="40"/>
      <c r="R70" s="46">
        <f>R18+R31+R40+R45+R56+R62+R68+R20</f>
        <v>-2.0999999999999996</v>
      </c>
      <c r="S70" s="40"/>
      <c r="T70" s="46">
        <f>T18+T31+T40+T45+T56+T62+T68+T20</f>
        <v>-1.6</v>
      </c>
      <c r="U70" s="40"/>
      <c r="V70" s="46">
        <f>V18+V31+V40+V45+V56+V62+V68+V20</f>
        <v>-1.3</v>
      </c>
      <c r="W70" s="40"/>
      <c r="X70" s="46">
        <f>X18+X31+X40+X45+X56+X62+X68+X20</f>
        <v>-1.5</v>
      </c>
      <c r="Y70" s="41"/>
      <c r="Z70" s="46">
        <f>Z18+Z31+Z40+Z45+Z56+Z62+Z68+Z20</f>
        <v>-1.4</v>
      </c>
      <c r="AA70" s="41"/>
      <c r="AB70" s="46">
        <f>AB18+AB31+AB40+AB45+AB56+AB62+AB68+AB20</f>
        <v>-1.4000000000000001</v>
      </c>
      <c r="AC70" s="41"/>
      <c r="AD70" s="46">
        <f>AD18+AD31+AD40+AD45+AD56+AD62+AD68+AD20</f>
        <v>-1.6</v>
      </c>
      <c r="AE70" s="41"/>
      <c r="AF70" s="46">
        <f>AF18+AF31+AF40+AF45+AF56+AF62+AF68+AF20</f>
        <v>-1.2000000000000002</v>
      </c>
      <c r="AG70" s="41"/>
      <c r="AH70" s="46">
        <f>AH18+AH31+AH40+AH45+AH56+AH62+AH68+AH20</f>
        <v>-1.9000000000000001</v>
      </c>
      <c r="AI70" s="41"/>
      <c r="AJ70" s="46">
        <f>AJ18+AJ31+AJ40+AJ45+AJ56+AJ62+AJ68+AJ20</f>
        <v>-2.5</v>
      </c>
      <c r="AK70" s="41"/>
      <c r="AL70" s="46">
        <f>AL18+AL31+AL40+AL45+AL56+AL62+AL68+AL20</f>
        <v>-4.9000000000000004</v>
      </c>
      <c r="AM70" s="41"/>
      <c r="AN70" s="46">
        <f>AN18+AN31+AN40+AN45+AN56+AN62+AN68+AN20</f>
        <v>-1.3</v>
      </c>
      <c r="AO70" s="41"/>
      <c r="AP70" s="46">
        <f>AP18+AP31+AP40+AP45+AP56+AP62+AP68+AP20</f>
        <v>-45.300000000000011</v>
      </c>
    </row>
    <row r="71" spans="1:42" ht="11.1" customHeight="1" x14ac:dyDescent="0.25">
      <c r="A71"/>
      <c r="B71"/>
      <c r="C71"/>
    </row>
    <row r="72" spans="1:42" ht="11.1" customHeight="1" x14ac:dyDescent="0.25">
      <c r="A72"/>
      <c r="B72"/>
      <c r="C72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P78"/>
  <sheetViews>
    <sheetView workbookViewId="0">
      <pane xSplit="3" ySplit="5" topLeftCell="D55" activePane="bottomRight" state="frozen"/>
      <selection activeCell="D21" sqref="D21"/>
      <selection pane="topRight" activeCell="D21" sqref="D21"/>
      <selection pane="bottomLeft" activeCell="D21" sqref="D21"/>
      <selection pane="bottomRight" activeCell="A2" sqref="A2"/>
    </sheetView>
  </sheetViews>
  <sheetFormatPr defaultRowHeight="13.2" x14ac:dyDescent="0.25"/>
  <cols>
    <col min="1" max="2" width="2.44140625" style="4" customWidth="1"/>
    <col min="3" max="3" width="30.88671875" style="4" customWidth="1"/>
    <col min="4" max="4" width="9.109375" style="5" customWidth="1"/>
    <col min="5" max="5" width="1.6640625" style="5" customWidth="1"/>
    <col min="6" max="6" width="9.109375" style="5" customWidth="1"/>
    <col min="7" max="7" width="1.6640625" style="5" customWidth="1"/>
    <col min="8" max="8" width="9.109375" style="5" customWidth="1"/>
    <col min="9" max="9" width="1.6640625" style="5" customWidth="1"/>
    <col min="10" max="10" width="9.109375" style="5" customWidth="1"/>
    <col min="11" max="11" width="1.6640625" style="5" customWidth="1"/>
    <col min="12" max="12" width="9.109375" style="5" customWidth="1"/>
    <col min="13" max="13" width="1.6640625" style="5" customWidth="1"/>
    <col min="14" max="14" width="9.109375" style="5" customWidth="1"/>
    <col min="15" max="15" width="1.6640625" style="5" customWidth="1"/>
    <col min="16" max="16" width="9.109375" style="5" customWidth="1"/>
    <col min="17" max="17" width="1.6640625" style="5" customWidth="1"/>
    <col min="18" max="18" width="9.109375" style="5" customWidth="1"/>
    <col min="19" max="19" width="1.6640625" style="5" customWidth="1"/>
    <col min="20" max="20" width="9.109375" style="5" customWidth="1"/>
    <col min="21" max="21" width="1.6640625" style="5" customWidth="1"/>
    <col min="22" max="22" width="9.109375" style="5" customWidth="1"/>
    <col min="23" max="23" width="1.6640625" style="5" customWidth="1"/>
    <col min="24" max="24" width="9.109375" style="5" customWidth="1"/>
    <col min="25" max="25" width="1.6640625" style="4" customWidth="1"/>
    <col min="26" max="26" width="9.109375" style="5" customWidth="1"/>
    <col min="27" max="27" width="1.6640625" style="4" customWidth="1"/>
    <col min="28" max="28" width="9.109375" style="5" customWidth="1"/>
    <col min="29" max="29" width="1.6640625" style="4" customWidth="1"/>
    <col min="30" max="30" width="9.109375" style="5" customWidth="1"/>
    <col min="31" max="31" width="1.6640625" style="4" customWidth="1"/>
    <col min="32" max="32" width="9.109375" style="5" customWidth="1"/>
    <col min="33" max="33" width="1.6640625" style="4" customWidth="1"/>
    <col min="34" max="34" width="9.109375" style="5" customWidth="1"/>
    <col min="35" max="35" width="1.6640625" style="4" customWidth="1"/>
    <col min="36" max="36" width="9.109375" style="5" customWidth="1"/>
    <col min="37" max="37" width="1.6640625" style="4" customWidth="1"/>
    <col min="38" max="38" width="9.109375" style="5" customWidth="1"/>
    <col min="39" max="39" width="1.6640625" style="4" customWidth="1"/>
    <col min="40" max="40" width="9.109375" style="5" customWidth="1"/>
    <col min="41" max="41" width="1.6640625" style="4" customWidth="1"/>
    <col min="42" max="42" width="9.109375" style="5" customWidth="1"/>
  </cols>
  <sheetData>
    <row r="1" spans="1:42" s="4" customFormat="1" x14ac:dyDescent="0.25">
      <c r="A1" s="42" t="str">
        <f>+Format!A1</f>
        <v>Enron Net Works</v>
      </c>
      <c r="B1" s="2"/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3"/>
      <c r="AA1" s="2"/>
      <c r="AB1" s="3"/>
      <c r="AC1" s="2"/>
      <c r="AD1" s="3"/>
      <c r="AE1" s="2"/>
      <c r="AF1" s="3"/>
      <c r="AG1" s="2"/>
      <c r="AH1" s="3"/>
      <c r="AI1" s="2"/>
      <c r="AJ1" s="3"/>
      <c r="AL1" s="3"/>
      <c r="AM1" s="3"/>
      <c r="AN1" s="3"/>
      <c r="AO1" s="3"/>
      <c r="AP1" s="3"/>
    </row>
    <row r="2" spans="1:42" s="4" customFormat="1" x14ac:dyDescent="0.25">
      <c r="A2" s="42" t="s">
        <v>203</v>
      </c>
      <c r="B2" s="2"/>
      <c r="C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3"/>
      <c r="AA2" s="2"/>
      <c r="AB2" s="3"/>
      <c r="AC2" s="2"/>
      <c r="AD2" s="3"/>
      <c r="AE2" s="2"/>
      <c r="AF2" s="3"/>
      <c r="AG2" s="2"/>
      <c r="AH2" s="3"/>
      <c r="AI2" s="2"/>
      <c r="AJ2" s="3"/>
      <c r="AL2" s="3"/>
      <c r="AM2" s="3"/>
      <c r="AN2" s="3"/>
      <c r="AO2" s="3"/>
      <c r="AP2" s="3"/>
    </row>
    <row r="3" spans="1:42" s="4" customFormat="1" x14ac:dyDescent="0.25">
      <c r="A3" s="42" t="s">
        <v>178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3"/>
      <c r="AA3" s="2"/>
      <c r="AB3" s="3"/>
      <c r="AC3" s="2"/>
      <c r="AD3" s="3"/>
      <c r="AE3" s="2"/>
      <c r="AF3" s="3"/>
      <c r="AG3" s="2"/>
      <c r="AH3" s="3"/>
      <c r="AI3" s="2"/>
      <c r="AJ3" s="3"/>
      <c r="AL3" s="3"/>
      <c r="AM3" s="2"/>
      <c r="AN3" s="3"/>
      <c r="AO3" s="2"/>
      <c r="AP3" s="3"/>
    </row>
    <row r="4" spans="1:42" s="4" customFormat="1" ht="10.199999999999999" x14ac:dyDescent="0.2">
      <c r="B4" s="2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3"/>
      <c r="AA4" s="2"/>
      <c r="AB4" s="3"/>
      <c r="AC4" s="2"/>
      <c r="AD4" s="3"/>
      <c r="AE4" s="2"/>
      <c r="AF4" s="3"/>
      <c r="AG4" s="2"/>
      <c r="AH4" s="3"/>
      <c r="AI4" s="2"/>
      <c r="AJ4" s="3"/>
      <c r="AL4" s="3"/>
      <c r="AM4" s="2"/>
      <c r="AN4" s="3"/>
      <c r="AO4" s="2"/>
      <c r="AP4" s="32" t="s">
        <v>6</v>
      </c>
    </row>
    <row r="5" spans="1:42" s="4" customFormat="1" ht="10.199999999999999" x14ac:dyDescent="0.2">
      <c r="D5" s="43">
        <v>37256</v>
      </c>
      <c r="E5" s="44"/>
      <c r="F5" s="43">
        <v>37287</v>
      </c>
      <c r="G5" s="44"/>
      <c r="H5" s="43">
        <v>37315</v>
      </c>
      <c r="I5" s="44"/>
      <c r="J5" s="43">
        <v>37346</v>
      </c>
      <c r="K5" s="44"/>
      <c r="L5" s="43">
        <v>37376</v>
      </c>
      <c r="M5" s="44"/>
      <c r="N5" s="43">
        <v>37407</v>
      </c>
      <c r="O5" s="44"/>
      <c r="P5" s="43">
        <v>37437</v>
      </c>
      <c r="Q5" s="44"/>
      <c r="R5" s="43">
        <v>37468</v>
      </c>
      <c r="S5" s="44"/>
      <c r="T5" s="43">
        <v>37499</v>
      </c>
      <c r="U5" s="44"/>
      <c r="V5" s="43">
        <v>37529</v>
      </c>
      <c r="W5" s="44"/>
      <c r="X5" s="43">
        <v>37559</v>
      </c>
      <c r="Y5" s="44"/>
      <c r="Z5" s="45">
        <v>37590</v>
      </c>
      <c r="AA5" s="44"/>
      <c r="AB5" s="43">
        <v>37621</v>
      </c>
      <c r="AC5" s="44"/>
      <c r="AD5" s="43">
        <v>37652</v>
      </c>
      <c r="AE5" s="44"/>
      <c r="AF5" s="43">
        <v>37680</v>
      </c>
      <c r="AG5" s="44"/>
      <c r="AH5" s="43">
        <v>37711</v>
      </c>
      <c r="AI5" s="44"/>
      <c r="AJ5" s="43">
        <v>37741</v>
      </c>
      <c r="AK5" s="44"/>
      <c r="AL5" s="43">
        <v>37772</v>
      </c>
      <c r="AM5" s="44"/>
      <c r="AN5" s="43">
        <v>37802</v>
      </c>
      <c r="AP5" s="35" t="s">
        <v>42</v>
      </c>
    </row>
    <row r="6" spans="1:42" s="4" customFormat="1" ht="9.9" customHeight="1" x14ac:dyDescent="0.2">
      <c r="A6" s="25"/>
      <c r="B6" s="25"/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Z6" s="5"/>
      <c r="AB6" s="5" t="s">
        <v>14</v>
      </c>
      <c r="AD6" s="5"/>
      <c r="AF6" s="5"/>
      <c r="AH6" s="5"/>
      <c r="AJ6" s="5"/>
      <c r="AL6" s="5"/>
      <c r="AN6" s="5"/>
      <c r="AP6" s="5"/>
    </row>
    <row r="7" spans="1:42" s="4" customFormat="1" ht="9.9" customHeight="1" x14ac:dyDescent="0.2">
      <c r="A7" s="24" t="s">
        <v>63</v>
      </c>
      <c r="B7" s="25"/>
      <c r="C7" s="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Z7" s="5"/>
      <c r="AB7" s="5"/>
      <c r="AD7" s="5"/>
      <c r="AF7" s="5"/>
      <c r="AH7" s="5"/>
      <c r="AJ7" s="5"/>
      <c r="AL7" s="5"/>
      <c r="AN7" s="5"/>
      <c r="AP7" s="5"/>
    </row>
    <row r="8" spans="1:42" s="4" customFormat="1" ht="9.9" customHeight="1" x14ac:dyDescent="0.2">
      <c r="A8" s="25"/>
      <c r="B8" s="25" t="s">
        <v>64</v>
      </c>
      <c r="C8" s="25"/>
      <c r="D8" s="40">
        <f>+'Hdct &amp; Wages'!B36</f>
        <v>0</v>
      </c>
      <c r="E8" s="40"/>
      <c r="F8" s="40">
        <f>+'Hdct &amp; Wages'!D36</f>
        <v>0</v>
      </c>
      <c r="G8" s="40"/>
      <c r="H8" s="40">
        <f>+'Hdct &amp; Wages'!F36</f>
        <v>0</v>
      </c>
      <c r="I8" s="40"/>
      <c r="J8" s="40">
        <f>+'Hdct &amp; Wages'!H36</f>
        <v>0</v>
      </c>
      <c r="K8" s="40"/>
      <c r="L8" s="40">
        <f>+'Hdct &amp; Wages'!J36</f>
        <v>0</v>
      </c>
      <c r="M8" s="40"/>
      <c r="N8" s="40">
        <f>+'Hdct &amp; Wages'!L36</f>
        <v>0</v>
      </c>
      <c r="O8" s="40"/>
      <c r="P8" s="40">
        <f>+'Hdct &amp; Wages'!N36</f>
        <v>0</v>
      </c>
      <c r="Q8" s="40"/>
      <c r="R8" s="40">
        <f>+'Hdct &amp; Wages'!P36</f>
        <v>0</v>
      </c>
      <c r="S8" s="40"/>
      <c r="T8" s="40">
        <f>+'Hdct &amp; Wages'!R36</f>
        <v>0</v>
      </c>
      <c r="U8" s="40"/>
      <c r="V8" s="40">
        <f>+'Hdct &amp; Wages'!T36</f>
        <v>0</v>
      </c>
      <c r="W8" s="40"/>
      <c r="X8" s="40">
        <f>+'Hdct &amp; Wages'!V36</f>
        <v>0</v>
      </c>
      <c r="Y8" s="40"/>
      <c r="Z8" s="40">
        <f>+'Hdct &amp; Wages'!X36</f>
        <v>0</v>
      </c>
      <c r="AA8" s="40"/>
      <c r="AB8" s="40">
        <f>+'Hdct &amp; Wages'!Z36</f>
        <v>0</v>
      </c>
      <c r="AC8" s="40"/>
      <c r="AD8" s="40">
        <f>+'Hdct &amp; Wages'!AB36</f>
        <v>0</v>
      </c>
      <c r="AE8" s="40"/>
      <c r="AF8" s="40">
        <f>+'Hdct &amp; Wages'!AD36</f>
        <v>0</v>
      </c>
      <c r="AG8" s="40"/>
      <c r="AH8" s="40">
        <f>+'Hdct &amp; Wages'!AF36</f>
        <v>0</v>
      </c>
      <c r="AI8" s="40"/>
      <c r="AJ8" s="40">
        <f>+'Hdct &amp; Wages'!AH36</f>
        <v>0</v>
      </c>
      <c r="AK8" s="40"/>
      <c r="AL8" s="40">
        <f>+'Hdct &amp; Wages'!AJ36</f>
        <v>0</v>
      </c>
      <c r="AM8" s="40"/>
      <c r="AN8" s="40">
        <f>+'Hdct &amp; Wages'!AL36</f>
        <v>0</v>
      </c>
      <c r="AO8" s="40"/>
      <c r="AP8" s="40">
        <f t="shared" ref="AP8:AP13" si="0">SUM(D8:AO8)</f>
        <v>0</v>
      </c>
    </row>
    <row r="9" spans="1:42" s="4" customFormat="1" ht="9.9" customHeight="1" x14ac:dyDescent="0.2">
      <c r="A9" s="25"/>
      <c r="B9" s="25" t="s">
        <v>65</v>
      </c>
      <c r="C9" s="25"/>
      <c r="D9" s="40">
        <v>0</v>
      </c>
      <c r="E9" s="40"/>
      <c r="F9" s="40">
        <v>0</v>
      </c>
      <c r="G9" s="40"/>
      <c r="H9" s="40">
        <v>0</v>
      </c>
      <c r="I9" s="40"/>
      <c r="J9" s="40">
        <v>0</v>
      </c>
      <c r="K9" s="40"/>
      <c r="L9" s="40">
        <v>0</v>
      </c>
      <c r="M9" s="40"/>
      <c r="N9" s="40">
        <v>0</v>
      </c>
      <c r="O9" s="40"/>
      <c r="P9" s="40">
        <v>0</v>
      </c>
      <c r="Q9" s="40"/>
      <c r="R9" s="40">
        <v>0</v>
      </c>
      <c r="S9" s="40"/>
      <c r="T9" s="40">
        <v>0</v>
      </c>
      <c r="U9" s="40"/>
      <c r="V9" s="40">
        <v>0</v>
      </c>
      <c r="W9" s="40"/>
      <c r="X9" s="40">
        <v>0</v>
      </c>
      <c r="Y9" s="41"/>
      <c r="Z9" s="40">
        <v>0</v>
      </c>
      <c r="AA9" s="41"/>
      <c r="AB9" s="40">
        <v>0</v>
      </c>
      <c r="AC9" s="41"/>
      <c r="AD9" s="40">
        <v>0</v>
      </c>
      <c r="AE9" s="41"/>
      <c r="AF9" s="40">
        <v>0</v>
      </c>
      <c r="AG9" s="41"/>
      <c r="AH9" s="40">
        <v>0</v>
      </c>
      <c r="AI9" s="41"/>
      <c r="AJ9" s="40">
        <v>0</v>
      </c>
      <c r="AK9" s="41"/>
      <c r="AL9" s="40">
        <v>0</v>
      </c>
      <c r="AM9" s="41"/>
      <c r="AN9" s="40">
        <v>0</v>
      </c>
      <c r="AO9" s="41"/>
      <c r="AP9" s="40">
        <f t="shared" si="0"/>
        <v>0</v>
      </c>
    </row>
    <row r="10" spans="1:42" s="4" customFormat="1" ht="9.9" customHeight="1" x14ac:dyDescent="0.2">
      <c r="A10" s="25"/>
      <c r="B10" s="25" t="s">
        <v>66</v>
      </c>
      <c r="C10" s="25"/>
      <c r="D10" s="40">
        <v>0</v>
      </c>
      <c r="E10" s="40"/>
      <c r="F10" s="40">
        <v>0</v>
      </c>
      <c r="G10" s="40"/>
      <c r="H10" s="40">
        <v>0</v>
      </c>
      <c r="I10" s="40"/>
      <c r="J10" s="40">
        <v>0</v>
      </c>
      <c r="K10" s="40"/>
      <c r="L10" s="40">
        <v>0</v>
      </c>
      <c r="M10" s="40"/>
      <c r="N10" s="40">
        <v>0</v>
      </c>
      <c r="O10" s="40"/>
      <c r="P10" s="40">
        <v>0</v>
      </c>
      <c r="Q10" s="40"/>
      <c r="R10" s="40">
        <v>0</v>
      </c>
      <c r="S10" s="40"/>
      <c r="T10" s="40">
        <v>0</v>
      </c>
      <c r="U10" s="40"/>
      <c r="V10" s="40">
        <v>0</v>
      </c>
      <c r="W10" s="40"/>
      <c r="X10" s="40">
        <v>0</v>
      </c>
      <c r="Y10" s="41"/>
      <c r="Z10" s="40">
        <v>0</v>
      </c>
      <c r="AA10" s="41"/>
      <c r="AB10" s="40">
        <v>0</v>
      </c>
      <c r="AC10" s="41"/>
      <c r="AD10" s="40">
        <v>0</v>
      </c>
      <c r="AE10" s="41"/>
      <c r="AF10" s="40">
        <v>0</v>
      </c>
      <c r="AG10" s="41"/>
      <c r="AH10" s="40">
        <v>0</v>
      </c>
      <c r="AI10" s="41"/>
      <c r="AJ10" s="40">
        <v>0</v>
      </c>
      <c r="AK10" s="41"/>
      <c r="AL10" s="40">
        <v>0</v>
      </c>
      <c r="AM10" s="41"/>
      <c r="AN10" s="40">
        <v>0</v>
      </c>
      <c r="AO10" s="41"/>
      <c r="AP10" s="40">
        <f t="shared" si="0"/>
        <v>0</v>
      </c>
    </row>
    <row r="11" spans="1:42" s="4" customFormat="1" ht="9.9" customHeight="1" x14ac:dyDescent="0.2">
      <c r="A11" s="25"/>
      <c r="B11" s="25" t="s">
        <v>67</v>
      </c>
      <c r="C11" s="25"/>
      <c r="D11" s="36">
        <v>0</v>
      </c>
      <c r="E11" s="40"/>
      <c r="F11" s="36">
        <v>0</v>
      </c>
      <c r="G11" s="40"/>
      <c r="H11" s="36">
        <v>0</v>
      </c>
      <c r="I11" s="40"/>
      <c r="J11" s="36">
        <v>0</v>
      </c>
      <c r="K11" s="40"/>
      <c r="L11" s="36">
        <v>0</v>
      </c>
      <c r="M11" s="40"/>
      <c r="N11" s="36">
        <v>0</v>
      </c>
      <c r="O11" s="40"/>
      <c r="P11" s="36">
        <v>0</v>
      </c>
      <c r="Q11" s="40"/>
      <c r="R11" s="36">
        <v>0</v>
      </c>
      <c r="S11" s="40"/>
      <c r="T11" s="36">
        <v>0</v>
      </c>
      <c r="U11" s="40"/>
      <c r="V11" s="36">
        <v>0</v>
      </c>
      <c r="W11" s="40"/>
      <c r="X11" s="36">
        <v>0</v>
      </c>
      <c r="Y11" s="41"/>
      <c r="Z11" s="36">
        <v>0</v>
      </c>
      <c r="AA11" s="41"/>
      <c r="AB11" s="36">
        <v>0</v>
      </c>
      <c r="AC11" s="40"/>
      <c r="AD11" s="36">
        <v>0</v>
      </c>
      <c r="AE11" s="40"/>
      <c r="AF11" s="36">
        <v>0</v>
      </c>
      <c r="AG11" s="40"/>
      <c r="AH11" s="36">
        <v>0</v>
      </c>
      <c r="AI11" s="40"/>
      <c r="AJ11" s="36">
        <v>0</v>
      </c>
      <c r="AK11" s="41"/>
      <c r="AL11" s="36">
        <v>0</v>
      </c>
      <c r="AM11" s="40"/>
      <c r="AN11" s="36">
        <v>0</v>
      </c>
      <c r="AO11" s="40"/>
      <c r="AP11" s="36">
        <f t="shared" si="0"/>
        <v>0</v>
      </c>
    </row>
    <row r="12" spans="1:42" s="4" customFormat="1" ht="9.9" customHeight="1" x14ac:dyDescent="0.2">
      <c r="A12" s="25"/>
      <c r="B12" s="25" t="s">
        <v>68</v>
      </c>
      <c r="C12" s="25"/>
      <c r="D12" s="36">
        <v>0</v>
      </c>
      <c r="E12" s="40"/>
      <c r="F12" s="36">
        <v>0</v>
      </c>
      <c r="G12" s="40"/>
      <c r="H12" s="36">
        <v>0</v>
      </c>
      <c r="I12" s="40"/>
      <c r="J12" s="36">
        <v>0</v>
      </c>
      <c r="K12" s="40"/>
      <c r="L12" s="36">
        <v>0</v>
      </c>
      <c r="M12" s="40"/>
      <c r="N12" s="36">
        <v>0</v>
      </c>
      <c r="O12" s="40"/>
      <c r="P12" s="36">
        <v>0</v>
      </c>
      <c r="Q12" s="40"/>
      <c r="R12" s="36">
        <v>0</v>
      </c>
      <c r="S12" s="40"/>
      <c r="T12" s="36">
        <v>0</v>
      </c>
      <c r="U12" s="40"/>
      <c r="V12" s="36">
        <v>0</v>
      </c>
      <c r="W12" s="40"/>
      <c r="X12" s="36">
        <v>0</v>
      </c>
      <c r="Y12" s="41"/>
      <c r="Z12" s="36">
        <v>0</v>
      </c>
      <c r="AA12" s="41"/>
      <c r="AB12" s="36">
        <v>0</v>
      </c>
      <c r="AC12" s="40"/>
      <c r="AD12" s="36">
        <v>0</v>
      </c>
      <c r="AE12" s="40"/>
      <c r="AF12" s="36">
        <v>0</v>
      </c>
      <c r="AG12" s="40"/>
      <c r="AH12" s="36">
        <v>0</v>
      </c>
      <c r="AI12" s="40"/>
      <c r="AJ12" s="36">
        <v>0</v>
      </c>
      <c r="AK12" s="41"/>
      <c r="AL12" s="36">
        <v>0</v>
      </c>
      <c r="AM12" s="40"/>
      <c r="AN12" s="36">
        <v>0</v>
      </c>
      <c r="AO12" s="40"/>
      <c r="AP12" s="36">
        <f t="shared" si="0"/>
        <v>0</v>
      </c>
    </row>
    <row r="13" spans="1:42" s="4" customFormat="1" ht="10.199999999999999" x14ac:dyDescent="0.2">
      <c r="A13" s="12"/>
      <c r="C13" s="4" t="s">
        <v>6</v>
      </c>
      <c r="D13" s="13">
        <f>SUM(D7:D12)</f>
        <v>0</v>
      </c>
      <c r="E13" s="5"/>
      <c r="F13" s="13">
        <f>SUM(F7:F12)</f>
        <v>0</v>
      </c>
      <c r="G13" s="5"/>
      <c r="H13" s="13">
        <f>SUM(H7:H12)</f>
        <v>0</v>
      </c>
      <c r="I13" s="5"/>
      <c r="J13" s="13">
        <f>SUM(J7:J12)</f>
        <v>0</v>
      </c>
      <c r="K13" s="5"/>
      <c r="L13" s="13">
        <f>SUM(L7:L12)</f>
        <v>0</v>
      </c>
      <c r="M13" s="5"/>
      <c r="N13" s="13">
        <f>SUM(N7:N12)</f>
        <v>0</v>
      </c>
      <c r="O13" s="5"/>
      <c r="P13" s="13">
        <f>SUM(P7:P12)</f>
        <v>0</v>
      </c>
      <c r="Q13" s="5"/>
      <c r="R13" s="13">
        <f>SUM(R7:R12)</f>
        <v>0</v>
      </c>
      <c r="S13" s="5"/>
      <c r="T13" s="13">
        <f>SUM(T7:T12)</f>
        <v>0</v>
      </c>
      <c r="U13" s="5"/>
      <c r="V13" s="13">
        <f>SUM(V7:V12)</f>
        <v>0</v>
      </c>
      <c r="W13" s="5"/>
      <c r="X13" s="13">
        <f>SUM(X7:X12)</f>
        <v>0</v>
      </c>
      <c r="Z13" s="13">
        <f>SUM(Z7:Z12)</f>
        <v>0</v>
      </c>
      <c r="AB13" s="13">
        <f>SUM(AB7:AB12)</f>
        <v>0</v>
      </c>
      <c r="AD13" s="13">
        <f>SUM(AD7:AD12)</f>
        <v>0</v>
      </c>
      <c r="AF13" s="13">
        <f>SUM(AF7:AF12)</f>
        <v>0</v>
      </c>
      <c r="AH13" s="13">
        <f>SUM(AH7:AH12)</f>
        <v>0</v>
      </c>
      <c r="AJ13" s="13">
        <f>SUM(AJ7:AJ12)</f>
        <v>0</v>
      </c>
      <c r="AL13" s="13">
        <f>SUM(AL7:AL12)</f>
        <v>0</v>
      </c>
      <c r="AN13" s="13">
        <f>SUM(AN7:AN12)</f>
        <v>0</v>
      </c>
      <c r="AP13" s="13">
        <f t="shared" si="0"/>
        <v>0</v>
      </c>
    </row>
    <row r="14" spans="1:42" s="4" customFormat="1" ht="9.9" customHeight="1" x14ac:dyDescent="0.2">
      <c r="A14" s="25"/>
      <c r="B14" s="25"/>
      <c r="C14" s="2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Z14" s="5"/>
      <c r="AB14" s="5"/>
      <c r="AD14" s="5"/>
      <c r="AF14" s="5"/>
      <c r="AH14" s="5"/>
      <c r="AJ14" s="5"/>
      <c r="AL14" s="5"/>
      <c r="AN14" s="5"/>
      <c r="AP14" s="5"/>
    </row>
    <row r="15" spans="1:42" s="18" customFormat="1" ht="11.1" customHeight="1" x14ac:dyDescent="0.2">
      <c r="A15" s="24" t="s">
        <v>49</v>
      </c>
      <c r="B15" s="24"/>
      <c r="C15" s="2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5"/>
      <c r="AA15" s="4"/>
      <c r="AB15" s="5"/>
      <c r="AC15" s="4"/>
      <c r="AD15" s="5"/>
      <c r="AE15" s="4"/>
      <c r="AF15" s="5"/>
      <c r="AG15" s="4"/>
      <c r="AH15" s="5"/>
      <c r="AI15" s="4"/>
      <c r="AJ15" s="5"/>
      <c r="AK15" s="4"/>
      <c r="AL15" s="5"/>
      <c r="AM15" s="4"/>
      <c r="AN15" s="5"/>
      <c r="AO15" s="4"/>
      <c r="AP15" s="5"/>
    </row>
    <row r="16" spans="1:42" s="26" customFormat="1" ht="11.1" customHeight="1" x14ac:dyDescent="0.2">
      <c r="A16" s="22"/>
      <c r="B16" s="22" t="s">
        <v>7</v>
      </c>
      <c r="C16" s="22"/>
      <c r="D16" s="36">
        <v>0</v>
      </c>
      <c r="E16" s="36"/>
      <c r="F16" s="36">
        <v>0</v>
      </c>
      <c r="G16" s="36"/>
      <c r="H16" s="36">
        <v>0</v>
      </c>
      <c r="I16" s="36"/>
      <c r="J16" s="36">
        <v>0</v>
      </c>
      <c r="K16" s="36"/>
      <c r="L16" s="36">
        <v>0</v>
      </c>
      <c r="M16" s="36"/>
      <c r="N16" s="36">
        <v>0</v>
      </c>
      <c r="O16" s="36"/>
      <c r="P16" s="36">
        <v>0</v>
      </c>
      <c r="Q16" s="36"/>
      <c r="R16" s="36">
        <v>0</v>
      </c>
      <c r="S16" s="36"/>
      <c r="T16" s="36">
        <v>0</v>
      </c>
      <c r="U16" s="36"/>
      <c r="V16" s="36">
        <v>0</v>
      </c>
      <c r="W16" s="36"/>
      <c r="X16" s="36">
        <v>0</v>
      </c>
      <c r="Y16" s="37"/>
      <c r="Z16" s="36">
        <v>0</v>
      </c>
      <c r="AA16" s="37"/>
      <c r="AB16" s="36">
        <v>0</v>
      </c>
      <c r="AC16" s="37"/>
      <c r="AD16" s="36">
        <v>0</v>
      </c>
      <c r="AE16" s="37"/>
      <c r="AF16" s="36">
        <v>0</v>
      </c>
      <c r="AG16" s="37"/>
      <c r="AH16" s="36">
        <v>0</v>
      </c>
      <c r="AI16" s="37"/>
      <c r="AJ16" s="36">
        <v>0</v>
      </c>
      <c r="AK16" s="37"/>
      <c r="AL16" s="36">
        <v>0</v>
      </c>
      <c r="AM16" s="37"/>
      <c r="AN16" s="36">
        <v>0</v>
      </c>
      <c r="AO16" s="37"/>
      <c r="AP16" s="36">
        <f>SUM(D16:AO16)</f>
        <v>0</v>
      </c>
    </row>
    <row r="17" spans="1:42" s="26" customFormat="1" ht="11.1" customHeight="1" x14ac:dyDescent="0.2">
      <c r="A17" s="22"/>
      <c r="B17" s="22" t="s">
        <v>8</v>
      </c>
      <c r="C17" s="22"/>
      <c r="D17" s="36">
        <v>0</v>
      </c>
      <c r="E17" s="40"/>
      <c r="F17" s="36">
        <v>0</v>
      </c>
      <c r="G17" s="40"/>
      <c r="H17" s="36">
        <v>0</v>
      </c>
      <c r="I17" s="40"/>
      <c r="J17" s="36">
        <v>0</v>
      </c>
      <c r="K17" s="40"/>
      <c r="L17" s="36">
        <v>0</v>
      </c>
      <c r="M17" s="40"/>
      <c r="N17" s="36">
        <v>0</v>
      </c>
      <c r="O17" s="40"/>
      <c r="P17" s="36">
        <v>0</v>
      </c>
      <c r="Q17" s="40"/>
      <c r="R17" s="36">
        <v>0</v>
      </c>
      <c r="S17" s="40"/>
      <c r="T17" s="36">
        <v>0</v>
      </c>
      <c r="U17" s="40"/>
      <c r="V17" s="36">
        <v>0</v>
      </c>
      <c r="W17" s="40"/>
      <c r="X17" s="36">
        <v>0</v>
      </c>
      <c r="Y17" s="41"/>
      <c r="Z17" s="36">
        <v>0</v>
      </c>
      <c r="AA17" s="41"/>
      <c r="AB17" s="36">
        <v>0</v>
      </c>
      <c r="AC17" s="40"/>
      <c r="AD17" s="36">
        <v>0</v>
      </c>
      <c r="AE17" s="40"/>
      <c r="AF17" s="36">
        <v>0</v>
      </c>
      <c r="AG17" s="40"/>
      <c r="AH17" s="36">
        <v>0</v>
      </c>
      <c r="AI17" s="40"/>
      <c r="AJ17" s="36">
        <v>0</v>
      </c>
      <c r="AK17" s="41"/>
      <c r="AL17" s="36">
        <v>0</v>
      </c>
      <c r="AM17" s="40"/>
      <c r="AN17" s="36">
        <v>0</v>
      </c>
      <c r="AO17" s="40"/>
      <c r="AP17" s="36">
        <f>SUM(D17:AO17)</f>
        <v>0</v>
      </c>
    </row>
    <row r="18" spans="1:42" s="4" customFormat="1" ht="10.199999999999999" x14ac:dyDescent="0.2">
      <c r="A18" s="12"/>
      <c r="C18" s="4" t="s">
        <v>6</v>
      </c>
      <c r="D18" s="13">
        <f>SUM(D16:D17)</f>
        <v>0</v>
      </c>
      <c r="E18" s="5"/>
      <c r="F18" s="13">
        <f>SUM(F16:F17)</f>
        <v>0</v>
      </c>
      <c r="G18" s="5"/>
      <c r="H18" s="13">
        <f>SUM(H16:H17)</f>
        <v>0</v>
      </c>
      <c r="I18" s="5"/>
      <c r="J18" s="13">
        <f>SUM(J16:J17)</f>
        <v>0</v>
      </c>
      <c r="K18" s="5"/>
      <c r="L18" s="13">
        <f>SUM(L16:L17)</f>
        <v>0</v>
      </c>
      <c r="M18" s="5"/>
      <c r="N18" s="13">
        <f>SUM(N16:N17)</f>
        <v>0</v>
      </c>
      <c r="O18" s="5"/>
      <c r="P18" s="13">
        <f>SUM(P16:P17)</f>
        <v>0</v>
      </c>
      <c r="Q18" s="5"/>
      <c r="R18" s="13">
        <f>SUM(R16:R17)</f>
        <v>0</v>
      </c>
      <c r="S18" s="5"/>
      <c r="T18" s="13">
        <f>SUM(T16:T17)</f>
        <v>0</v>
      </c>
      <c r="U18" s="5"/>
      <c r="V18" s="13">
        <f>SUM(V16:V17)</f>
        <v>0</v>
      </c>
      <c r="W18" s="5"/>
      <c r="X18" s="13">
        <f>SUM(X16:X17)</f>
        <v>0</v>
      </c>
      <c r="Z18" s="13">
        <f>SUM(Z16:Z17)</f>
        <v>0</v>
      </c>
      <c r="AB18" s="13">
        <f>SUM(AB16:AB17)</f>
        <v>0</v>
      </c>
      <c r="AD18" s="13">
        <f>SUM(AD16:AD17)</f>
        <v>0</v>
      </c>
      <c r="AF18" s="13">
        <f>SUM(AF16:AF17)</f>
        <v>0</v>
      </c>
      <c r="AH18" s="13">
        <f>SUM(AH16:AH17)</f>
        <v>0</v>
      </c>
      <c r="AJ18" s="13">
        <f>SUM(AJ16:AJ17)</f>
        <v>0</v>
      </c>
      <c r="AL18" s="13">
        <f>SUM(AL16:AL17)</f>
        <v>0</v>
      </c>
      <c r="AN18" s="13">
        <f>SUM(AN16:AN17)</f>
        <v>0</v>
      </c>
      <c r="AP18" s="13">
        <f>SUM(D18:AO18)</f>
        <v>0</v>
      </c>
    </row>
    <row r="19" spans="1:42" s="5" customFormat="1" ht="3.9" customHeight="1" x14ac:dyDescent="0.2">
      <c r="A19" s="22"/>
      <c r="B19" s="22"/>
      <c r="C19" s="22"/>
      <c r="D19" s="33"/>
      <c r="E19" s="40"/>
      <c r="F19" s="33"/>
      <c r="G19" s="40"/>
      <c r="H19" s="33"/>
      <c r="I19" s="40"/>
      <c r="J19" s="33"/>
      <c r="K19" s="40"/>
      <c r="L19" s="33"/>
      <c r="M19" s="40"/>
      <c r="N19" s="33"/>
      <c r="O19" s="40"/>
      <c r="P19" s="33"/>
      <c r="Q19" s="40"/>
      <c r="R19" s="33"/>
      <c r="S19" s="40"/>
      <c r="T19" s="33"/>
      <c r="U19" s="40"/>
      <c r="V19" s="33"/>
      <c r="W19" s="40"/>
      <c r="X19" s="33"/>
      <c r="Y19" s="41"/>
      <c r="Z19" s="33"/>
      <c r="AA19" s="41"/>
      <c r="AB19" s="33"/>
      <c r="AC19" s="41"/>
      <c r="AD19" s="33"/>
      <c r="AE19" s="41"/>
      <c r="AF19" s="33"/>
      <c r="AG19" s="41"/>
      <c r="AH19" s="33"/>
      <c r="AI19" s="41"/>
      <c r="AJ19" s="33"/>
      <c r="AK19" s="41"/>
      <c r="AL19" s="33"/>
      <c r="AM19" s="41"/>
      <c r="AN19" s="33"/>
      <c r="AO19" s="41"/>
      <c r="AP19" s="33"/>
    </row>
    <row r="20" spans="1:42" s="26" customFormat="1" ht="11.1" customHeight="1" x14ac:dyDescent="0.2">
      <c r="A20" s="24" t="s">
        <v>0</v>
      </c>
      <c r="B20" s="22"/>
      <c r="C20" s="22"/>
      <c r="D20" s="38">
        <v>0</v>
      </c>
      <c r="E20" s="38"/>
      <c r="F20" s="38">
        <v>0</v>
      </c>
      <c r="G20" s="38"/>
      <c r="H20" s="38">
        <v>0</v>
      </c>
      <c r="I20" s="38"/>
      <c r="J20" s="38">
        <v>0</v>
      </c>
      <c r="K20" s="38"/>
      <c r="L20" s="38">
        <v>0</v>
      </c>
      <c r="M20" s="38"/>
      <c r="N20" s="38">
        <v>0</v>
      </c>
      <c r="O20" s="38"/>
      <c r="P20" s="38">
        <v>0</v>
      </c>
      <c r="Q20" s="38"/>
      <c r="R20" s="38">
        <v>0</v>
      </c>
      <c r="S20" s="38"/>
      <c r="T20" s="38">
        <v>0</v>
      </c>
      <c r="U20" s="38"/>
      <c r="V20" s="38">
        <v>0</v>
      </c>
      <c r="W20" s="38"/>
      <c r="X20" s="38">
        <v>0</v>
      </c>
      <c r="Y20" s="39"/>
      <c r="Z20" s="38">
        <v>0</v>
      </c>
      <c r="AA20" s="39"/>
      <c r="AB20" s="38">
        <v>0</v>
      </c>
      <c r="AC20" s="39"/>
      <c r="AD20" s="38">
        <v>0</v>
      </c>
      <c r="AE20" s="39"/>
      <c r="AF20" s="38">
        <v>0</v>
      </c>
      <c r="AG20" s="39"/>
      <c r="AH20" s="38">
        <v>0</v>
      </c>
      <c r="AI20" s="39"/>
      <c r="AJ20" s="38">
        <v>0</v>
      </c>
      <c r="AK20" s="39"/>
      <c r="AL20" s="38">
        <v>0</v>
      </c>
      <c r="AM20" s="39"/>
      <c r="AN20" s="38">
        <v>0</v>
      </c>
      <c r="AO20" s="39"/>
      <c r="AP20" s="38">
        <f>SUM(D20:AO20)</f>
        <v>0</v>
      </c>
    </row>
    <row r="21" spans="1:42" s="5" customFormat="1" ht="3.9" customHeight="1" x14ac:dyDescent="0.2">
      <c r="A21" s="22"/>
      <c r="B21" s="22"/>
      <c r="C21" s="22"/>
      <c r="D21" s="33"/>
      <c r="E21" s="40"/>
      <c r="F21" s="33"/>
      <c r="G21" s="40"/>
      <c r="H21" s="33"/>
      <c r="I21" s="40"/>
      <c r="J21" s="33"/>
      <c r="K21" s="40"/>
      <c r="L21" s="33"/>
      <c r="M21" s="40"/>
      <c r="N21" s="33"/>
      <c r="O21" s="40"/>
      <c r="P21" s="33"/>
      <c r="Q21" s="40"/>
      <c r="R21" s="33"/>
      <c r="S21" s="40"/>
      <c r="T21" s="33"/>
      <c r="U21" s="40"/>
      <c r="V21" s="33"/>
      <c r="W21" s="40"/>
      <c r="X21" s="33"/>
      <c r="Y21" s="41"/>
      <c r="Z21" s="33"/>
      <c r="AA21" s="41"/>
      <c r="AB21" s="33"/>
      <c r="AC21" s="41"/>
      <c r="AD21" s="33"/>
      <c r="AE21" s="41"/>
      <c r="AF21" s="33"/>
      <c r="AG21" s="41"/>
      <c r="AH21" s="33"/>
      <c r="AI21" s="41"/>
      <c r="AJ21" s="33"/>
      <c r="AK21" s="41"/>
      <c r="AL21" s="33"/>
      <c r="AM21" s="41"/>
      <c r="AN21" s="33"/>
      <c r="AO21" s="41"/>
      <c r="AP21" s="33"/>
    </row>
    <row r="22" spans="1:42" s="18" customFormat="1" ht="11.1" customHeight="1" x14ac:dyDescent="0.2">
      <c r="A22" s="24" t="s">
        <v>41</v>
      </c>
      <c r="B22" s="24"/>
      <c r="C22" s="24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1"/>
      <c r="Z22" s="40"/>
      <c r="AA22" s="41"/>
      <c r="AB22" s="40"/>
      <c r="AC22" s="41"/>
      <c r="AD22" s="40"/>
      <c r="AE22" s="41"/>
      <c r="AF22" s="40"/>
      <c r="AG22" s="41"/>
      <c r="AH22" s="40"/>
      <c r="AI22" s="41"/>
      <c r="AJ22" s="40"/>
      <c r="AK22" s="41"/>
      <c r="AL22" s="40"/>
      <c r="AM22" s="41"/>
      <c r="AN22" s="40"/>
      <c r="AO22" s="41"/>
      <c r="AP22" s="40"/>
    </row>
    <row r="23" spans="1:42" s="26" customFormat="1" ht="11.1" customHeight="1" x14ac:dyDescent="0.2">
      <c r="A23" s="22"/>
      <c r="B23" s="22" t="s">
        <v>15</v>
      </c>
      <c r="C23" s="22"/>
      <c r="D23" s="40">
        <v>0</v>
      </c>
      <c r="E23" s="40"/>
      <c r="F23" s="40">
        <v>0</v>
      </c>
      <c r="G23" s="40"/>
      <c r="H23" s="40">
        <v>0</v>
      </c>
      <c r="I23" s="40"/>
      <c r="J23" s="40">
        <v>0</v>
      </c>
      <c r="K23" s="40"/>
      <c r="L23" s="40">
        <v>0</v>
      </c>
      <c r="M23" s="40"/>
      <c r="N23" s="40">
        <v>0</v>
      </c>
      <c r="O23" s="40"/>
      <c r="P23" s="40">
        <v>0</v>
      </c>
      <c r="Q23" s="40"/>
      <c r="R23" s="40">
        <v>0</v>
      </c>
      <c r="S23" s="40"/>
      <c r="T23" s="40">
        <v>0</v>
      </c>
      <c r="U23" s="40"/>
      <c r="V23" s="40">
        <v>0</v>
      </c>
      <c r="W23" s="40"/>
      <c r="X23" s="40">
        <v>0</v>
      </c>
      <c r="Y23" s="41"/>
      <c r="Z23" s="40">
        <v>0</v>
      </c>
      <c r="AA23" s="41"/>
      <c r="AB23" s="40">
        <v>0</v>
      </c>
      <c r="AC23" s="41"/>
      <c r="AD23" s="40">
        <v>0</v>
      </c>
      <c r="AE23" s="41"/>
      <c r="AF23" s="40">
        <v>0</v>
      </c>
      <c r="AG23" s="41"/>
      <c r="AH23" s="40">
        <v>0</v>
      </c>
      <c r="AI23" s="41"/>
      <c r="AJ23" s="40">
        <v>0</v>
      </c>
      <c r="AK23" s="41"/>
      <c r="AL23" s="40">
        <v>0</v>
      </c>
      <c r="AM23" s="41"/>
      <c r="AN23" s="40">
        <v>0</v>
      </c>
      <c r="AO23" s="41"/>
      <c r="AP23" s="40">
        <f t="shared" ref="AP23:AP31" si="1">SUM(D23:AO23)</f>
        <v>0</v>
      </c>
    </row>
    <row r="24" spans="1:42" s="26" customFormat="1" ht="11.1" customHeight="1" x14ac:dyDescent="0.2">
      <c r="A24" s="22"/>
      <c r="B24" s="22" t="s">
        <v>16</v>
      </c>
      <c r="C24" s="22"/>
      <c r="D24" s="40">
        <v>0</v>
      </c>
      <c r="E24" s="40"/>
      <c r="F24" s="40">
        <v>0</v>
      </c>
      <c r="G24" s="40"/>
      <c r="H24" s="40">
        <v>0</v>
      </c>
      <c r="I24" s="40"/>
      <c r="J24" s="40">
        <v>0</v>
      </c>
      <c r="K24" s="40"/>
      <c r="L24" s="40">
        <v>0</v>
      </c>
      <c r="M24" s="40"/>
      <c r="N24" s="40">
        <v>0</v>
      </c>
      <c r="O24" s="40"/>
      <c r="P24" s="40">
        <v>0</v>
      </c>
      <c r="Q24" s="40"/>
      <c r="R24" s="40">
        <v>0</v>
      </c>
      <c r="S24" s="40"/>
      <c r="T24" s="40">
        <v>0</v>
      </c>
      <c r="U24" s="40"/>
      <c r="V24" s="40">
        <v>0</v>
      </c>
      <c r="W24" s="40"/>
      <c r="X24" s="40">
        <v>0</v>
      </c>
      <c r="Y24" s="41"/>
      <c r="Z24" s="40">
        <v>0</v>
      </c>
      <c r="AA24" s="41"/>
      <c r="AB24" s="40">
        <v>0</v>
      </c>
      <c r="AC24" s="41"/>
      <c r="AD24" s="40">
        <v>0</v>
      </c>
      <c r="AE24" s="41"/>
      <c r="AF24" s="40">
        <v>0</v>
      </c>
      <c r="AG24" s="41"/>
      <c r="AH24" s="40">
        <v>0</v>
      </c>
      <c r="AI24" s="41"/>
      <c r="AJ24" s="40">
        <v>0</v>
      </c>
      <c r="AK24" s="41"/>
      <c r="AL24" s="40">
        <v>0</v>
      </c>
      <c r="AM24" s="41"/>
      <c r="AN24" s="40">
        <v>0</v>
      </c>
      <c r="AO24" s="41"/>
      <c r="AP24" s="40">
        <f t="shared" si="1"/>
        <v>0</v>
      </c>
    </row>
    <row r="25" spans="1:42" s="26" customFormat="1" ht="11.1" customHeight="1" x14ac:dyDescent="0.2">
      <c r="A25" s="22"/>
      <c r="B25" s="22" t="s">
        <v>17</v>
      </c>
      <c r="C25" s="22"/>
      <c r="D25" s="40">
        <v>0</v>
      </c>
      <c r="E25" s="40"/>
      <c r="F25" s="40">
        <v>0</v>
      </c>
      <c r="G25" s="40"/>
      <c r="H25" s="40">
        <v>0</v>
      </c>
      <c r="I25" s="40"/>
      <c r="J25" s="40">
        <v>0</v>
      </c>
      <c r="K25" s="40"/>
      <c r="L25" s="40">
        <v>0</v>
      </c>
      <c r="M25" s="40"/>
      <c r="N25" s="40">
        <v>0</v>
      </c>
      <c r="O25" s="40"/>
      <c r="P25" s="40">
        <v>0</v>
      </c>
      <c r="Q25" s="40"/>
      <c r="R25" s="40">
        <v>0</v>
      </c>
      <c r="S25" s="40"/>
      <c r="T25" s="40">
        <v>0</v>
      </c>
      <c r="U25" s="40"/>
      <c r="V25" s="40">
        <v>0</v>
      </c>
      <c r="W25" s="40"/>
      <c r="X25" s="40">
        <v>0</v>
      </c>
      <c r="Y25" s="41"/>
      <c r="Z25" s="40">
        <v>0</v>
      </c>
      <c r="AA25" s="41"/>
      <c r="AB25" s="40">
        <v>0</v>
      </c>
      <c r="AC25" s="41"/>
      <c r="AD25" s="40">
        <v>0</v>
      </c>
      <c r="AE25" s="41"/>
      <c r="AF25" s="40">
        <v>0</v>
      </c>
      <c r="AG25" s="41"/>
      <c r="AH25" s="40">
        <v>0</v>
      </c>
      <c r="AI25" s="41"/>
      <c r="AJ25" s="40">
        <v>0</v>
      </c>
      <c r="AK25" s="41"/>
      <c r="AL25" s="40">
        <v>0</v>
      </c>
      <c r="AM25" s="41"/>
      <c r="AN25" s="40">
        <v>0</v>
      </c>
      <c r="AO25" s="41"/>
      <c r="AP25" s="40">
        <f t="shared" si="1"/>
        <v>0</v>
      </c>
    </row>
    <row r="26" spans="1:42" s="27" customFormat="1" ht="11.1" customHeight="1" x14ac:dyDescent="0.25">
      <c r="A26" s="22"/>
      <c r="B26" s="22" t="s">
        <v>18</v>
      </c>
      <c r="C26" s="22"/>
      <c r="D26" s="36">
        <v>0</v>
      </c>
      <c r="E26" s="40"/>
      <c r="F26" s="36">
        <v>0</v>
      </c>
      <c r="G26" s="40"/>
      <c r="H26" s="36">
        <v>0</v>
      </c>
      <c r="I26" s="40"/>
      <c r="J26" s="36">
        <v>0</v>
      </c>
      <c r="K26" s="40"/>
      <c r="L26" s="36">
        <v>0</v>
      </c>
      <c r="M26" s="40"/>
      <c r="N26" s="36">
        <v>0</v>
      </c>
      <c r="O26" s="40"/>
      <c r="P26" s="36">
        <v>0</v>
      </c>
      <c r="Q26" s="40"/>
      <c r="R26" s="36">
        <v>0</v>
      </c>
      <c r="S26" s="40"/>
      <c r="T26" s="36">
        <v>0</v>
      </c>
      <c r="U26" s="40"/>
      <c r="V26" s="36">
        <v>0</v>
      </c>
      <c r="W26" s="40"/>
      <c r="X26" s="36">
        <v>0</v>
      </c>
      <c r="Y26" s="41"/>
      <c r="Z26" s="36">
        <v>0</v>
      </c>
      <c r="AA26" s="41"/>
      <c r="AB26" s="36">
        <v>0</v>
      </c>
      <c r="AC26" s="40"/>
      <c r="AD26" s="36">
        <v>0</v>
      </c>
      <c r="AE26" s="40"/>
      <c r="AF26" s="36">
        <v>0</v>
      </c>
      <c r="AG26" s="40"/>
      <c r="AH26" s="36">
        <v>0</v>
      </c>
      <c r="AI26" s="40"/>
      <c r="AJ26" s="36">
        <v>0</v>
      </c>
      <c r="AK26" s="41"/>
      <c r="AL26" s="36">
        <v>0</v>
      </c>
      <c r="AM26" s="40"/>
      <c r="AN26" s="36">
        <v>0</v>
      </c>
      <c r="AO26" s="40"/>
      <c r="AP26" s="36">
        <f t="shared" si="1"/>
        <v>0</v>
      </c>
    </row>
    <row r="27" spans="1:42" s="27" customFormat="1" ht="11.1" customHeight="1" x14ac:dyDescent="0.25">
      <c r="A27" s="22"/>
      <c r="B27" s="22" t="s">
        <v>19</v>
      </c>
      <c r="C27" s="22"/>
      <c r="D27" s="36">
        <v>0</v>
      </c>
      <c r="E27" s="40"/>
      <c r="F27" s="36">
        <v>0</v>
      </c>
      <c r="G27" s="40"/>
      <c r="H27" s="36">
        <v>0</v>
      </c>
      <c r="I27" s="40"/>
      <c r="J27" s="36">
        <v>0</v>
      </c>
      <c r="K27" s="40"/>
      <c r="L27" s="36">
        <v>0</v>
      </c>
      <c r="M27" s="40"/>
      <c r="N27" s="36">
        <v>0</v>
      </c>
      <c r="O27" s="40"/>
      <c r="P27" s="36">
        <v>0</v>
      </c>
      <c r="Q27" s="40"/>
      <c r="R27" s="36">
        <v>0</v>
      </c>
      <c r="S27" s="40"/>
      <c r="T27" s="36">
        <v>0</v>
      </c>
      <c r="U27" s="40"/>
      <c r="V27" s="36">
        <v>0</v>
      </c>
      <c r="W27" s="40"/>
      <c r="X27" s="36">
        <v>0</v>
      </c>
      <c r="Y27" s="41"/>
      <c r="Z27" s="36">
        <v>0</v>
      </c>
      <c r="AA27" s="41"/>
      <c r="AB27" s="36">
        <v>0</v>
      </c>
      <c r="AC27" s="40"/>
      <c r="AD27" s="36">
        <v>0</v>
      </c>
      <c r="AE27" s="40"/>
      <c r="AF27" s="36">
        <v>0</v>
      </c>
      <c r="AG27" s="40"/>
      <c r="AH27" s="36">
        <v>0</v>
      </c>
      <c r="AI27" s="40"/>
      <c r="AJ27" s="36">
        <v>0</v>
      </c>
      <c r="AK27" s="41"/>
      <c r="AL27" s="36">
        <v>0</v>
      </c>
      <c r="AM27" s="40"/>
      <c r="AN27" s="36">
        <v>0</v>
      </c>
      <c r="AO27" s="40"/>
      <c r="AP27" s="36">
        <f t="shared" si="1"/>
        <v>0</v>
      </c>
    </row>
    <row r="28" spans="1:42" s="27" customFormat="1" ht="11.1" customHeight="1" x14ac:dyDescent="0.25">
      <c r="A28" s="22"/>
      <c r="B28" s="22" t="s">
        <v>20</v>
      </c>
      <c r="C28" s="22"/>
      <c r="D28" s="36">
        <v>0</v>
      </c>
      <c r="E28" s="40"/>
      <c r="F28" s="36">
        <v>0</v>
      </c>
      <c r="G28" s="40"/>
      <c r="H28" s="36">
        <v>0</v>
      </c>
      <c r="I28" s="40"/>
      <c r="J28" s="36">
        <v>0</v>
      </c>
      <c r="K28" s="40"/>
      <c r="L28" s="36">
        <v>0</v>
      </c>
      <c r="M28" s="40"/>
      <c r="N28" s="36">
        <v>0</v>
      </c>
      <c r="O28" s="40"/>
      <c r="P28" s="36">
        <v>0</v>
      </c>
      <c r="Q28" s="40"/>
      <c r="R28" s="36">
        <v>0</v>
      </c>
      <c r="S28" s="40"/>
      <c r="T28" s="36">
        <v>0</v>
      </c>
      <c r="U28" s="40"/>
      <c r="V28" s="36">
        <v>0</v>
      </c>
      <c r="W28" s="40"/>
      <c r="X28" s="36">
        <v>0</v>
      </c>
      <c r="Y28" s="41"/>
      <c r="Z28" s="36">
        <v>0</v>
      </c>
      <c r="AA28" s="41"/>
      <c r="AB28" s="36">
        <v>0</v>
      </c>
      <c r="AC28" s="40"/>
      <c r="AD28" s="36">
        <v>0</v>
      </c>
      <c r="AE28" s="40"/>
      <c r="AF28" s="36">
        <v>0</v>
      </c>
      <c r="AG28" s="40"/>
      <c r="AH28" s="36">
        <v>0</v>
      </c>
      <c r="AI28" s="40"/>
      <c r="AJ28" s="36">
        <v>0</v>
      </c>
      <c r="AK28" s="41"/>
      <c r="AL28" s="36">
        <v>0</v>
      </c>
      <c r="AM28" s="40"/>
      <c r="AN28" s="36">
        <v>0</v>
      </c>
      <c r="AO28" s="40"/>
      <c r="AP28" s="36">
        <f t="shared" si="1"/>
        <v>0</v>
      </c>
    </row>
    <row r="29" spans="1:42" s="27" customFormat="1" ht="11.1" customHeight="1" x14ac:dyDescent="0.25">
      <c r="A29" s="22"/>
      <c r="B29" s="22" t="s">
        <v>21</v>
      </c>
      <c r="C29" s="22"/>
      <c r="D29" s="36">
        <v>0</v>
      </c>
      <c r="E29" s="40"/>
      <c r="F29" s="36">
        <v>0</v>
      </c>
      <c r="G29" s="40"/>
      <c r="H29" s="36">
        <v>0</v>
      </c>
      <c r="I29" s="40"/>
      <c r="J29" s="36">
        <v>0</v>
      </c>
      <c r="K29" s="40"/>
      <c r="L29" s="36">
        <v>0</v>
      </c>
      <c r="M29" s="40"/>
      <c r="N29" s="36">
        <v>0</v>
      </c>
      <c r="O29" s="40"/>
      <c r="P29" s="36">
        <v>0</v>
      </c>
      <c r="Q29" s="40"/>
      <c r="R29" s="36">
        <v>0</v>
      </c>
      <c r="S29" s="40"/>
      <c r="T29" s="36">
        <v>0</v>
      </c>
      <c r="U29" s="40"/>
      <c r="V29" s="36">
        <v>0</v>
      </c>
      <c r="W29" s="40"/>
      <c r="X29" s="36">
        <v>0</v>
      </c>
      <c r="Y29" s="41"/>
      <c r="Z29" s="36">
        <v>0</v>
      </c>
      <c r="AA29" s="41"/>
      <c r="AB29" s="36">
        <v>0</v>
      </c>
      <c r="AC29" s="40"/>
      <c r="AD29" s="36">
        <v>0</v>
      </c>
      <c r="AE29" s="40"/>
      <c r="AF29" s="36">
        <v>0</v>
      </c>
      <c r="AG29" s="40"/>
      <c r="AH29" s="36">
        <v>0</v>
      </c>
      <c r="AI29" s="40"/>
      <c r="AJ29" s="36">
        <v>0</v>
      </c>
      <c r="AK29" s="41"/>
      <c r="AL29" s="36">
        <v>0</v>
      </c>
      <c r="AM29" s="40"/>
      <c r="AN29" s="36">
        <v>0</v>
      </c>
      <c r="AO29" s="40"/>
      <c r="AP29" s="36">
        <f t="shared" si="1"/>
        <v>0</v>
      </c>
    </row>
    <row r="30" spans="1:42" s="27" customFormat="1" ht="11.1" customHeight="1" x14ac:dyDescent="0.25">
      <c r="A30" s="22"/>
      <c r="B30" s="22" t="s">
        <v>22</v>
      </c>
      <c r="C30" s="22"/>
      <c r="D30" s="36">
        <v>0</v>
      </c>
      <c r="E30" s="40"/>
      <c r="F30" s="36">
        <v>-0.1</v>
      </c>
      <c r="G30" s="40"/>
      <c r="H30" s="36">
        <v>-0.1</v>
      </c>
      <c r="I30" s="40"/>
      <c r="J30" s="36">
        <v>-0.1</v>
      </c>
      <c r="K30" s="40"/>
      <c r="L30" s="36">
        <v>-0.1</v>
      </c>
      <c r="M30" s="40"/>
      <c r="N30" s="36">
        <v>-0.1</v>
      </c>
      <c r="O30" s="40"/>
      <c r="P30" s="36">
        <v>-0.1</v>
      </c>
      <c r="Q30" s="40"/>
      <c r="R30" s="36">
        <v>-0.1</v>
      </c>
      <c r="S30" s="40"/>
      <c r="T30" s="36">
        <v>-0.1</v>
      </c>
      <c r="U30" s="40"/>
      <c r="V30" s="36">
        <v>-0.1</v>
      </c>
      <c r="W30" s="40"/>
      <c r="X30" s="36">
        <v>-0.1</v>
      </c>
      <c r="Y30" s="40"/>
      <c r="Z30" s="36">
        <v>-0.1</v>
      </c>
      <c r="AA30" s="40"/>
      <c r="AB30" s="36">
        <v>-0.1</v>
      </c>
      <c r="AC30" s="40"/>
      <c r="AD30" s="36">
        <v>0</v>
      </c>
      <c r="AE30" s="40"/>
      <c r="AF30" s="36">
        <v>0</v>
      </c>
      <c r="AG30" s="40"/>
      <c r="AH30" s="36">
        <v>0</v>
      </c>
      <c r="AI30" s="40"/>
      <c r="AJ30" s="36">
        <v>0</v>
      </c>
      <c r="AK30" s="40"/>
      <c r="AL30" s="36">
        <v>0</v>
      </c>
      <c r="AM30" s="40"/>
      <c r="AN30" s="36">
        <v>0</v>
      </c>
      <c r="AO30" s="40"/>
      <c r="AP30" s="36">
        <f t="shared" si="1"/>
        <v>-1.2</v>
      </c>
    </row>
    <row r="31" spans="1:42" s="4" customFormat="1" ht="10.199999999999999" x14ac:dyDescent="0.2">
      <c r="A31" s="12"/>
      <c r="C31" s="4" t="s">
        <v>6</v>
      </c>
      <c r="D31" s="13">
        <f>SUM(D23:D30)</f>
        <v>0</v>
      </c>
      <c r="E31" s="5"/>
      <c r="F31" s="13">
        <f>SUM(F23:F30)</f>
        <v>-0.1</v>
      </c>
      <c r="G31" s="5"/>
      <c r="H31" s="13">
        <f>SUM(H23:H30)</f>
        <v>-0.1</v>
      </c>
      <c r="I31" s="5"/>
      <c r="J31" s="13">
        <f>SUM(J23:J30)</f>
        <v>-0.1</v>
      </c>
      <c r="K31" s="5"/>
      <c r="L31" s="13">
        <f>SUM(L23:L30)</f>
        <v>-0.1</v>
      </c>
      <c r="M31" s="5"/>
      <c r="N31" s="13">
        <f>SUM(N23:N30)</f>
        <v>-0.1</v>
      </c>
      <c r="O31" s="5"/>
      <c r="P31" s="13">
        <f>SUM(P23:P30)</f>
        <v>-0.1</v>
      </c>
      <c r="Q31" s="5"/>
      <c r="R31" s="13">
        <f>SUM(R23:R30)</f>
        <v>-0.1</v>
      </c>
      <c r="S31" s="5"/>
      <c r="T31" s="13">
        <f>SUM(T23:T30)</f>
        <v>-0.1</v>
      </c>
      <c r="U31" s="5"/>
      <c r="V31" s="13">
        <f>SUM(V23:V30)</f>
        <v>-0.1</v>
      </c>
      <c r="W31" s="5"/>
      <c r="X31" s="13">
        <f>SUM(X23:X30)</f>
        <v>-0.1</v>
      </c>
      <c r="Z31" s="13">
        <f>SUM(Z23:Z30)</f>
        <v>-0.1</v>
      </c>
      <c r="AB31" s="13">
        <f>SUM(AB23:AB30)</f>
        <v>-0.1</v>
      </c>
      <c r="AD31" s="13">
        <f>SUM(AD23:AD30)</f>
        <v>0</v>
      </c>
      <c r="AF31" s="13">
        <f>SUM(AF23:AF30)</f>
        <v>0</v>
      </c>
      <c r="AH31" s="13">
        <f>SUM(AH23:AH30)</f>
        <v>0</v>
      </c>
      <c r="AJ31" s="13">
        <f>SUM(AJ23:AJ30)</f>
        <v>0</v>
      </c>
      <c r="AL31" s="13">
        <f>SUM(AL23:AL30)</f>
        <v>0</v>
      </c>
      <c r="AN31" s="13">
        <f>SUM(AN23:AN30)</f>
        <v>0</v>
      </c>
      <c r="AP31" s="13">
        <f t="shared" si="1"/>
        <v>-1.2</v>
      </c>
    </row>
    <row r="32" spans="1:42" s="28" customFormat="1" ht="3.9" customHeight="1" x14ac:dyDescent="0.25">
      <c r="A32" s="22"/>
      <c r="B32" s="22"/>
      <c r="C32" s="22"/>
      <c r="D32" s="36"/>
      <c r="E32" s="40"/>
      <c r="F32" s="36"/>
      <c r="G32" s="40"/>
      <c r="H32" s="36"/>
      <c r="I32" s="40"/>
      <c r="J32" s="36"/>
      <c r="K32" s="40"/>
      <c r="L32" s="36"/>
      <c r="M32" s="40"/>
      <c r="N32" s="36"/>
      <c r="O32" s="40"/>
      <c r="P32" s="36"/>
      <c r="Q32" s="40"/>
      <c r="R32" s="36"/>
      <c r="S32" s="40"/>
      <c r="T32" s="36"/>
      <c r="U32" s="40"/>
      <c r="V32" s="36"/>
      <c r="W32" s="40"/>
      <c r="X32" s="36"/>
      <c r="Y32" s="41"/>
      <c r="Z32" s="36"/>
      <c r="AA32" s="41"/>
      <c r="AB32" s="36"/>
      <c r="AC32" s="40"/>
      <c r="AD32" s="36"/>
      <c r="AE32" s="40"/>
      <c r="AF32" s="36"/>
      <c r="AG32" s="40"/>
      <c r="AH32" s="36"/>
      <c r="AI32" s="40"/>
      <c r="AJ32" s="36"/>
      <c r="AK32" s="41"/>
      <c r="AL32" s="36"/>
      <c r="AM32" s="40"/>
      <c r="AN32" s="36"/>
      <c r="AO32" s="40"/>
      <c r="AP32" s="36"/>
    </row>
    <row r="33" spans="1:42" s="29" customFormat="1" ht="11.1" customHeight="1" x14ac:dyDescent="0.25">
      <c r="A33" s="24" t="s">
        <v>9</v>
      </c>
      <c r="B33" s="24"/>
      <c r="C33" s="24"/>
      <c r="D33" s="33"/>
      <c r="E33" s="40"/>
      <c r="F33" s="33"/>
      <c r="G33" s="40"/>
      <c r="H33" s="33"/>
      <c r="I33" s="40"/>
      <c r="J33" s="33"/>
      <c r="K33" s="40"/>
      <c r="L33" s="33"/>
      <c r="M33" s="40"/>
      <c r="N33" s="33"/>
      <c r="O33" s="40"/>
      <c r="P33" s="33"/>
      <c r="Q33" s="40"/>
      <c r="R33" s="33"/>
      <c r="S33" s="40"/>
      <c r="T33" s="33"/>
      <c r="U33" s="40"/>
      <c r="V33" s="33"/>
      <c r="W33" s="40"/>
      <c r="X33" s="33"/>
      <c r="Y33" s="41"/>
      <c r="Z33" s="33"/>
      <c r="AA33" s="41"/>
      <c r="AB33" s="33"/>
      <c r="AC33" s="41"/>
      <c r="AD33" s="33"/>
      <c r="AE33" s="41"/>
      <c r="AF33" s="33"/>
      <c r="AG33" s="41"/>
      <c r="AH33" s="33"/>
      <c r="AI33" s="41"/>
      <c r="AJ33" s="33"/>
      <c r="AK33" s="41"/>
      <c r="AL33" s="33"/>
      <c r="AM33" s="41"/>
      <c r="AN33" s="33"/>
      <c r="AO33" s="41"/>
      <c r="AP33" s="33"/>
    </row>
    <row r="34" spans="1:42" s="27" customFormat="1" ht="11.1" customHeight="1" x14ac:dyDescent="0.25">
      <c r="A34" s="22"/>
      <c r="B34" s="22" t="s">
        <v>23</v>
      </c>
      <c r="C34" s="22"/>
      <c r="D34" s="36">
        <v>0</v>
      </c>
      <c r="E34" s="40"/>
      <c r="F34" s="36">
        <v>0</v>
      </c>
      <c r="G34" s="40"/>
      <c r="H34" s="36">
        <v>0</v>
      </c>
      <c r="I34" s="40"/>
      <c r="J34" s="36">
        <v>0</v>
      </c>
      <c r="K34" s="40"/>
      <c r="L34" s="36">
        <v>0</v>
      </c>
      <c r="M34" s="40"/>
      <c r="N34" s="36">
        <v>0</v>
      </c>
      <c r="O34" s="40"/>
      <c r="P34" s="36">
        <v>0</v>
      </c>
      <c r="Q34" s="40"/>
      <c r="R34" s="36">
        <v>0</v>
      </c>
      <c r="S34" s="40"/>
      <c r="T34" s="36">
        <v>0</v>
      </c>
      <c r="U34" s="40"/>
      <c r="V34" s="36">
        <v>0</v>
      </c>
      <c r="W34" s="40"/>
      <c r="X34" s="36">
        <v>0</v>
      </c>
      <c r="Y34" s="41"/>
      <c r="Z34" s="36">
        <v>0</v>
      </c>
      <c r="AA34" s="41"/>
      <c r="AB34" s="36">
        <v>0</v>
      </c>
      <c r="AC34" s="40"/>
      <c r="AD34" s="36">
        <v>0</v>
      </c>
      <c r="AE34" s="40"/>
      <c r="AF34" s="36">
        <v>0</v>
      </c>
      <c r="AG34" s="40"/>
      <c r="AH34" s="36">
        <v>0</v>
      </c>
      <c r="AI34" s="40"/>
      <c r="AJ34" s="36">
        <v>0</v>
      </c>
      <c r="AK34" s="41"/>
      <c r="AL34" s="36">
        <v>0</v>
      </c>
      <c r="AM34" s="40"/>
      <c r="AN34" s="36">
        <v>0</v>
      </c>
      <c r="AO34" s="40"/>
      <c r="AP34" s="36">
        <f t="shared" ref="AP34:AP40" si="2">SUM(D34:AO34)</f>
        <v>0</v>
      </c>
    </row>
    <row r="35" spans="1:42" s="27" customFormat="1" ht="11.1" customHeight="1" x14ac:dyDescent="0.25">
      <c r="A35" s="22"/>
      <c r="B35" s="22" t="s">
        <v>24</v>
      </c>
      <c r="C35" s="22"/>
      <c r="D35" s="36">
        <v>0</v>
      </c>
      <c r="E35" s="40"/>
      <c r="F35" s="36">
        <v>0</v>
      </c>
      <c r="G35" s="40"/>
      <c r="H35" s="36">
        <v>0</v>
      </c>
      <c r="I35" s="40"/>
      <c r="J35" s="36">
        <v>0</v>
      </c>
      <c r="K35" s="40"/>
      <c r="L35" s="36">
        <v>0</v>
      </c>
      <c r="M35" s="40"/>
      <c r="N35" s="36">
        <v>0</v>
      </c>
      <c r="O35" s="40"/>
      <c r="P35" s="36">
        <v>0</v>
      </c>
      <c r="Q35" s="40"/>
      <c r="R35" s="36">
        <v>0</v>
      </c>
      <c r="S35" s="40"/>
      <c r="T35" s="36">
        <v>0</v>
      </c>
      <c r="U35" s="40"/>
      <c r="V35" s="36">
        <v>0</v>
      </c>
      <c r="W35" s="40"/>
      <c r="X35" s="36">
        <v>0</v>
      </c>
      <c r="Y35" s="41"/>
      <c r="Z35" s="36">
        <v>0</v>
      </c>
      <c r="AA35" s="41"/>
      <c r="AB35" s="36">
        <v>0</v>
      </c>
      <c r="AC35" s="40"/>
      <c r="AD35" s="36">
        <v>0</v>
      </c>
      <c r="AE35" s="40"/>
      <c r="AF35" s="36">
        <v>0</v>
      </c>
      <c r="AG35" s="40"/>
      <c r="AH35" s="36">
        <v>0</v>
      </c>
      <c r="AI35" s="40"/>
      <c r="AJ35" s="36">
        <v>0</v>
      </c>
      <c r="AK35" s="41"/>
      <c r="AL35" s="36">
        <v>0</v>
      </c>
      <c r="AM35" s="40"/>
      <c r="AN35" s="36">
        <v>0</v>
      </c>
      <c r="AO35" s="40"/>
      <c r="AP35" s="36">
        <f t="shared" si="2"/>
        <v>0</v>
      </c>
    </row>
    <row r="36" spans="1:42" s="27" customFormat="1" ht="11.1" customHeight="1" x14ac:dyDescent="0.25">
      <c r="A36" s="22"/>
      <c r="B36" s="22" t="s">
        <v>25</v>
      </c>
      <c r="C36" s="22"/>
      <c r="D36" s="36">
        <v>0</v>
      </c>
      <c r="E36" s="40"/>
      <c r="F36" s="36">
        <v>0</v>
      </c>
      <c r="G36" s="40"/>
      <c r="H36" s="36">
        <v>0</v>
      </c>
      <c r="I36" s="40"/>
      <c r="J36" s="36">
        <v>0</v>
      </c>
      <c r="K36" s="40"/>
      <c r="L36" s="36">
        <v>0</v>
      </c>
      <c r="M36" s="40"/>
      <c r="N36" s="36">
        <v>0</v>
      </c>
      <c r="O36" s="40"/>
      <c r="P36" s="36">
        <v>0</v>
      </c>
      <c r="Q36" s="40"/>
      <c r="R36" s="36">
        <v>0</v>
      </c>
      <c r="S36" s="40"/>
      <c r="T36" s="36">
        <v>0</v>
      </c>
      <c r="U36" s="40"/>
      <c r="V36" s="36">
        <v>0</v>
      </c>
      <c r="W36" s="40"/>
      <c r="X36" s="36">
        <v>0</v>
      </c>
      <c r="Y36" s="41"/>
      <c r="Z36" s="36">
        <v>0</v>
      </c>
      <c r="AA36" s="41"/>
      <c r="AB36" s="36">
        <v>0</v>
      </c>
      <c r="AC36" s="41"/>
      <c r="AD36" s="36">
        <v>0</v>
      </c>
      <c r="AE36" s="41"/>
      <c r="AF36" s="36">
        <v>0</v>
      </c>
      <c r="AG36" s="41"/>
      <c r="AH36" s="36">
        <v>0</v>
      </c>
      <c r="AI36" s="41"/>
      <c r="AJ36" s="36">
        <v>0</v>
      </c>
      <c r="AK36" s="41"/>
      <c r="AL36" s="36">
        <v>0</v>
      </c>
      <c r="AM36" s="41"/>
      <c r="AN36" s="36">
        <v>0</v>
      </c>
      <c r="AO36" s="41"/>
      <c r="AP36" s="36">
        <f t="shared" si="2"/>
        <v>0</v>
      </c>
    </row>
    <row r="37" spans="1:42" s="27" customFormat="1" ht="11.1" customHeight="1" x14ac:dyDescent="0.25">
      <c r="A37" s="22"/>
      <c r="B37" s="22" t="s">
        <v>26</v>
      </c>
      <c r="C37" s="22"/>
      <c r="D37" s="36">
        <v>0</v>
      </c>
      <c r="E37" s="40"/>
      <c r="F37" s="36">
        <v>0</v>
      </c>
      <c r="G37" s="40"/>
      <c r="H37" s="36">
        <v>0</v>
      </c>
      <c r="I37" s="40"/>
      <c r="J37" s="36">
        <v>0</v>
      </c>
      <c r="K37" s="40"/>
      <c r="L37" s="36">
        <v>0</v>
      </c>
      <c r="M37" s="40"/>
      <c r="N37" s="36">
        <v>0</v>
      </c>
      <c r="O37" s="40"/>
      <c r="P37" s="36">
        <v>0</v>
      </c>
      <c r="Q37" s="40"/>
      <c r="R37" s="36">
        <v>0</v>
      </c>
      <c r="S37" s="40"/>
      <c r="T37" s="36">
        <v>0</v>
      </c>
      <c r="U37" s="40"/>
      <c r="V37" s="36">
        <v>0</v>
      </c>
      <c r="W37" s="40"/>
      <c r="X37" s="36">
        <v>0</v>
      </c>
      <c r="Y37" s="41"/>
      <c r="Z37" s="36">
        <v>0</v>
      </c>
      <c r="AA37" s="41"/>
      <c r="AB37" s="36">
        <v>0</v>
      </c>
      <c r="AC37" s="41"/>
      <c r="AD37" s="36">
        <v>0</v>
      </c>
      <c r="AE37" s="41"/>
      <c r="AF37" s="36">
        <v>0</v>
      </c>
      <c r="AG37" s="41"/>
      <c r="AH37" s="36">
        <v>0</v>
      </c>
      <c r="AI37" s="41"/>
      <c r="AJ37" s="36">
        <v>0</v>
      </c>
      <c r="AK37" s="41"/>
      <c r="AL37" s="36">
        <v>0</v>
      </c>
      <c r="AM37" s="41"/>
      <c r="AN37" s="36">
        <v>0</v>
      </c>
      <c r="AO37" s="41"/>
      <c r="AP37" s="36">
        <f t="shared" si="2"/>
        <v>0</v>
      </c>
    </row>
    <row r="38" spans="1:42" s="27" customFormat="1" ht="11.1" customHeight="1" x14ac:dyDescent="0.25">
      <c r="A38" s="22"/>
      <c r="B38" s="22" t="s">
        <v>27</v>
      </c>
      <c r="C38" s="22"/>
      <c r="D38" s="38">
        <v>0</v>
      </c>
      <c r="E38" s="40"/>
      <c r="F38" s="38">
        <v>0</v>
      </c>
      <c r="G38" s="40"/>
      <c r="H38" s="38">
        <v>0</v>
      </c>
      <c r="I38" s="40"/>
      <c r="J38" s="38">
        <v>0</v>
      </c>
      <c r="K38" s="40"/>
      <c r="L38" s="38">
        <v>0</v>
      </c>
      <c r="M38" s="40"/>
      <c r="N38" s="38">
        <v>0</v>
      </c>
      <c r="O38" s="40"/>
      <c r="P38" s="38">
        <v>0</v>
      </c>
      <c r="Q38" s="40"/>
      <c r="R38" s="38">
        <v>0</v>
      </c>
      <c r="S38" s="40"/>
      <c r="T38" s="38">
        <v>0</v>
      </c>
      <c r="U38" s="40"/>
      <c r="V38" s="38">
        <v>0</v>
      </c>
      <c r="W38" s="40"/>
      <c r="X38" s="38">
        <v>0</v>
      </c>
      <c r="Y38" s="41"/>
      <c r="Z38" s="38">
        <v>0</v>
      </c>
      <c r="AA38" s="41"/>
      <c r="AB38" s="38">
        <v>0</v>
      </c>
      <c r="AC38" s="41"/>
      <c r="AD38" s="38">
        <v>0</v>
      </c>
      <c r="AE38" s="41"/>
      <c r="AF38" s="38">
        <v>0</v>
      </c>
      <c r="AG38" s="41"/>
      <c r="AH38" s="38">
        <v>0</v>
      </c>
      <c r="AI38" s="41"/>
      <c r="AJ38" s="38">
        <v>0</v>
      </c>
      <c r="AK38" s="41"/>
      <c r="AL38" s="38">
        <v>0</v>
      </c>
      <c r="AM38" s="41"/>
      <c r="AN38" s="38">
        <v>0</v>
      </c>
      <c r="AO38" s="41"/>
      <c r="AP38" s="38">
        <f t="shared" si="2"/>
        <v>0</v>
      </c>
    </row>
    <row r="39" spans="1:42" s="27" customFormat="1" ht="11.1" customHeight="1" x14ac:dyDescent="0.25">
      <c r="A39" s="22"/>
      <c r="B39" s="22" t="s">
        <v>28</v>
      </c>
      <c r="C39" s="22"/>
      <c r="D39" s="38">
        <v>0</v>
      </c>
      <c r="E39" s="40"/>
      <c r="F39" s="38">
        <v>-0.5</v>
      </c>
      <c r="G39" s="40"/>
      <c r="H39" s="38">
        <v>-0.5</v>
      </c>
      <c r="I39" s="40"/>
      <c r="J39" s="38">
        <v>-0.5</v>
      </c>
      <c r="K39" s="40"/>
      <c r="L39" s="38">
        <v>-0.5</v>
      </c>
      <c r="M39" s="40"/>
      <c r="N39" s="38">
        <v>-0.5</v>
      </c>
      <c r="O39" s="40"/>
      <c r="P39" s="38">
        <v>-0.5</v>
      </c>
      <c r="Q39" s="40"/>
      <c r="R39" s="38">
        <v>-0.5</v>
      </c>
      <c r="S39" s="40"/>
      <c r="T39" s="38">
        <v>-0.5</v>
      </c>
      <c r="U39" s="40"/>
      <c r="V39" s="38">
        <v>-0.5</v>
      </c>
      <c r="W39" s="40"/>
      <c r="X39" s="38">
        <v>-0.5</v>
      </c>
      <c r="Y39" s="40"/>
      <c r="Z39" s="38">
        <v>-0.5</v>
      </c>
      <c r="AA39" s="40"/>
      <c r="AB39" s="38">
        <v>-0.5</v>
      </c>
      <c r="AC39" s="40"/>
      <c r="AD39" s="38">
        <v>0</v>
      </c>
      <c r="AE39" s="40"/>
      <c r="AF39" s="38">
        <v>0</v>
      </c>
      <c r="AG39" s="40"/>
      <c r="AH39" s="38">
        <v>0</v>
      </c>
      <c r="AI39" s="40"/>
      <c r="AJ39" s="38">
        <v>0</v>
      </c>
      <c r="AK39" s="40"/>
      <c r="AL39" s="38">
        <v>0</v>
      </c>
      <c r="AM39" s="40"/>
      <c r="AN39" s="38">
        <v>0</v>
      </c>
      <c r="AO39" s="40"/>
      <c r="AP39" s="38">
        <f t="shared" si="2"/>
        <v>-6</v>
      </c>
    </row>
    <row r="40" spans="1:42" s="4" customFormat="1" ht="10.199999999999999" x14ac:dyDescent="0.2">
      <c r="A40" s="12"/>
      <c r="C40" s="4" t="s">
        <v>6</v>
      </c>
      <c r="D40" s="13">
        <f>SUM(D34:D39)</f>
        <v>0</v>
      </c>
      <c r="E40" s="5"/>
      <c r="F40" s="13">
        <f>SUM(F34:F39)</f>
        <v>-0.5</v>
      </c>
      <c r="G40" s="5"/>
      <c r="H40" s="13">
        <f>SUM(H34:H39)</f>
        <v>-0.5</v>
      </c>
      <c r="I40" s="5"/>
      <c r="J40" s="13">
        <f>SUM(J34:J39)</f>
        <v>-0.5</v>
      </c>
      <c r="K40" s="5"/>
      <c r="L40" s="13">
        <f>SUM(L34:L39)</f>
        <v>-0.5</v>
      </c>
      <c r="M40" s="5"/>
      <c r="N40" s="13">
        <f>SUM(N34:N39)</f>
        <v>-0.5</v>
      </c>
      <c r="O40" s="5"/>
      <c r="P40" s="13">
        <f>SUM(P34:P39)</f>
        <v>-0.5</v>
      </c>
      <c r="Q40" s="5"/>
      <c r="R40" s="13">
        <f>SUM(R34:R39)</f>
        <v>-0.5</v>
      </c>
      <c r="S40" s="5"/>
      <c r="T40" s="13">
        <f>SUM(T34:T39)</f>
        <v>-0.5</v>
      </c>
      <c r="U40" s="5"/>
      <c r="V40" s="13">
        <f>SUM(V34:V39)</f>
        <v>-0.5</v>
      </c>
      <c r="W40" s="5"/>
      <c r="X40" s="13">
        <f>SUM(X34:X39)</f>
        <v>-0.5</v>
      </c>
      <c r="Z40" s="13">
        <f>SUM(Z34:Z39)</f>
        <v>-0.5</v>
      </c>
      <c r="AB40" s="13">
        <f>SUM(AB34:AB39)</f>
        <v>-0.5</v>
      </c>
      <c r="AD40" s="13">
        <f>SUM(AD34:AD39)</f>
        <v>0</v>
      </c>
      <c r="AF40" s="13">
        <f>SUM(AF34:AF39)</f>
        <v>0</v>
      </c>
      <c r="AH40" s="13">
        <f>SUM(AH34:AH39)</f>
        <v>0</v>
      </c>
      <c r="AJ40" s="13">
        <f>SUM(AJ34:AJ39)</f>
        <v>0</v>
      </c>
      <c r="AL40" s="13">
        <f>SUM(AL34:AL39)</f>
        <v>0</v>
      </c>
      <c r="AN40" s="13">
        <f>SUM(AN34:AN39)</f>
        <v>0</v>
      </c>
      <c r="AP40" s="13">
        <f t="shared" si="2"/>
        <v>-6</v>
      </c>
    </row>
    <row r="41" spans="1:42" s="28" customFormat="1" ht="3.9" customHeight="1" x14ac:dyDescent="0.25">
      <c r="A41" s="22"/>
      <c r="B41" s="22"/>
      <c r="C41" s="22"/>
      <c r="D41" s="36"/>
      <c r="E41" s="40"/>
      <c r="F41" s="36"/>
      <c r="G41" s="40"/>
      <c r="H41" s="36"/>
      <c r="I41" s="40"/>
      <c r="J41" s="36"/>
      <c r="K41" s="40"/>
      <c r="L41" s="36"/>
      <c r="M41" s="40"/>
      <c r="N41" s="36"/>
      <c r="O41" s="40"/>
      <c r="P41" s="36"/>
      <c r="Q41" s="40"/>
      <c r="R41" s="36"/>
      <c r="S41" s="40"/>
      <c r="T41" s="36"/>
      <c r="U41" s="40"/>
      <c r="V41" s="36"/>
      <c r="W41" s="40"/>
      <c r="X41" s="36"/>
      <c r="Y41" s="41"/>
      <c r="Z41" s="36"/>
      <c r="AA41" s="41"/>
      <c r="AB41" s="36"/>
      <c r="AC41" s="40"/>
      <c r="AD41" s="36"/>
      <c r="AE41" s="40"/>
      <c r="AF41" s="36"/>
      <c r="AG41" s="40"/>
      <c r="AH41" s="36"/>
      <c r="AI41" s="40"/>
      <c r="AJ41" s="36"/>
      <c r="AK41" s="41"/>
      <c r="AL41" s="36"/>
      <c r="AM41" s="40"/>
      <c r="AN41" s="36"/>
      <c r="AO41" s="40"/>
      <c r="AP41" s="36"/>
    </row>
    <row r="42" spans="1:42" s="29" customFormat="1" ht="11.1" customHeight="1" x14ac:dyDescent="0.25">
      <c r="A42" s="24" t="s">
        <v>10</v>
      </c>
      <c r="B42" s="24"/>
      <c r="C42" s="24"/>
      <c r="D42" s="36"/>
      <c r="E42" s="40"/>
      <c r="F42" s="36"/>
      <c r="G42" s="40"/>
      <c r="H42" s="36"/>
      <c r="I42" s="40"/>
      <c r="J42" s="36"/>
      <c r="K42" s="40"/>
      <c r="L42" s="36"/>
      <c r="M42" s="40"/>
      <c r="N42" s="36"/>
      <c r="O42" s="40"/>
      <c r="P42" s="36"/>
      <c r="Q42" s="40"/>
      <c r="R42" s="36"/>
      <c r="S42" s="40"/>
      <c r="T42" s="36"/>
      <c r="U42" s="40"/>
      <c r="V42" s="36"/>
      <c r="W42" s="40"/>
      <c r="X42" s="36"/>
      <c r="Y42" s="40"/>
      <c r="Z42" s="36"/>
      <c r="AA42" s="40"/>
      <c r="AB42" s="36"/>
      <c r="AC42" s="40"/>
      <c r="AD42" s="36"/>
      <c r="AE42" s="40"/>
      <c r="AF42" s="36"/>
      <c r="AG42" s="40"/>
      <c r="AH42" s="36"/>
      <c r="AI42" s="40"/>
      <c r="AJ42" s="36"/>
      <c r="AK42" s="41"/>
      <c r="AL42" s="36"/>
      <c r="AM42" s="40"/>
      <c r="AN42" s="36"/>
      <c r="AO42" s="40"/>
      <c r="AP42" s="36"/>
    </row>
    <row r="43" spans="1:42" s="27" customFormat="1" ht="11.1" customHeight="1" x14ac:dyDescent="0.25">
      <c r="A43" s="22"/>
      <c r="B43" s="30" t="s">
        <v>29</v>
      </c>
      <c r="C43" s="31"/>
      <c r="D43" s="34">
        <v>0</v>
      </c>
      <c r="E43" s="40"/>
      <c r="F43" s="34">
        <v>0</v>
      </c>
      <c r="G43" s="40"/>
      <c r="H43" s="34">
        <v>0</v>
      </c>
      <c r="I43" s="40"/>
      <c r="J43" s="34">
        <v>0</v>
      </c>
      <c r="K43" s="40"/>
      <c r="L43" s="34">
        <v>0</v>
      </c>
      <c r="M43" s="40"/>
      <c r="N43" s="34">
        <v>0</v>
      </c>
      <c r="O43" s="40"/>
      <c r="P43" s="34">
        <v>0</v>
      </c>
      <c r="Q43" s="40"/>
      <c r="R43" s="34">
        <v>0</v>
      </c>
      <c r="S43" s="41"/>
      <c r="T43" s="34">
        <v>0</v>
      </c>
      <c r="U43" s="40"/>
      <c r="V43" s="34">
        <v>0</v>
      </c>
      <c r="W43" s="41"/>
      <c r="X43" s="34">
        <v>0</v>
      </c>
      <c r="Y43" s="40"/>
      <c r="Z43" s="34">
        <v>0</v>
      </c>
      <c r="AA43" s="41"/>
      <c r="AB43" s="34">
        <v>0</v>
      </c>
      <c r="AC43" s="40"/>
      <c r="AD43" s="34">
        <v>0</v>
      </c>
      <c r="AE43" s="41"/>
      <c r="AF43" s="34">
        <v>0</v>
      </c>
      <c r="AG43" s="40"/>
      <c r="AH43" s="34">
        <v>0</v>
      </c>
      <c r="AI43" s="41"/>
      <c r="AJ43" s="34">
        <v>0</v>
      </c>
      <c r="AK43" s="41"/>
      <c r="AL43" s="34">
        <v>0</v>
      </c>
      <c r="AM43" s="41"/>
      <c r="AN43" s="34">
        <v>0</v>
      </c>
      <c r="AO43" s="40"/>
      <c r="AP43" s="34">
        <f>SUM(D43:AO43)</f>
        <v>0</v>
      </c>
    </row>
    <row r="44" spans="1:42" s="27" customFormat="1" ht="11.1" customHeight="1" x14ac:dyDescent="0.25">
      <c r="A44" s="22"/>
      <c r="B44" s="22" t="s">
        <v>1</v>
      </c>
      <c r="C44" s="22"/>
      <c r="D44" s="40">
        <v>0</v>
      </c>
      <c r="E44" s="40"/>
      <c r="F44" s="40">
        <v>0</v>
      </c>
      <c r="G44" s="40"/>
      <c r="H44" s="40">
        <v>0</v>
      </c>
      <c r="I44" s="40"/>
      <c r="J44" s="40">
        <v>0</v>
      </c>
      <c r="K44" s="40"/>
      <c r="L44" s="40">
        <v>0</v>
      </c>
      <c r="M44" s="40"/>
      <c r="N44" s="40">
        <v>0</v>
      </c>
      <c r="O44" s="40"/>
      <c r="P44" s="40">
        <v>0</v>
      </c>
      <c r="Q44" s="40"/>
      <c r="R44" s="40">
        <v>0</v>
      </c>
      <c r="S44" s="40"/>
      <c r="T44" s="40">
        <v>0</v>
      </c>
      <c r="U44" s="40"/>
      <c r="V44" s="40">
        <v>0</v>
      </c>
      <c r="W44" s="40"/>
      <c r="X44" s="40">
        <v>0</v>
      </c>
      <c r="Y44" s="41"/>
      <c r="Z44" s="40">
        <v>0</v>
      </c>
      <c r="AA44" s="41"/>
      <c r="AB44" s="40">
        <v>0</v>
      </c>
      <c r="AC44" s="41"/>
      <c r="AD44" s="40">
        <v>0</v>
      </c>
      <c r="AE44" s="41"/>
      <c r="AF44" s="40">
        <v>0</v>
      </c>
      <c r="AG44" s="41"/>
      <c r="AH44" s="40">
        <v>0</v>
      </c>
      <c r="AI44" s="41"/>
      <c r="AJ44" s="40">
        <v>0</v>
      </c>
      <c r="AK44" s="41"/>
      <c r="AL44" s="40">
        <v>0</v>
      </c>
      <c r="AM44" s="41"/>
      <c r="AN44" s="40">
        <v>0</v>
      </c>
      <c r="AO44" s="41"/>
      <c r="AP44" s="40">
        <f>SUM(D44:AO44)</f>
        <v>0</v>
      </c>
    </row>
    <row r="45" spans="1:42" s="4" customFormat="1" ht="10.199999999999999" x14ac:dyDescent="0.2">
      <c r="A45" s="12"/>
      <c r="C45" s="4" t="s">
        <v>6</v>
      </c>
      <c r="D45" s="13">
        <f>SUM(D43:D44)</f>
        <v>0</v>
      </c>
      <c r="E45" s="5"/>
      <c r="F45" s="13">
        <f>SUM(F43:F44)</f>
        <v>0</v>
      </c>
      <c r="G45" s="5"/>
      <c r="H45" s="13">
        <f>SUM(H43:H44)</f>
        <v>0</v>
      </c>
      <c r="I45" s="5"/>
      <c r="J45" s="13">
        <f>SUM(J43:J44)</f>
        <v>0</v>
      </c>
      <c r="K45" s="5"/>
      <c r="L45" s="13">
        <f>SUM(L43:L44)</f>
        <v>0</v>
      </c>
      <c r="M45" s="5"/>
      <c r="N45" s="13">
        <f>SUM(N43:N44)</f>
        <v>0</v>
      </c>
      <c r="O45" s="5"/>
      <c r="P45" s="13">
        <f>SUM(P43:P44)</f>
        <v>0</v>
      </c>
      <c r="Q45" s="5"/>
      <c r="R45" s="13">
        <f>SUM(R43:R44)</f>
        <v>0</v>
      </c>
      <c r="S45" s="5"/>
      <c r="T45" s="13">
        <f>SUM(T43:T44)</f>
        <v>0</v>
      </c>
      <c r="U45" s="5"/>
      <c r="V45" s="13">
        <f>SUM(V43:V44)</f>
        <v>0</v>
      </c>
      <c r="W45" s="5"/>
      <c r="X45" s="13">
        <f>SUM(X43:X44)</f>
        <v>0</v>
      </c>
      <c r="Z45" s="13">
        <f>SUM(Z43:Z44)</f>
        <v>0</v>
      </c>
      <c r="AB45" s="13">
        <f>SUM(AB43:AB44)</f>
        <v>0</v>
      </c>
      <c r="AD45" s="13">
        <f>SUM(AD43:AD44)</f>
        <v>0</v>
      </c>
      <c r="AF45" s="13">
        <f>SUM(AF43:AF44)</f>
        <v>0</v>
      </c>
      <c r="AH45" s="13">
        <f>SUM(AH43:AH44)</f>
        <v>0</v>
      </c>
      <c r="AJ45" s="13">
        <f>SUM(AJ43:AJ44)</f>
        <v>0</v>
      </c>
      <c r="AL45" s="13">
        <f>SUM(AL43:AL44)</f>
        <v>0</v>
      </c>
      <c r="AN45" s="13">
        <f>SUM(AN43:AN44)</f>
        <v>0</v>
      </c>
      <c r="AP45" s="13">
        <f>SUM(D45:AO45)</f>
        <v>0</v>
      </c>
    </row>
    <row r="46" spans="1:42" s="28" customFormat="1" ht="3.9" customHeight="1" x14ac:dyDescent="0.25">
      <c r="A46" s="22"/>
      <c r="B46" s="22"/>
      <c r="C46" s="22"/>
      <c r="D46" s="38"/>
      <c r="E46" s="40"/>
      <c r="F46" s="38"/>
      <c r="G46" s="40"/>
      <c r="H46" s="38"/>
      <c r="I46" s="40"/>
      <c r="J46" s="38"/>
      <c r="K46" s="40"/>
      <c r="L46" s="38"/>
      <c r="M46" s="40"/>
      <c r="N46" s="38"/>
      <c r="O46" s="40"/>
      <c r="P46" s="38"/>
      <c r="Q46" s="40"/>
      <c r="R46" s="38"/>
      <c r="S46" s="40"/>
      <c r="T46" s="38"/>
      <c r="U46" s="40"/>
      <c r="V46" s="38"/>
      <c r="W46" s="40"/>
      <c r="X46" s="38"/>
      <c r="Y46" s="41"/>
      <c r="Z46" s="38"/>
      <c r="AA46" s="41"/>
      <c r="AB46" s="38"/>
      <c r="AC46" s="41"/>
      <c r="AD46" s="38"/>
      <c r="AE46" s="41"/>
      <c r="AF46" s="38"/>
      <c r="AG46" s="41"/>
      <c r="AH46" s="38"/>
      <c r="AI46" s="41"/>
      <c r="AJ46" s="38"/>
      <c r="AK46" s="41"/>
      <c r="AL46" s="38"/>
      <c r="AM46" s="41"/>
      <c r="AN46" s="38"/>
      <c r="AO46" s="41"/>
      <c r="AP46" s="38"/>
    </row>
    <row r="47" spans="1:42" s="28" customFormat="1" ht="11.1" customHeight="1" x14ac:dyDescent="0.25">
      <c r="A47" s="24" t="s">
        <v>4</v>
      </c>
      <c r="B47" s="22"/>
      <c r="C47" s="22"/>
      <c r="D47" s="36"/>
      <c r="E47" s="40"/>
      <c r="F47" s="36"/>
      <c r="G47" s="40"/>
      <c r="H47" s="36"/>
      <c r="I47" s="40"/>
      <c r="J47" s="36"/>
      <c r="K47" s="40"/>
      <c r="L47" s="36"/>
      <c r="M47" s="40"/>
      <c r="N47" s="36"/>
      <c r="O47" s="40"/>
      <c r="P47" s="36"/>
      <c r="Q47" s="40"/>
      <c r="R47" s="36"/>
      <c r="S47" s="40"/>
      <c r="T47" s="36"/>
      <c r="U47" s="40"/>
      <c r="V47" s="36"/>
      <c r="W47" s="40"/>
      <c r="X47" s="36"/>
      <c r="Y47" s="41"/>
      <c r="Z47" s="36"/>
      <c r="AA47" s="41"/>
      <c r="AB47" s="36"/>
      <c r="AC47" s="40"/>
      <c r="AD47" s="36"/>
      <c r="AE47" s="40"/>
      <c r="AF47" s="36"/>
      <c r="AG47" s="40"/>
      <c r="AH47" s="36"/>
      <c r="AI47" s="40"/>
      <c r="AJ47" s="36"/>
      <c r="AK47" s="41"/>
      <c r="AL47" s="36"/>
      <c r="AM47" s="40"/>
      <c r="AN47" s="36"/>
      <c r="AO47" s="40"/>
      <c r="AP47" s="36"/>
    </row>
    <row r="48" spans="1:42" s="27" customFormat="1" ht="11.1" customHeight="1" x14ac:dyDescent="0.25">
      <c r="A48" s="22"/>
      <c r="B48" s="22" t="s">
        <v>50</v>
      </c>
      <c r="C48" s="22"/>
      <c r="D48" s="36">
        <v>0</v>
      </c>
      <c r="E48" s="40"/>
      <c r="F48" s="36">
        <v>0</v>
      </c>
      <c r="G48" s="40"/>
      <c r="H48" s="36">
        <v>0</v>
      </c>
      <c r="I48" s="40"/>
      <c r="J48" s="36">
        <v>0</v>
      </c>
      <c r="K48" s="40"/>
      <c r="L48" s="36">
        <v>0</v>
      </c>
      <c r="M48" s="40"/>
      <c r="N48" s="36">
        <v>0</v>
      </c>
      <c r="O48" s="40"/>
      <c r="P48" s="36">
        <v>0</v>
      </c>
      <c r="Q48" s="40"/>
      <c r="R48" s="36">
        <v>0</v>
      </c>
      <c r="S48" s="40"/>
      <c r="T48" s="36">
        <v>0</v>
      </c>
      <c r="U48" s="40"/>
      <c r="V48" s="36">
        <v>0</v>
      </c>
      <c r="W48" s="40"/>
      <c r="X48" s="36">
        <v>0</v>
      </c>
      <c r="Y48" s="41"/>
      <c r="Z48" s="36">
        <v>0</v>
      </c>
      <c r="AA48" s="41"/>
      <c r="AB48" s="36">
        <v>0</v>
      </c>
      <c r="AC48" s="40"/>
      <c r="AD48" s="36">
        <v>0</v>
      </c>
      <c r="AE48" s="40"/>
      <c r="AF48" s="36">
        <v>0</v>
      </c>
      <c r="AG48" s="40"/>
      <c r="AH48" s="36">
        <v>0</v>
      </c>
      <c r="AI48" s="40"/>
      <c r="AJ48" s="36">
        <v>0</v>
      </c>
      <c r="AK48" s="41"/>
      <c r="AL48" s="36">
        <v>0</v>
      </c>
      <c r="AM48" s="40"/>
      <c r="AN48" s="36">
        <v>0</v>
      </c>
      <c r="AO48" s="40"/>
      <c r="AP48" s="36">
        <f t="shared" ref="AP48:AP56" si="3">SUM(D48:AO48)</f>
        <v>0</v>
      </c>
    </row>
    <row r="49" spans="1:42" s="27" customFormat="1" ht="11.1" customHeight="1" x14ac:dyDescent="0.25">
      <c r="A49" s="22"/>
      <c r="B49" s="22" t="s">
        <v>30</v>
      </c>
      <c r="C49" s="22"/>
      <c r="D49" s="33">
        <v>0</v>
      </c>
      <c r="E49" s="40"/>
      <c r="F49" s="33">
        <v>0</v>
      </c>
      <c r="G49" s="40"/>
      <c r="H49" s="33">
        <v>0</v>
      </c>
      <c r="I49" s="40"/>
      <c r="J49" s="33">
        <v>0</v>
      </c>
      <c r="K49" s="40"/>
      <c r="L49" s="33">
        <v>0</v>
      </c>
      <c r="M49" s="40"/>
      <c r="N49" s="33">
        <v>0</v>
      </c>
      <c r="O49" s="40"/>
      <c r="P49" s="33">
        <v>0</v>
      </c>
      <c r="Q49" s="40"/>
      <c r="R49" s="33">
        <v>0</v>
      </c>
      <c r="S49" s="40"/>
      <c r="T49" s="33">
        <v>0</v>
      </c>
      <c r="U49" s="40"/>
      <c r="V49" s="33">
        <v>0</v>
      </c>
      <c r="W49" s="40"/>
      <c r="X49" s="33">
        <v>0</v>
      </c>
      <c r="Y49" s="41"/>
      <c r="Z49" s="33">
        <v>0</v>
      </c>
      <c r="AA49" s="41"/>
      <c r="AB49" s="33">
        <v>0</v>
      </c>
      <c r="AC49" s="41"/>
      <c r="AD49" s="33">
        <v>0</v>
      </c>
      <c r="AE49" s="41"/>
      <c r="AF49" s="33">
        <v>0</v>
      </c>
      <c r="AG49" s="41"/>
      <c r="AH49" s="33">
        <v>0</v>
      </c>
      <c r="AI49" s="41"/>
      <c r="AJ49" s="33">
        <v>0</v>
      </c>
      <c r="AK49" s="41"/>
      <c r="AL49" s="33">
        <v>0</v>
      </c>
      <c r="AM49" s="41"/>
      <c r="AN49" s="33">
        <v>0</v>
      </c>
      <c r="AO49" s="41"/>
      <c r="AP49" s="33">
        <f t="shared" si="3"/>
        <v>0</v>
      </c>
    </row>
    <row r="50" spans="1:42" s="27" customFormat="1" ht="11.1" customHeight="1" x14ac:dyDescent="0.25">
      <c r="A50" s="22"/>
      <c r="B50" s="22" t="s">
        <v>31</v>
      </c>
      <c r="C50" s="22"/>
      <c r="D50" s="40">
        <v>0</v>
      </c>
      <c r="E50" s="40"/>
      <c r="F50" s="40">
        <v>0</v>
      </c>
      <c r="G50" s="40"/>
      <c r="H50" s="40">
        <v>0</v>
      </c>
      <c r="I50" s="40"/>
      <c r="J50" s="40">
        <v>0</v>
      </c>
      <c r="K50" s="40"/>
      <c r="L50" s="40">
        <v>0</v>
      </c>
      <c r="M50" s="40"/>
      <c r="N50" s="40">
        <v>0</v>
      </c>
      <c r="O50" s="40"/>
      <c r="P50" s="40">
        <v>0</v>
      </c>
      <c r="Q50" s="40"/>
      <c r="R50" s="40">
        <v>0</v>
      </c>
      <c r="S50" s="40"/>
      <c r="T50" s="40">
        <v>0</v>
      </c>
      <c r="U50" s="40"/>
      <c r="V50" s="40">
        <v>0</v>
      </c>
      <c r="W50" s="40"/>
      <c r="X50" s="40">
        <v>0</v>
      </c>
      <c r="Y50" s="41"/>
      <c r="Z50" s="40">
        <v>0</v>
      </c>
      <c r="AA50" s="41"/>
      <c r="AB50" s="40">
        <v>0</v>
      </c>
      <c r="AC50" s="41"/>
      <c r="AD50" s="40">
        <v>0</v>
      </c>
      <c r="AE50" s="41"/>
      <c r="AF50" s="40">
        <v>0</v>
      </c>
      <c r="AG50" s="41"/>
      <c r="AH50" s="40">
        <v>0</v>
      </c>
      <c r="AI50" s="41"/>
      <c r="AJ50" s="40">
        <v>0</v>
      </c>
      <c r="AK50" s="41"/>
      <c r="AL50" s="40">
        <v>0</v>
      </c>
      <c r="AM50" s="41"/>
      <c r="AN50" s="40">
        <v>0</v>
      </c>
      <c r="AO50" s="41"/>
      <c r="AP50" s="40">
        <f t="shared" si="3"/>
        <v>0</v>
      </c>
    </row>
    <row r="51" spans="1:42" s="27" customFormat="1" ht="11.1" customHeight="1" x14ac:dyDescent="0.25">
      <c r="A51" s="22"/>
      <c r="B51" s="22" t="s">
        <v>32</v>
      </c>
      <c r="C51" s="22"/>
      <c r="D51" s="38">
        <v>0</v>
      </c>
      <c r="E51" s="38"/>
      <c r="F51" s="38">
        <v>0</v>
      </c>
      <c r="G51" s="38"/>
      <c r="H51" s="38">
        <v>0</v>
      </c>
      <c r="I51" s="38"/>
      <c r="J51" s="38">
        <v>0</v>
      </c>
      <c r="K51" s="38"/>
      <c r="L51" s="38">
        <v>0</v>
      </c>
      <c r="M51" s="38"/>
      <c r="N51" s="38">
        <v>0</v>
      </c>
      <c r="O51" s="38"/>
      <c r="P51" s="38">
        <v>0</v>
      </c>
      <c r="Q51" s="38"/>
      <c r="R51" s="38">
        <v>0</v>
      </c>
      <c r="S51" s="38"/>
      <c r="T51" s="38">
        <v>0</v>
      </c>
      <c r="U51" s="38"/>
      <c r="V51" s="38">
        <v>0</v>
      </c>
      <c r="W51" s="38"/>
      <c r="X51" s="38">
        <v>0</v>
      </c>
      <c r="Y51" s="39"/>
      <c r="Z51" s="38">
        <v>0</v>
      </c>
      <c r="AA51" s="39"/>
      <c r="AB51" s="38">
        <v>0</v>
      </c>
      <c r="AC51" s="38"/>
      <c r="AD51" s="38">
        <v>0</v>
      </c>
      <c r="AE51" s="38"/>
      <c r="AF51" s="38">
        <v>0</v>
      </c>
      <c r="AG51" s="38"/>
      <c r="AH51" s="38">
        <v>0</v>
      </c>
      <c r="AI51" s="38"/>
      <c r="AJ51" s="38">
        <v>0</v>
      </c>
      <c r="AK51" s="39"/>
      <c r="AL51" s="38">
        <v>0</v>
      </c>
      <c r="AM51" s="38"/>
      <c r="AN51" s="38">
        <v>0</v>
      </c>
      <c r="AO51" s="38"/>
      <c r="AP51" s="38">
        <f t="shared" si="3"/>
        <v>0</v>
      </c>
    </row>
    <row r="52" spans="1:42" s="27" customFormat="1" ht="11.1" customHeight="1" x14ac:dyDescent="0.25">
      <c r="A52" s="22"/>
      <c r="B52" s="22" t="s">
        <v>33</v>
      </c>
      <c r="C52" s="22"/>
      <c r="D52" s="36">
        <v>0</v>
      </c>
      <c r="E52" s="40"/>
      <c r="F52" s="36">
        <v>0</v>
      </c>
      <c r="G52" s="40"/>
      <c r="H52" s="36">
        <v>0</v>
      </c>
      <c r="I52" s="40"/>
      <c r="J52" s="36">
        <v>0</v>
      </c>
      <c r="K52" s="40"/>
      <c r="L52" s="36">
        <v>0</v>
      </c>
      <c r="M52" s="40"/>
      <c r="N52" s="36">
        <v>0</v>
      </c>
      <c r="O52" s="40"/>
      <c r="P52" s="36">
        <v>0</v>
      </c>
      <c r="Q52" s="40"/>
      <c r="R52" s="36">
        <v>0</v>
      </c>
      <c r="S52" s="40"/>
      <c r="T52" s="36">
        <v>0</v>
      </c>
      <c r="U52" s="40"/>
      <c r="V52" s="36">
        <v>0</v>
      </c>
      <c r="W52" s="40"/>
      <c r="X52" s="36">
        <v>0</v>
      </c>
      <c r="Y52" s="41"/>
      <c r="Z52" s="36">
        <v>0</v>
      </c>
      <c r="AA52" s="41"/>
      <c r="AB52" s="36">
        <v>0</v>
      </c>
      <c r="AC52" s="40"/>
      <c r="AD52" s="36">
        <v>0</v>
      </c>
      <c r="AE52" s="40"/>
      <c r="AF52" s="36">
        <v>0</v>
      </c>
      <c r="AG52" s="40"/>
      <c r="AH52" s="36">
        <v>0</v>
      </c>
      <c r="AI52" s="40"/>
      <c r="AJ52" s="36">
        <v>0</v>
      </c>
      <c r="AK52" s="41"/>
      <c r="AL52" s="36">
        <v>0</v>
      </c>
      <c r="AM52" s="40"/>
      <c r="AN52" s="36">
        <v>0</v>
      </c>
      <c r="AO52" s="40"/>
      <c r="AP52" s="36">
        <f t="shared" si="3"/>
        <v>0</v>
      </c>
    </row>
    <row r="53" spans="1:42" s="27" customFormat="1" ht="11.1" customHeight="1" x14ac:dyDescent="0.25">
      <c r="A53" s="22"/>
      <c r="B53" s="22" t="s">
        <v>34</v>
      </c>
      <c r="C53" s="22"/>
      <c r="D53" s="36">
        <v>0</v>
      </c>
      <c r="E53" s="40"/>
      <c r="F53" s="36">
        <v>0</v>
      </c>
      <c r="G53" s="40"/>
      <c r="H53" s="36">
        <v>-0.1</v>
      </c>
      <c r="I53" s="40"/>
      <c r="J53" s="36">
        <v>0</v>
      </c>
      <c r="K53" s="40"/>
      <c r="L53" s="36">
        <v>0</v>
      </c>
      <c r="M53" s="40"/>
      <c r="N53" s="36">
        <v>0</v>
      </c>
      <c r="O53" s="40"/>
      <c r="P53" s="36">
        <v>0</v>
      </c>
      <c r="Q53" s="40"/>
      <c r="R53" s="36">
        <v>0</v>
      </c>
      <c r="S53" s="40"/>
      <c r="T53" s="36">
        <v>0</v>
      </c>
      <c r="U53" s="40"/>
      <c r="V53" s="36">
        <v>0</v>
      </c>
      <c r="W53" s="40"/>
      <c r="X53" s="36">
        <v>0</v>
      </c>
      <c r="Y53" s="41"/>
      <c r="Z53" s="36">
        <v>0</v>
      </c>
      <c r="AA53" s="41"/>
      <c r="AB53" s="36">
        <v>0</v>
      </c>
      <c r="AC53" s="40"/>
      <c r="AD53" s="36">
        <v>0</v>
      </c>
      <c r="AE53" s="40"/>
      <c r="AF53" s="36">
        <v>0</v>
      </c>
      <c r="AG53" s="40"/>
      <c r="AH53" s="36">
        <v>0</v>
      </c>
      <c r="AI53" s="40"/>
      <c r="AJ53" s="36">
        <v>0</v>
      </c>
      <c r="AK53" s="41"/>
      <c r="AL53" s="36">
        <v>0</v>
      </c>
      <c r="AM53" s="40"/>
      <c r="AN53" s="36">
        <v>0</v>
      </c>
      <c r="AO53" s="40"/>
      <c r="AP53" s="36">
        <f t="shared" si="3"/>
        <v>-0.1</v>
      </c>
    </row>
    <row r="54" spans="1:42" s="27" customFormat="1" ht="11.1" customHeight="1" x14ac:dyDescent="0.25">
      <c r="A54" s="22"/>
      <c r="B54" s="22" t="s">
        <v>35</v>
      </c>
      <c r="C54" s="22"/>
      <c r="D54" s="36">
        <v>0</v>
      </c>
      <c r="E54" s="40"/>
      <c r="F54" s="36">
        <v>0</v>
      </c>
      <c r="G54" s="40"/>
      <c r="H54" s="36">
        <v>0</v>
      </c>
      <c r="I54" s="40"/>
      <c r="J54" s="36">
        <v>0</v>
      </c>
      <c r="K54" s="40"/>
      <c r="L54" s="36">
        <v>0</v>
      </c>
      <c r="M54" s="40"/>
      <c r="N54" s="36">
        <v>0</v>
      </c>
      <c r="O54" s="40"/>
      <c r="P54" s="36">
        <v>0</v>
      </c>
      <c r="Q54" s="40"/>
      <c r="R54" s="36">
        <v>0</v>
      </c>
      <c r="S54" s="40"/>
      <c r="T54" s="36">
        <v>0</v>
      </c>
      <c r="U54" s="40"/>
      <c r="V54" s="36">
        <v>0</v>
      </c>
      <c r="W54" s="40"/>
      <c r="X54" s="36">
        <v>0</v>
      </c>
      <c r="Y54" s="41"/>
      <c r="Z54" s="36">
        <v>0</v>
      </c>
      <c r="AA54" s="41"/>
      <c r="AB54" s="36">
        <v>0</v>
      </c>
      <c r="AC54" s="40"/>
      <c r="AD54" s="36">
        <v>0</v>
      </c>
      <c r="AE54" s="40"/>
      <c r="AF54" s="36">
        <v>0</v>
      </c>
      <c r="AG54" s="40"/>
      <c r="AH54" s="36">
        <v>0</v>
      </c>
      <c r="AI54" s="40"/>
      <c r="AJ54" s="36">
        <v>0</v>
      </c>
      <c r="AK54" s="41"/>
      <c r="AL54" s="36">
        <v>0</v>
      </c>
      <c r="AM54" s="40"/>
      <c r="AN54" s="36">
        <v>0</v>
      </c>
      <c r="AO54" s="40"/>
      <c r="AP54" s="36">
        <f t="shared" si="3"/>
        <v>0</v>
      </c>
    </row>
    <row r="55" spans="1:42" s="27" customFormat="1" ht="11.1" customHeight="1" x14ac:dyDescent="0.25">
      <c r="A55" s="22"/>
      <c r="B55" s="22" t="s">
        <v>4</v>
      </c>
      <c r="C55" s="22"/>
      <c r="D55" s="36">
        <v>0</v>
      </c>
      <c r="E55" s="40"/>
      <c r="F55" s="36">
        <v>0</v>
      </c>
      <c r="G55" s="40"/>
      <c r="H55" s="36">
        <v>0</v>
      </c>
      <c r="I55" s="40"/>
      <c r="J55" s="36">
        <v>0</v>
      </c>
      <c r="K55" s="40"/>
      <c r="L55" s="36">
        <v>0</v>
      </c>
      <c r="M55" s="40"/>
      <c r="N55" s="36">
        <v>0</v>
      </c>
      <c r="O55" s="40"/>
      <c r="P55" s="36">
        <v>0</v>
      </c>
      <c r="Q55" s="40"/>
      <c r="R55" s="36">
        <v>0</v>
      </c>
      <c r="S55" s="40"/>
      <c r="T55" s="36">
        <v>0</v>
      </c>
      <c r="U55" s="40"/>
      <c r="V55" s="36">
        <v>0</v>
      </c>
      <c r="W55" s="40"/>
      <c r="X55" s="36">
        <v>0</v>
      </c>
      <c r="Y55" s="41"/>
      <c r="Z55" s="36">
        <v>0</v>
      </c>
      <c r="AA55" s="41"/>
      <c r="AB55" s="36">
        <v>0</v>
      </c>
      <c r="AC55" s="40"/>
      <c r="AD55" s="36">
        <v>0</v>
      </c>
      <c r="AE55" s="40"/>
      <c r="AF55" s="36">
        <v>0</v>
      </c>
      <c r="AG55" s="40"/>
      <c r="AH55" s="36">
        <v>0</v>
      </c>
      <c r="AI55" s="40"/>
      <c r="AJ55" s="36">
        <v>0</v>
      </c>
      <c r="AK55" s="41"/>
      <c r="AL55" s="36">
        <v>0</v>
      </c>
      <c r="AM55" s="40"/>
      <c r="AN55" s="36">
        <v>0</v>
      </c>
      <c r="AO55" s="40"/>
      <c r="AP55" s="36">
        <f t="shared" si="3"/>
        <v>0</v>
      </c>
    </row>
    <row r="56" spans="1:42" s="4" customFormat="1" ht="10.199999999999999" x14ac:dyDescent="0.2">
      <c r="A56" s="12"/>
      <c r="C56" s="4" t="s">
        <v>6</v>
      </c>
      <c r="D56" s="13">
        <f>SUM(D48:D55)</f>
        <v>0</v>
      </c>
      <c r="E56" s="5"/>
      <c r="F56" s="13">
        <f>SUM(F48:F55)</f>
        <v>0</v>
      </c>
      <c r="G56" s="5"/>
      <c r="H56" s="13">
        <f>SUM(H48:H55)</f>
        <v>-0.1</v>
      </c>
      <c r="I56" s="5"/>
      <c r="J56" s="13">
        <f>SUM(J48:J55)</f>
        <v>0</v>
      </c>
      <c r="K56" s="5"/>
      <c r="L56" s="13">
        <f>SUM(L48:L55)</f>
        <v>0</v>
      </c>
      <c r="M56" s="5"/>
      <c r="N56" s="13">
        <f>SUM(N48:N55)</f>
        <v>0</v>
      </c>
      <c r="O56" s="5"/>
      <c r="P56" s="13">
        <f>SUM(P48:P55)</f>
        <v>0</v>
      </c>
      <c r="Q56" s="5"/>
      <c r="R56" s="13">
        <f>SUM(R48:R55)</f>
        <v>0</v>
      </c>
      <c r="S56" s="5"/>
      <c r="T56" s="13">
        <f>SUM(T48:T55)</f>
        <v>0</v>
      </c>
      <c r="U56" s="5"/>
      <c r="V56" s="13">
        <f>SUM(V48:V55)</f>
        <v>0</v>
      </c>
      <c r="W56" s="5"/>
      <c r="X56" s="13">
        <f>SUM(X48:X55)</f>
        <v>0</v>
      </c>
      <c r="Z56" s="13">
        <f>SUM(Z48:Z55)</f>
        <v>0</v>
      </c>
      <c r="AB56" s="13">
        <f>SUM(AB48:AB55)</f>
        <v>0</v>
      </c>
      <c r="AD56" s="13">
        <f>SUM(AD48:AD55)</f>
        <v>0</v>
      </c>
      <c r="AF56" s="13">
        <f>SUM(AF48:AF55)</f>
        <v>0</v>
      </c>
      <c r="AH56" s="13">
        <f>SUM(AH48:AH55)</f>
        <v>0</v>
      </c>
      <c r="AJ56" s="13">
        <f>SUM(AJ48:AJ55)</f>
        <v>0</v>
      </c>
      <c r="AL56" s="13">
        <f>SUM(AL48:AL55)</f>
        <v>0</v>
      </c>
      <c r="AN56" s="13">
        <f>SUM(AN48:AN55)</f>
        <v>0</v>
      </c>
      <c r="AP56" s="13">
        <f t="shared" si="3"/>
        <v>-0.1</v>
      </c>
    </row>
    <row r="57" spans="1:42" s="28" customFormat="1" ht="3.9" customHeight="1" x14ac:dyDescent="0.25">
      <c r="A57" s="22"/>
      <c r="B57" s="22"/>
      <c r="C57" s="22"/>
      <c r="D57" s="36"/>
      <c r="E57" s="40"/>
      <c r="F57" s="36"/>
      <c r="G57" s="40"/>
      <c r="H57" s="36"/>
      <c r="I57" s="40"/>
      <c r="J57" s="36"/>
      <c r="K57" s="40"/>
      <c r="L57" s="36"/>
      <c r="M57" s="40"/>
      <c r="N57" s="36"/>
      <c r="O57" s="40"/>
      <c r="P57" s="36"/>
      <c r="Q57" s="40"/>
      <c r="R57" s="36"/>
      <c r="S57" s="40"/>
      <c r="T57" s="36"/>
      <c r="U57" s="40"/>
      <c r="V57" s="36"/>
      <c r="W57" s="40"/>
      <c r="X57" s="36"/>
      <c r="Y57" s="41"/>
      <c r="Z57" s="36"/>
      <c r="AA57" s="41"/>
      <c r="AB57" s="36"/>
      <c r="AC57" s="40"/>
      <c r="AD57" s="36"/>
      <c r="AE57" s="40"/>
      <c r="AF57" s="36"/>
      <c r="AG57" s="40"/>
      <c r="AH57" s="36"/>
      <c r="AI57" s="40"/>
      <c r="AJ57" s="36"/>
      <c r="AK57" s="41"/>
      <c r="AL57" s="36"/>
      <c r="AM57" s="40"/>
      <c r="AN57" s="36"/>
      <c r="AO57" s="40"/>
      <c r="AP57" s="36"/>
    </row>
    <row r="58" spans="1:42" s="28" customFormat="1" ht="11.1" customHeight="1" x14ac:dyDescent="0.25">
      <c r="A58" s="24" t="s">
        <v>11</v>
      </c>
      <c r="B58" s="24"/>
      <c r="C58" s="24"/>
      <c r="D58" s="36"/>
      <c r="E58" s="40"/>
      <c r="F58" s="36"/>
      <c r="G58" s="40"/>
      <c r="H58" s="36"/>
      <c r="I58" s="40"/>
      <c r="J58" s="36"/>
      <c r="K58" s="40"/>
      <c r="L58" s="36"/>
      <c r="M58" s="40"/>
      <c r="N58" s="36"/>
      <c r="O58" s="40"/>
      <c r="P58" s="36"/>
      <c r="Q58" s="40"/>
      <c r="R58" s="36"/>
      <c r="S58" s="40"/>
      <c r="T58" s="36"/>
      <c r="U58" s="40"/>
      <c r="V58" s="36"/>
      <c r="W58" s="40"/>
      <c r="X58" s="36"/>
      <c r="Y58" s="41"/>
      <c r="Z58" s="36"/>
      <c r="AA58" s="41"/>
      <c r="AB58" s="36"/>
      <c r="AC58" s="40"/>
      <c r="AD58" s="36"/>
      <c r="AE58" s="40"/>
      <c r="AF58" s="36"/>
      <c r="AG58" s="40"/>
      <c r="AH58" s="36"/>
      <c r="AI58" s="40"/>
      <c r="AJ58" s="36"/>
      <c r="AK58" s="41"/>
      <c r="AL58" s="36"/>
      <c r="AM58" s="40"/>
      <c r="AN58" s="36"/>
      <c r="AO58" s="40"/>
      <c r="AP58" s="36"/>
    </row>
    <row r="59" spans="1:42" s="27" customFormat="1" ht="11.1" customHeight="1" x14ac:dyDescent="0.25">
      <c r="A59" s="22"/>
      <c r="B59" s="22" t="s">
        <v>36</v>
      </c>
      <c r="C59" s="22"/>
      <c r="D59" s="36">
        <v>0</v>
      </c>
      <c r="E59" s="40"/>
      <c r="F59" s="36">
        <v>0</v>
      </c>
      <c r="G59" s="40"/>
      <c r="H59" s="36">
        <v>0</v>
      </c>
      <c r="I59" s="40"/>
      <c r="J59" s="36">
        <v>0</v>
      </c>
      <c r="K59" s="40"/>
      <c r="L59" s="36">
        <v>0</v>
      </c>
      <c r="M59" s="40"/>
      <c r="N59" s="36">
        <v>0</v>
      </c>
      <c r="O59" s="40"/>
      <c r="P59" s="36">
        <v>0</v>
      </c>
      <c r="Q59" s="40"/>
      <c r="R59" s="36">
        <v>0</v>
      </c>
      <c r="S59" s="40"/>
      <c r="T59" s="36">
        <v>0</v>
      </c>
      <c r="U59" s="40"/>
      <c r="V59" s="36">
        <v>0</v>
      </c>
      <c r="W59" s="40"/>
      <c r="X59" s="36">
        <v>0</v>
      </c>
      <c r="Y59" s="41"/>
      <c r="Z59" s="36">
        <v>0</v>
      </c>
      <c r="AA59" s="41"/>
      <c r="AB59" s="36">
        <v>0</v>
      </c>
      <c r="AC59" s="40"/>
      <c r="AD59" s="36">
        <v>0</v>
      </c>
      <c r="AE59" s="40"/>
      <c r="AF59" s="36">
        <v>0</v>
      </c>
      <c r="AG59" s="40"/>
      <c r="AH59" s="36">
        <v>0</v>
      </c>
      <c r="AI59" s="40"/>
      <c r="AJ59" s="36">
        <v>0</v>
      </c>
      <c r="AK59" s="41"/>
      <c r="AL59" s="36">
        <v>0</v>
      </c>
      <c r="AM59" s="40"/>
      <c r="AN59" s="36">
        <v>0</v>
      </c>
      <c r="AO59" s="40"/>
      <c r="AP59" s="36">
        <f>SUM(D59:AO59)</f>
        <v>0</v>
      </c>
    </row>
    <row r="60" spans="1:42" s="27" customFormat="1" ht="11.1" customHeight="1" x14ac:dyDescent="0.25">
      <c r="A60" s="22"/>
      <c r="B60" s="22" t="s">
        <v>37</v>
      </c>
      <c r="C60" s="22"/>
      <c r="D60" s="33">
        <v>0</v>
      </c>
      <c r="E60" s="40"/>
      <c r="F60" s="33">
        <v>0</v>
      </c>
      <c r="G60" s="40"/>
      <c r="H60" s="33">
        <v>0</v>
      </c>
      <c r="I60" s="40"/>
      <c r="J60" s="33">
        <v>0</v>
      </c>
      <c r="K60" s="40"/>
      <c r="L60" s="33">
        <v>0</v>
      </c>
      <c r="M60" s="40"/>
      <c r="N60" s="33">
        <v>0</v>
      </c>
      <c r="O60" s="40"/>
      <c r="P60" s="33">
        <v>0</v>
      </c>
      <c r="Q60" s="40"/>
      <c r="R60" s="33">
        <v>0</v>
      </c>
      <c r="S60" s="40"/>
      <c r="T60" s="33">
        <v>0</v>
      </c>
      <c r="U60" s="40"/>
      <c r="V60" s="33">
        <v>0</v>
      </c>
      <c r="W60" s="40"/>
      <c r="X60" s="33">
        <v>0</v>
      </c>
      <c r="Y60" s="41"/>
      <c r="Z60" s="33">
        <v>0</v>
      </c>
      <c r="AA60" s="41"/>
      <c r="AB60" s="33">
        <v>0</v>
      </c>
      <c r="AC60" s="41"/>
      <c r="AD60" s="33">
        <v>0</v>
      </c>
      <c r="AE60" s="41"/>
      <c r="AF60" s="33">
        <v>0</v>
      </c>
      <c r="AG60" s="41"/>
      <c r="AH60" s="33">
        <v>0</v>
      </c>
      <c r="AI60" s="41"/>
      <c r="AJ60" s="33">
        <v>0</v>
      </c>
      <c r="AK60" s="41"/>
      <c r="AL60" s="33">
        <v>0</v>
      </c>
      <c r="AM60" s="41"/>
      <c r="AN60" s="33">
        <v>0</v>
      </c>
      <c r="AO60" s="41"/>
      <c r="AP60" s="33">
        <f>SUM(D60:AO60)</f>
        <v>0</v>
      </c>
    </row>
    <row r="61" spans="1:42" s="27" customFormat="1" ht="11.1" customHeight="1" x14ac:dyDescent="0.25">
      <c r="A61" s="22"/>
      <c r="B61" s="22" t="s">
        <v>38</v>
      </c>
      <c r="C61" s="22"/>
      <c r="D61" s="40">
        <v>0</v>
      </c>
      <c r="E61" s="40"/>
      <c r="F61" s="40">
        <v>0</v>
      </c>
      <c r="G61" s="40"/>
      <c r="H61" s="40">
        <v>0</v>
      </c>
      <c r="I61" s="40"/>
      <c r="J61" s="40">
        <v>0</v>
      </c>
      <c r="K61" s="40"/>
      <c r="L61" s="40">
        <v>0</v>
      </c>
      <c r="M61" s="40"/>
      <c r="N61" s="40">
        <v>0</v>
      </c>
      <c r="O61" s="40"/>
      <c r="P61" s="40">
        <v>0</v>
      </c>
      <c r="Q61" s="40"/>
      <c r="R61" s="40">
        <v>0</v>
      </c>
      <c r="S61" s="40"/>
      <c r="T61" s="40">
        <v>0</v>
      </c>
      <c r="U61" s="40"/>
      <c r="V61" s="40">
        <v>0</v>
      </c>
      <c r="W61" s="40"/>
      <c r="X61" s="40">
        <v>0</v>
      </c>
      <c r="Y61" s="41"/>
      <c r="Z61" s="40">
        <v>0</v>
      </c>
      <c r="AA61" s="41"/>
      <c r="AB61" s="40">
        <v>0</v>
      </c>
      <c r="AC61" s="40"/>
      <c r="AD61" s="40">
        <v>0</v>
      </c>
      <c r="AE61" s="40"/>
      <c r="AF61" s="40">
        <v>0</v>
      </c>
      <c r="AG61" s="40"/>
      <c r="AH61" s="40">
        <v>0</v>
      </c>
      <c r="AI61" s="40"/>
      <c r="AJ61" s="40">
        <v>0</v>
      </c>
      <c r="AK61" s="41"/>
      <c r="AL61" s="40">
        <v>0</v>
      </c>
      <c r="AM61" s="40"/>
      <c r="AN61" s="40">
        <v>0</v>
      </c>
      <c r="AO61" s="40"/>
      <c r="AP61" s="40">
        <f>SUM(D61:AO61)</f>
        <v>0</v>
      </c>
    </row>
    <row r="62" spans="1:42" s="4" customFormat="1" ht="10.199999999999999" x14ac:dyDescent="0.2">
      <c r="A62" s="12"/>
      <c r="C62" s="4" t="s">
        <v>6</v>
      </c>
      <c r="D62" s="13">
        <f>SUM(D59:D61)</f>
        <v>0</v>
      </c>
      <c r="E62" s="5"/>
      <c r="F62" s="13">
        <f>SUM(F59:F61)</f>
        <v>0</v>
      </c>
      <c r="G62" s="5"/>
      <c r="H62" s="13">
        <f>SUM(H59:H61)</f>
        <v>0</v>
      </c>
      <c r="I62" s="5"/>
      <c r="J62" s="13">
        <f>SUM(J59:J61)</f>
        <v>0</v>
      </c>
      <c r="K62" s="5"/>
      <c r="L62" s="13">
        <f>SUM(L59:L61)</f>
        <v>0</v>
      </c>
      <c r="M62" s="5"/>
      <c r="N62" s="13">
        <f>SUM(N59:N61)</f>
        <v>0</v>
      </c>
      <c r="O62" s="5"/>
      <c r="P62" s="13">
        <f>SUM(P59:P61)</f>
        <v>0</v>
      </c>
      <c r="Q62" s="5"/>
      <c r="R62" s="13">
        <f>SUM(R59:R61)</f>
        <v>0</v>
      </c>
      <c r="S62" s="5"/>
      <c r="T62" s="13">
        <f>SUM(T59:T61)</f>
        <v>0</v>
      </c>
      <c r="U62" s="5"/>
      <c r="V62" s="13">
        <f>SUM(V59:V61)</f>
        <v>0</v>
      </c>
      <c r="W62" s="5"/>
      <c r="X62" s="13">
        <f>SUM(X59:X61)</f>
        <v>0</v>
      </c>
      <c r="Z62" s="13">
        <f>SUM(Z59:Z61)</f>
        <v>0</v>
      </c>
      <c r="AB62" s="13">
        <f>SUM(AB59:AB61)</f>
        <v>0</v>
      </c>
      <c r="AD62" s="13">
        <f>SUM(AD59:AD61)</f>
        <v>0</v>
      </c>
      <c r="AF62" s="13">
        <f>SUM(AF59:AF61)</f>
        <v>0</v>
      </c>
      <c r="AH62" s="13">
        <f>SUM(AH59:AH61)</f>
        <v>0</v>
      </c>
      <c r="AJ62" s="13">
        <f>SUM(AJ59:AJ61)</f>
        <v>0</v>
      </c>
      <c r="AL62" s="13">
        <f>SUM(AL59:AL61)</f>
        <v>0</v>
      </c>
      <c r="AN62" s="13">
        <f>SUM(AN59:AN61)</f>
        <v>0</v>
      </c>
      <c r="AP62" s="13">
        <f>SUM(D62:AO62)</f>
        <v>0</v>
      </c>
    </row>
    <row r="63" spans="1:42" s="28" customFormat="1" ht="3.9" customHeight="1" x14ac:dyDescent="0.25">
      <c r="A63" s="22"/>
      <c r="B63" s="22"/>
      <c r="C63" s="22"/>
      <c r="D63" s="36"/>
      <c r="E63" s="40"/>
      <c r="F63" s="36"/>
      <c r="G63" s="40"/>
      <c r="H63" s="36"/>
      <c r="I63" s="40"/>
      <c r="J63" s="36"/>
      <c r="K63" s="40"/>
      <c r="L63" s="36"/>
      <c r="M63" s="40"/>
      <c r="N63" s="36"/>
      <c r="O63" s="40"/>
      <c r="P63" s="36"/>
      <c r="Q63" s="40"/>
      <c r="R63" s="36"/>
      <c r="S63" s="40"/>
      <c r="T63" s="36"/>
      <c r="U63" s="40"/>
      <c r="V63" s="36"/>
      <c r="W63" s="40"/>
      <c r="X63" s="36"/>
      <c r="Y63" s="41"/>
      <c r="Z63" s="36"/>
      <c r="AA63" s="41"/>
      <c r="AB63" s="36"/>
      <c r="AC63" s="40"/>
      <c r="AD63" s="36"/>
      <c r="AE63" s="40"/>
      <c r="AF63" s="36"/>
      <c r="AG63" s="40"/>
      <c r="AH63" s="36"/>
      <c r="AI63" s="40"/>
      <c r="AJ63" s="36"/>
      <c r="AK63" s="41"/>
      <c r="AL63" s="36"/>
      <c r="AM63" s="40"/>
      <c r="AN63" s="36"/>
      <c r="AO63" s="40"/>
      <c r="AP63" s="36"/>
    </row>
    <row r="64" spans="1:42" s="28" customFormat="1" ht="11.1" customHeight="1" x14ac:dyDescent="0.25">
      <c r="A64" s="47" t="s">
        <v>53</v>
      </c>
      <c r="B64" s="24"/>
      <c r="C64" s="24"/>
      <c r="D64" s="36"/>
      <c r="E64" s="40"/>
      <c r="F64" s="36"/>
      <c r="G64" s="40"/>
      <c r="H64" s="36"/>
      <c r="I64" s="40"/>
      <c r="J64" s="36"/>
      <c r="K64" s="40"/>
      <c r="L64" s="36"/>
      <c r="M64" s="40"/>
      <c r="N64" s="36"/>
      <c r="O64" s="40"/>
      <c r="P64" s="36"/>
      <c r="Q64" s="40"/>
      <c r="R64" s="36"/>
      <c r="S64" s="40"/>
      <c r="T64" s="36"/>
      <c r="U64" s="40"/>
      <c r="V64" s="36"/>
      <c r="W64" s="40"/>
      <c r="X64" s="36"/>
      <c r="Y64" s="41"/>
      <c r="Z64" s="36"/>
      <c r="AA64" s="41"/>
      <c r="AB64" s="36"/>
      <c r="AC64" s="40"/>
      <c r="AD64" s="36"/>
      <c r="AE64" s="40"/>
      <c r="AF64" s="36"/>
      <c r="AG64" s="40"/>
      <c r="AH64" s="36"/>
      <c r="AI64" s="40"/>
      <c r="AJ64" s="36"/>
      <c r="AK64" s="41"/>
      <c r="AL64" s="36"/>
      <c r="AM64" s="40"/>
      <c r="AN64" s="36"/>
      <c r="AO64" s="40"/>
      <c r="AP64" s="36"/>
    </row>
    <row r="65" spans="1:42" s="27" customFormat="1" ht="11.1" customHeight="1" x14ac:dyDescent="0.25">
      <c r="A65" s="22"/>
      <c r="B65" s="22" t="s">
        <v>49</v>
      </c>
      <c r="C65" s="22"/>
      <c r="D65" s="36">
        <v>0</v>
      </c>
      <c r="E65" s="40"/>
      <c r="F65" s="36">
        <v>0</v>
      </c>
      <c r="G65" s="40"/>
      <c r="H65" s="36">
        <v>0</v>
      </c>
      <c r="I65" s="40"/>
      <c r="J65" s="36">
        <v>0</v>
      </c>
      <c r="K65" s="40"/>
      <c r="L65" s="36">
        <v>0</v>
      </c>
      <c r="M65" s="40"/>
      <c r="N65" s="36">
        <v>0</v>
      </c>
      <c r="O65" s="40"/>
      <c r="P65" s="36">
        <v>0</v>
      </c>
      <c r="Q65" s="40"/>
      <c r="R65" s="36">
        <v>0</v>
      </c>
      <c r="S65" s="40"/>
      <c r="T65" s="36">
        <v>0</v>
      </c>
      <c r="U65" s="40"/>
      <c r="V65" s="36">
        <v>0</v>
      </c>
      <c r="W65" s="40"/>
      <c r="X65" s="36">
        <v>0</v>
      </c>
      <c r="Y65" s="41"/>
      <c r="Z65" s="36">
        <v>0</v>
      </c>
      <c r="AA65" s="41"/>
      <c r="AB65" s="36">
        <v>0</v>
      </c>
      <c r="AC65" s="40"/>
      <c r="AD65" s="36">
        <v>0</v>
      </c>
      <c r="AE65" s="40"/>
      <c r="AF65" s="36">
        <v>0</v>
      </c>
      <c r="AG65" s="40"/>
      <c r="AH65" s="36">
        <v>0</v>
      </c>
      <c r="AI65" s="40"/>
      <c r="AJ65" s="36">
        <v>0</v>
      </c>
      <c r="AK65" s="41"/>
      <c r="AL65" s="36">
        <v>0</v>
      </c>
      <c r="AM65" s="40"/>
      <c r="AN65" s="36">
        <v>0</v>
      </c>
      <c r="AO65" s="40"/>
      <c r="AP65" s="36">
        <f>SUM(D65:AO65)</f>
        <v>0</v>
      </c>
    </row>
    <row r="66" spans="1:42" s="27" customFormat="1" ht="11.1" customHeight="1" x14ac:dyDescent="0.25">
      <c r="A66" s="22"/>
      <c r="B66" s="22" t="s">
        <v>41</v>
      </c>
      <c r="C66" s="22"/>
      <c r="D66" s="33">
        <v>0</v>
      </c>
      <c r="E66" s="40"/>
      <c r="F66" s="33">
        <v>0</v>
      </c>
      <c r="G66" s="40"/>
      <c r="H66" s="33">
        <v>0</v>
      </c>
      <c r="I66" s="40"/>
      <c r="J66" s="33">
        <v>0</v>
      </c>
      <c r="K66" s="40"/>
      <c r="L66" s="33">
        <v>0</v>
      </c>
      <c r="M66" s="40"/>
      <c r="N66" s="33">
        <v>0</v>
      </c>
      <c r="O66" s="40"/>
      <c r="P66" s="33">
        <v>0</v>
      </c>
      <c r="Q66" s="40"/>
      <c r="R66" s="33">
        <v>0</v>
      </c>
      <c r="S66" s="40"/>
      <c r="T66" s="33">
        <v>0</v>
      </c>
      <c r="U66" s="40"/>
      <c r="V66" s="33">
        <v>0</v>
      </c>
      <c r="W66" s="40"/>
      <c r="X66" s="33">
        <v>0</v>
      </c>
      <c r="Y66" s="41"/>
      <c r="Z66" s="33">
        <v>0</v>
      </c>
      <c r="AA66" s="41"/>
      <c r="AB66" s="33">
        <v>0</v>
      </c>
      <c r="AC66" s="41"/>
      <c r="AD66" s="33">
        <v>0</v>
      </c>
      <c r="AE66" s="41"/>
      <c r="AF66" s="33">
        <v>0</v>
      </c>
      <c r="AG66" s="41"/>
      <c r="AH66" s="33">
        <v>0</v>
      </c>
      <c r="AI66" s="41"/>
      <c r="AJ66" s="33">
        <v>0</v>
      </c>
      <c r="AK66" s="41"/>
      <c r="AL66" s="33">
        <v>0</v>
      </c>
      <c r="AM66" s="41"/>
      <c r="AN66" s="33">
        <v>0</v>
      </c>
      <c r="AO66" s="41"/>
      <c r="AP66" s="33">
        <f>SUM(D66:AO66)</f>
        <v>0</v>
      </c>
    </row>
    <row r="67" spans="1:42" s="27" customFormat="1" ht="11.1" customHeight="1" x14ac:dyDescent="0.25">
      <c r="A67" s="22"/>
      <c r="B67" s="22" t="s">
        <v>51</v>
      </c>
      <c r="C67" s="22"/>
      <c r="D67" s="40">
        <v>0</v>
      </c>
      <c r="E67" s="40"/>
      <c r="F67" s="40">
        <v>0</v>
      </c>
      <c r="G67" s="40"/>
      <c r="H67" s="40">
        <v>0</v>
      </c>
      <c r="I67" s="40"/>
      <c r="J67" s="40">
        <v>0</v>
      </c>
      <c r="K67" s="40"/>
      <c r="L67" s="40">
        <v>0</v>
      </c>
      <c r="M67" s="40"/>
      <c r="N67" s="40">
        <v>0</v>
      </c>
      <c r="O67" s="40"/>
      <c r="P67" s="40">
        <v>0</v>
      </c>
      <c r="Q67" s="40"/>
      <c r="R67" s="40">
        <v>0</v>
      </c>
      <c r="S67" s="40"/>
      <c r="T67" s="40">
        <v>0</v>
      </c>
      <c r="U67" s="40"/>
      <c r="V67" s="40">
        <v>0</v>
      </c>
      <c r="W67" s="40"/>
      <c r="X67" s="40">
        <v>0</v>
      </c>
      <c r="Y67" s="41"/>
      <c r="Z67" s="40">
        <v>0</v>
      </c>
      <c r="AA67" s="41"/>
      <c r="AB67" s="40">
        <v>0</v>
      </c>
      <c r="AC67" s="40"/>
      <c r="AD67" s="40">
        <v>0</v>
      </c>
      <c r="AE67" s="40"/>
      <c r="AF67" s="40">
        <v>0</v>
      </c>
      <c r="AG67" s="40"/>
      <c r="AH67" s="40">
        <v>0</v>
      </c>
      <c r="AI67" s="40"/>
      <c r="AJ67" s="40">
        <v>0</v>
      </c>
      <c r="AK67" s="41"/>
      <c r="AL67" s="40">
        <v>0</v>
      </c>
      <c r="AM67" s="40"/>
      <c r="AN67" s="40">
        <v>0</v>
      </c>
      <c r="AO67" s="40"/>
      <c r="AP67" s="40">
        <f>SUM(D67:AO67)</f>
        <v>0</v>
      </c>
    </row>
    <row r="68" spans="1:42" s="4" customFormat="1" ht="10.199999999999999" x14ac:dyDescent="0.2">
      <c r="A68" s="12"/>
      <c r="C68" s="4" t="s">
        <v>6</v>
      </c>
      <c r="D68" s="13">
        <f>SUM(D65:D67)</f>
        <v>0</v>
      </c>
      <c r="E68" s="5"/>
      <c r="F68" s="13">
        <f>SUM(F65:F67)</f>
        <v>0</v>
      </c>
      <c r="G68" s="5"/>
      <c r="H68" s="13">
        <f>SUM(H65:H67)</f>
        <v>0</v>
      </c>
      <c r="I68" s="5"/>
      <c r="J68" s="13">
        <f>SUM(J65:J67)</f>
        <v>0</v>
      </c>
      <c r="K68" s="5"/>
      <c r="L68" s="13">
        <f>SUM(L65:L67)</f>
        <v>0</v>
      </c>
      <c r="M68" s="5"/>
      <c r="N68" s="13">
        <f>SUM(N65:N67)</f>
        <v>0</v>
      </c>
      <c r="O68" s="5"/>
      <c r="P68" s="13">
        <f>SUM(P65:P67)</f>
        <v>0</v>
      </c>
      <c r="Q68" s="5"/>
      <c r="R68" s="13">
        <f>SUM(R65:R67)</f>
        <v>0</v>
      </c>
      <c r="S68" s="5"/>
      <c r="T68" s="13">
        <f>SUM(T65:T67)</f>
        <v>0</v>
      </c>
      <c r="U68" s="5"/>
      <c r="V68" s="13">
        <f>SUM(V65:V67)</f>
        <v>0</v>
      </c>
      <c r="W68" s="5"/>
      <c r="X68" s="13">
        <f>SUM(X65:X67)</f>
        <v>0</v>
      </c>
      <c r="Z68" s="13">
        <f>SUM(Z65:Z67)</f>
        <v>0</v>
      </c>
      <c r="AB68" s="13">
        <f>SUM(AB65:AB67)</f>
        <v>0</v>
      </c>
      <c r="AD68" s="13">
        <f>SUM(AD65:AD67)</f>
        <v>0</v>
      </c>
      <c r="AF68" s="13">
        <f>SUM(AF65:AF67)</f>
        <v>0</v>
      </c>
      <c r="AH68" s="13">
        <f>SUM(AH65:AH67)</f>
        <v>0</v>
      </c>
      <c r="AJ68" s="13">
        <f>SUM(AJ65:AJ67)</f>
        <v>0</v>
      </c>
      <c r="AL68" s="13">
        <f>SUM(AL65:AL67)</f>
        <v>0</v>
      </c>
      <c r="AN68" s="13">
        <f>SUM(AN65:AN67)</f>
        <v>0</v>
      </c>
      <c r="AP68" s="13">
        <f>SUM(D68:AO68)</f>
        <v>0</v>
      </c>
    </row>
    <row r="69" spans="1:42" s="28" customFormat="1" ht="12.75" customHeight="1" x14ac:dyDescent="0.25">
      <c r="A69" s="22"/>
      <c r="B69" s="22"/>
      <c r="C69" s="22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1"/>
      <c r="Z69" s="40"/>
      <c r="AA69" s="41"/>
      <c r="AB69" s="40"/>
      <c r="AC69" s="41"/>
      <c r="AD69" s="40"/>
      <c r="AE69" s="41"/>
      <c r="AF69" s="40"/>
      <c r="AG69" s="41"/>
      <c r="AH69" s="40"/>
      <c r="AI69" s="41"/>
      <c r="AJ69" s="40"/>
      <c r="AK69" s="41"/>
      <c r="AL69" s="40"/>
      <c r="AM69" s="41"/>
      <c r="AN69" s="40"/>
      <c r="AO69" s="41"/>
      <c r="AP69" s="40"/>
    </row>
    <row r="70" spans="1:42" s="28" customFormat="1" ht="11.1" customHeight="1" x14ac:dyDescent="0.25">
      <c r="A70" s="24" t="s">
        <v>39</v>
      </c>
      <c r="B70" s="24"/>
      <c r="C70" s="24"/>
      <c r="D70" s="46">
        <f>D18+D31+D40+D45+D56+D62+D68+D20</f>
        <v>0</v>
      </c>
      <c r="E70" s="40"/>
      <c r="F70" s="46">
        <f>F18+F31+F40+F45+F56+F62+F68+F20</f>
        <v>-0.6</v>
      </c>
      <c r="G70" s="40"/>
      <c r="H70" s="46">
        <f>H18+H31+H40+H45+H56+H62+H68+H20</f>
        <v>-0.7</v>
      </c>
      <c r="I70" s="40"/>
      <c r="J70" s="46">
        <f>J18+J31+J40+J45+J56+J62+J68+J20</f>
        <v>-0.6</v>
      </c>
      <c r="K70" s="40"/>
      <c r="L70" s="46">
        <f>L18+L31+L40+L45+L56+L62+L68+L20</f>
        <v>-0.6</v>
      </c>
      <c r="M70" s="40"/>
      <c r="N70" s="46">
        <f>N18+N31+N40+N45+N56+N62+N68+N20</f>
        <v>-0.6</v>
      </c>
      <c r="O70" s="40"/>
      <c r="P70" s="46">
        <f>P18+P31+P40+P45+P56+P62+P68+P20</f>
        <v>-0.6</v>
      </c>
      <c r="Q70" s="40"/>
      <c r="R70" s="46">
        <f>R18+R31+R40+R45+R56+R62+R68+R20</f>
        <v>-0.6</v>
      </c>
      <c r="S70" s="40"/>
      <c r="T70" s="46">
        <f>T18+T31+T40+T45+T56+T62+T68+T20</f>
        <v>-0.6</v>
      </c>
      <c r="U70" s="40"/>
      <c r="V70" s="46">
        <f>V18+V31+V40+V45+V56+V62+V68+V20</f>
        <v>-0.6</v>
      </c>
      <c r="W70" s="40"/>
      <c r="X70" s="46">
        <f>X18+X31+X40+X45+X56+X62+X68+X20</f>
        <v>-0.6</v>
      </c>
      <c r="Y70" s="41"/>
      <c r="Z70" s="46">
        <f>Z18+Z31+Z40+Z45+Z56+Z62+Z68+Z20</f>
        <v>-0.6</v>
      </c>
      <c r="AA70" s="41"/>
      <c r="AB70" s="46">
        <f>AB18+AB31+AB40+AB45+AB56+AB62+AB68+AB20</f>
        <v>-0.6</v>
      </c>
      <c r="AC70" s="41"/>
      <c r="AD70" s="46">
        <f>AD18+AD31+AD40+AD45+AD56+AD62+AD68+AD20</f>
        <v>0</v>
      </c>
      <c r="AE70" s="41"/>
      <c r="AF70" s="46">
        <f>AF18+AF31+AF40+AF45+AF56+AF62+AF68+AF20</f>
        <v>0</v>
      </c>
      <c r="AG70" s="41"/>
      <c r="AH70" s="46">
        <f>AH18+AH31+AH40+AH45+AH56+AH62+AH68+AH20</f>
        <v>0</v>
      </c>
      <c r="AI70" s="41"/>
      <c r="AJ70" s="46">
        <f>AJ18+AJ31+AJ40+AJ45+AJ56+AJ62+AJ68+AJ20</f>
        <v>0</v>
      </c>
      <c r="AK70" s="41"/>
      <c r="AL70" s="46">
        <f>AL18+AL31+AL40+AL45+AL56+AL62+AL68+AL20</f>
        <v>0</v>
      </c>
      <c r="AM70" s="41"/>
      <c r="AN70" s="46">
        <f>AN18+AN31+AN40+AN45+AN56+AN62+AN68+AN20</f>
        <v>0</v>
      </c>
      <c r="AO70" s="41"/>
      <c r="AP70" s="46">
        <f>AP18+AP31+AP40+AP45+AP56+AP62+AP68+AP20</f>
        <v>-7.3</v>
      </c>
    </row>
    <row r="71" spans="1:42" ht="11.1" customHeight="1" x14ac:dyDescent="0.25">
      <c r="A71"/>
      <c r="B71"/>
      <c r="C71"/>
    </row>
    <row r="73" spans="1:42" x14ac:dyDescent="0.25">
      <c r="A73" s="12" t="s">
        <v>200</v>
      </c>
    </row>
    <row r="74" spans="1:42" s="4" customFormat="1" ht="10.199999999999999" x14ac:dyDescent="0.2">
      <c r="A74" s="14"/>
      <c r="D74" s="8">
        <v>0</v>
      </c>
      <c r="E74" s="5"/>
      <c r="F74" s="8">
        <v>0</v>
      </c>
      <c r="G74" s="5"/>
      <c r="H74" s="8">
        <v>0</v>
      </c>
      <c r="I74" s="5"/>
      <c r="J74" s="8">
        <v>0</v>
      </c>
      <c r="K74" s="5"/>
      <c r="L74" s="8">
        <v>0</v>
      </c>
      <c r="M74" s="5"/>
      <c r="N74" s="8">
        <v>0</v>
      </c>
      <c r="O74" s="5"/>
      <c r="P74" s="8">
        <v>0</v>
      </c>
      <c r="Q74" s="5"/>
      <c r="R74" s="8">
        <v>0</v>
      </c>
      <c r="S74" s="5"/>
      <c r="T74" s="8">
        <v>0</v>
      </c>
      <c r="U74" s="5"/>
      <c r="V74" s="8">
        <v>0</v>
      </c>
      <c r="W74" s="5"/>
      <c r="X74" s="8">
        <v>0</v>
      </c>
      <c r="Y74" s="5"/>
      <c r="Z74" s="8">
        <v>0</v>
      </c>
      <c r="AA74" s="5"/>
      <c r="AB74" s="8">
        <v>0</v>
      </c>
      <c r="AC74" s="5"/>
      <c r="AD74" s="8">
        <v>0</v>
      </c>
      <c r="AE74" s="5"/>
      <c r="AF74" s="8">
        <v>0</v>
      </c>
      <c r="AG74" s="5"/>
      <c r="AH74" s="8">
        <v>0</v>
      </c>
      <c r="AI74" s="5"/>
      <c r="AJ74" s="8">
        <v>0</v>
      </c>
      <c r="AK74" s="5"/>
      <c r="AL74" s="8">
        <v>0</v>
      </c>
      <c r="AM74" s="5"/>
      <c r="AN74" s="8">
        <v>0</v>
      </c>
      <c r="AO74" s="5"/>
      <c r="AP74" s="33">
        <f>SUM(D74:AO74)</f>
        <v>0</v>
      </c>
    </row>
    <row r="75" spans="1:42" s="4" customFormat="1" ht="10.199999999999999" x14ac:dyDescent="0.2">
      <c r="A75" s="14"/>
      <c r="D75" s="8">
        <v>0</v>
      </c>
      <c r="E75" s="5"/>
      <c r="F75" s="8">
        <v>0</v>
      </c>
      <c r="G75" s="5"/>
      <c r="H75" s="8">
        <v>0</v>
      </c>
      <c r="I75" s="5"/>
      <c r="J75" s="8">
        <v>0</v>
      </c>
      <c r="K75" s="5"/>
      <c r="L75" s="8">
        <v>0</v>
      </c>
      <c r="M75" s="5"/>
      <c r="N75" s="8">
        <v>0</v>
      </c>
      <c r="O75" s="5"/>
      <c r="P75" s="8">
        <v>0</v>
      </c>
      <c r="Q75" s="5"/>
      <c r="R75" s="8">
        <v>0</v>
      </c>
      <c r="S75" s="5"/>
      <c r="T75" s="8">
        <v>0</v>
      </c>
      <c r="U75" s="5"/>
      <c r="V75" s="8">
        <v>0</v>
      </c>
      <c r="W75" s="5"/>
      <c r="X75" s="8">
        <v>0</v>
      </c>
      <c r="Y75" s="5"/>
      <c r="Z75" s="8">
        <v>0</v>
      </c>
      <c r="AA75" s="5"/>
      <c r="AB75" s="8">
        <v>0</v>
      </c>
      <c r="AC75" s="5"/>
      <c r="AD75" s="8">
        <v>0</v>
      </c>
      <c r="AE75" s="5"/>
      <c r="AF75" s="8">
        <v>0</v>
      </c>
      <c r="AG75" s="5"/>
      <c r="AH75" s="8">
        <v>0</v>
      </c>
      <c r="AI75" s="5"/>
      <c r="AJ75" s="8">
        <v>0</v>
      </c>
      <c r="AK75" s="5"/>
      <c r="AL75" s="8">
        <v>0</v>
      </c>
      <c r="AM75" s="5"/>
      <c r="AN75" s="8">
        <v>0</v>
      </c>
      <c r="AO75" s="5"/>
      <c r="AP75" s="33">
        <f>SUM(D75:AO75)</f>
        <v>0</v>
      </c>
    </row>
    <row r="76" spans="1:42" s="4" customFormat="1" ht="10.199999999999999" x14ac:dyDescent="0.2">
      <c r="A76" s="14"/>
      <c r="D76" s="8">
        <v>0</v>
      </c>
      <c r="E76" s="5"/>
      <c r="F76" s="8">
        <v>0</v>
      </c>
      <c r="G76" s="5"/>
      <c r="H76" s="8">
        <v>0</v>
      </c>
      <c r="I76" s="5"/>
      <c r="J76" s="8">
        <v>0</v>
      </c>
      <c r="K76" s="5"/>
      <c r="L76" s="8">
        <v>0</v>
      </c>
      <c r="M76" s="5"/>
      <c r="N76" s="8">
        <v>0</v>
      </c>
      <c r="O76" s="5"/>
      <c r="P76" s="8">
        <v>0</v>
      </c>
      <c r="Q76" s="5"/>
      <c r="R76" s="8">
        <v>0</v>
      </c>
      <c r="S76" s="5"/>
      <c r="T76" s="8">
        <v>0</v>
      </c>
      <c r="U76" s="5"/>
      <c r="V76" s="8">
        <v>0</v>
      </c>
      <c r="W76" s="5"/>
      <c r="X76" s="8">
        <v>0</v>
      </c>
      <c r="Y76" s="5"/>
      <c r="Z76" s="8">
        <v>0</v>
      </c>
      <c r="AA76" s="5"/>
      <c r="AB76" s="8">
        <v>0</v>
      </c>
      <c r="AC76" s="5"/>
      <c r="AD76" s="8">
        <v>0</v>
      </c>
      <c r="AE76" s="5"/>
      <c r="AF76" s="8">
        <v>0</v>
      </c>
      <c r="AG76" s="5"/>
      <c r="AH76" s="8">
        <v>0</v>
      </c>
      <c r="AI76" s="5"/>
      <c r="AJ76" s="8">
        <v>0</v>
      </c>
      <c r="AK76" s="5"/>
      <c r="AL76" s="8">
        <v>0</v>
      </c>
      <c r="AM76" s="5"/>
      <c r="AN76" s="8">
        <v>0</v>
      </c>
      <c r="AO76" s="5"/>
      <c r="AP76" s="33">
        <f>SUM(D76:AO76)</f>
        <v>0</v>
      </c>
    </row>
    <row r="77" spans="1:42" s="4" customFormat="1" ht="10.199999999999999" x14ac:dyDescent="0.2">
      <c r="A77" s="14"/>
      <c r="D77" s="8">
        <v>0</v>
      </c>
      <c r="E77" s="5"/>
      <c r="F77" s="8">
        <v>0</v>
      </c>
      <c r="G77" s="5"/>
      <c r="H77" s="8">
        <v>0</v>
      </c>
      <c r="I77" s="5"/>
      <c r="J77" s="8">
        <v>0</v>
      </c>
      <c r="K77" s="5"/>
      <c r="L77" s="8">
        <v>0</v>
      </c>
      <c r="M77" s="5"/>
      <c r="N77" s="8">
        <v>0</v>
      </c>
      <c r="O77" s="5"/>
      <c r="P77" s="8">
        <v>0</v>
      </c>
      <c r="Q77" s="5"/>
      <c r="R77" s="8">
        <v>0</v>
      </c>
      <c r="S77" s="5"/>
      <c r="T77" s="8">
        <v>0</v>
      </c>
      <c r="U77" s="5"/>
      <c r="V77" s="8">
        <v>0</v>
      </c>
      <c r="W77" s="5"/>
      <c r="X77" s="8">
        <v>0</v>
      </c>
      <c r="Y77" s="5"/>
      <c r="Z77" s="8">
        <v>0</v>
      </c>
      <c r="AA77" s="5"/>
      <c r="AB77" s="8">
        <v>0</v>
      </c>
      <c r="AC77" s="5"/>
      <c r="AD77" s="8">
        <v>0</v>
      </c>
      <c r="AE77" s="5"/>
      <c r="AF77" s="8">
        <v>0</v>
      </c>
      <c r="AG77" s="5"/>
      <c r="AH77" s="8">
        <v>0</v>
      </c>
      <c r="AI77" s="5"/>
      <c r="AJ77" s="8">
        <v>0</v>
      </c>
      <c r="AK77" s="5"/>
      <c r="AL77" s="8">
        <v>0</v>
      </c>
      <c r="AM77" s="5"/>
      <c r="AN77" s="8">
        <v>0</v>
      </c>
      <c r="AO77" s="5"/>
      <c r="AP77" s="33">
        <f>SUM(D77:AO77)</f>
        <v>0</v>
      </c>
    </row>
    <row r="78" spans="1:42" x14ac:dyDescent="0.25">
      <c r="A78" s="24" t="s">
        <v>201</v>
      </c>
      <c r="D78" s="46">
        <f>SUM(D74:D77)</f>
        <v>0</v>
      </c>
      <c r="F78" s="46">
        <f>SUM(F74:F77)</f>
        <v>0</v>
      </c>
      <c r="H78" s="46">
        <f>SUM(H74:H77)</f>
        <v>0</v>
      </c>
      <c r="J78" s="46">
        <f>SUM(J74:J77)</f>
        <v>0</v>
      </c>
      <c r="L78" s="46">
        <f>SUM(L74:L77)</f>
        <v>0</v>
      </c>
      <c r="N78" s="46">
        <f>SUM(N74:N77)</f>
        <v>0</v>
      </c>
      <c r="P78" s="46">
        <f>SUM(P74:P77)</f>
        <v>0</v>
      </c>
      <c r="R78" s="46">
        <f>SUM(R74:R77)</f>
        <v>0</v>
      </c>
      <c r="T78" s="46">
        <f>SUM(T74:T77)</f>
        <v>0</v>
      </c>
      <c r="V78" s="46">
        <f>SUM(V74:V77)</f>
        <v>0</v>
      </c>
      <c r="X78" s="46">
        <f>SUM(X74:X77)</f>
        <v>0</v>
      </c>
      <c r="Z78" s="46">
        <f>SUM(Z74:Z77)</f>
        <v>0</v>
      </c>
      <c r="AB78" s="46">
        <f>SUM(AB74:AB77)</f>
        <v>0</v>
      </c>
      <c r="AD78" s="46">
        <f>SUM(AD74:AD77)</f>
        <v>0</v>
      </c>
      <c r="AF78" s="46">
        <f>SUM(AF74:AF77)</f>
        <v>0</v>
      </c>
      <c r="AH78" s="46">
        <f>SUM(AH74:AH77)</f>
        <v>0</v>
      </c>
      <c r="AJ78" s="46">
        <f>SUM(AJ74:AJ77)</f>
        <v>0</v>
      </c>
      <c r="AL78" s="46">
        <f>SUM(AL74:AL77)</f>
        <v>0</v>
      </c>
      <c r="AN78" s="46">
        <f>SUM(AN74:AN77)</f>
        <v>0</v>
      </c>
      <c r="AP78" s="46">
        <f>SUM(AP74:AP77)</f>
        <v>0</v>
      </c>
    </row>
  </sheetData>
  <phoneticPr fontId="0" type="noConversion"/>
  <pageMargins left="0.5" right="0.5" top="0.5" bottom="0.5" header="0.5" footer="0.5"/>
  <pageSetup paperSize="5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30</vt:i4>
      </vt:variant>
    </vt:vector>
  </HeadingPairs>
  <TitlesOfParts>
    <vt:vector size="48" baseType="lpstr">
      <vt:lpstr>Format</vt:lpstr>
      <vt:lpstr>O&amp;M_Detail</vt:lpstr>
      <vt:lpstr>Other_Cash</vt:lpstr>
      <vt:lpstr>Investing</vt:lpstr>
      <vt:lpstr>Financing</vt:lpstr>
      <vt:lpstr>NETCo</vt:lpstr>
      <vt:lpstr>Perlman</vt:lpstr>
      <vt:lpstr>Rub</vt:lpstr>
      <vt:lpstr>Apollo</vt:lpstr>
      <vt:lpstr>Sweeney</vt:lpstr>
      <vt:lpstr>Forster</vt:lpstr>
      <vt:lpstr>Webb</vt:lpstr>
      <vt:lpstr>Dayao</vt:lpstr>
      <vt:lpstr>Hall</vt:lpstr>
      <vt:lpstr>Acctg, OTC  &amp; Other</vt:lpstr>
      <vt:lpstr>Lic-Maint Breakout</vt:lpstr>
      <vt:lpstr>License Renewals</vt:lpstr>
      <vt:lpstr>Hdct &amp; Wages</vt:lpstr>
      <vt:lpstr>'Acctg, OTC  &amp; Other'!Print_Area</vt:lpstr>
      <vt:lpstr>Apollo!Print_Area</vt:lpstr>
      <vt:lpstr>Dayao!Print_Area</vt:lpstr>
      <vt:lpstr>Financing!Print_Area</vt:lpstr>
      <vt:lpstr>Format!Print_Area</vt:lpstr>
      <vt:lpstr>Forster!Print_Area</vt:lpstr>
      <vt:lpstr>Hall!Print_Area</vt:lpstr>
      <vt:lpstr>Investing!Print_Area</vt:lpstr>
      <vt:lpstr>NETCo!Print_Area</vt:lpstr>
      <vt:lpstr>'O&amp;M_Detail'!Print_Area</vt:lpstr>
      <vt:lpstr>Other_Cash!Print_Area</vt:lpstr>
      <vt:lpstr>Perlman!Print_Area</vt:lpstr>
      <vt:lpstr>Rub!Print_Area</vt:lpstr>
      <vt:lpstr>Sweeney!Print_Area</vt:lpstr>
      <vt:lpstr>Webb!Print_Area</vt:lpstr>
      <vt:lpstr>'Acctg, OTC  &amp; Other'!Print_Titles</vt:lpstr>
      <vt:lpstr>Apollo!Print_Titles</vt:lpstr>
      <vt:lpstr>Dayao!Print_Titles</vt:lpstr>
      <vt:lpstr>Financing!Print_Titles</vt:lpstr>
      <vt:lpstr>Format!Print_Titles</vt:lpstr>
      <vt:lpstr>Forster!Print_Titles</vt:lpstr>
      <vt:lpstr>Hall!Print_Titles</vt:lpstr>
      <vt:lpstr>Investing!Print_Titles</vt:lpstr>
      <vt:lpstr>NETCo!Print_Titles</vt:lpstr>
      <vt:lpstr>'O&amp;M_Detail'!Print_Titles</vt:lpstr>
      <vt:lpstr>Other_Cash!Print_Titles</vt:lpstr>
      <vt:lpstr>Perlman!Print_Titles</vt:lpstr>
      <vt:lpstr>Rub!Print_Titles</vt:lpstr>
      <vt:lpstr>Sweeney!Print_Titles</vt:lpstr>
      <vt:lpstr>Webb!Print_Titles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Havlíček Jan</cp:lastModifiedBy>
  <cp:lastPrinted>2001-12-17T18:54:23Z</cp:lastPrinted>
  <dcterms:created xsi:type="dcterms:W3CDTF">2001-12-02T23:50:39Z</dcterms:created>
  <dcterms:modified xsi:type="dcterms:W3CDTF">2023-09-10T16:02:53Z</dcterms:modified>
</cp:coreProperties>
</file>