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<sst xmlns="http://schemas.openxmlformats.org/spreadsheetml/2006/main" count="380" uniqueCount="134">
  <si>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</si>
  <si>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</si>
  <si>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</si>
  <si>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</si>
  <si>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</si>
  <si>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</si>
  <si>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</si>
  <si>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</si>
  <si>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</si>
  <si>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</si>
  <si>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</si>
  <si>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</si>
  <si>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</si>
  <si>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</si>
  <si>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</si>
  <si>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</si>
  <si>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</si>
  <si>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</si>
  <si>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</si>
  <si>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</si>
  <si>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</si>
  <si>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</si>
  <si>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</si>
  <si>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</si>
  <si>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</si>
  <si>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</si>
  <si>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</si>
  <si>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</si>
  <si>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</si>
  <si>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</si>
  <si>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</si>
  <si>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</si>
  <si>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</si>
  <si>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</si>
  <si>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</si>
  <si>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</si>
  <si>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</si>
  <si>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</si>
  <si>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</si>
  <si>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</si>
  <si>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</si>
  <si>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</si>
  <si>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</si>
  <si>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</si>
  <si>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</si>
  <si>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</si>
  <si>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</si>
  <si>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</si>
  <si>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</si>
  <si>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</si>
  <si>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</si>
  <si>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</si>
  <si>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</si>
  <si>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</si>
  <si>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</si>
  <si>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</si>
  <si>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</si>
  <si>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</si>
  <si>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</si>
  <si>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</si>
  <si>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</si>
  <si>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</si>
  <si>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</si>
  <si>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</si>
  <si>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</si>
  <si>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</si>
  <si>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</si>
  <si>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</si>
  <si>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</si>
  <si>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</si>
  <si>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</si>
  <si>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</si>
  <si>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</si>
  <si>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</si>
  <si>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</si>
  <si>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</si>
  <si>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</si>
  <si>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</si>
  <si>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</si>
  <si>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</si>
  <si>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</si>
  <si>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</si>
  <si>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</si>
  <si>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</si>
  <si>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</si>
  <si>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</si>
  <si>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</si>
  <si>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</si>
  <si>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</si>
  <si>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</si>
  <si>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</si>
  <si>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</si>
  <si>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</si>
  <si>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</si>
  <si>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</si>
  <si>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</si>
  <si>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</si>
  <si>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</si>
  <si>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</si>
  <si>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</si>
  <si>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</si>
  <si>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</si>
  <si>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</si>
  <si>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</si>
  <si>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</si>
  <si>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</si>
  <si>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</si>
  <si>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</si>
  <si>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</si>
  <si>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</si>
  <si>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</si>
  <si>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</si>
  <si>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</si>
  <si>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</si>
  <si>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</si>
  <si>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Director</t>
  </si>
  <si>
    <t>413</t>
  </si>
  <si>
    <t>EB3076b</t>
  </si>
  <si>
    <t>713 853-1957</t>
  </si>
  <si>
    <t>454-59-8983</t>
  </si>
  <si>
    <t>9210</t>
  </si>
  <si>
    <t>999</t>
  </si>
  <si>
    <t>175</t>
  </si>
  <si>
    <t>2182</t>
  </si>
  <si>
    <t>Sally W. Beck</t>
  </si>
  <si>
    <t>Pagenet - Todd's Pgr</t>
  </si>
  <si>
    <t>MetroCall - D. Maxwell's Pgr</t>
  </si>
  <si>
    <t>D. Todd</t>
  </si>
  <si>
    <t>L</t>
  </si>
  <si>
    <t>T. Hall, D. Maxwell</t>
  </si>
  <si>
    <t>Treebeards, Transaction Cost Model</t>
  </si>
  <si>
    <t>062</t>
  </si>
  <si>
    <t>Downtown Café, Structured Credit Mtg</t>
  </si>
  <si>
    <t>Houston Cellular - Todd's Cellular for Nov, Dec &amp;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</si>
</sst>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37.44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189.52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226.96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22" zoomScale="80" workbookViewId="0">
      <selection activeCell="D24" sqref="D24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36565</v>
      </c>
      <c r="P2" s="319">
        <f ca="1">TODAY()</f>
        <v>36565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114</v>
      </c>
      <c r="B6" s="123"/>
      <c r="C6" s="123"/>
      <c r="D6"/>
      <c r="E6" s="365" t="s">
        <v>127</v>
      </c>
      <c r="F6" s="123"/>
      <c r="G6" s="123"/>
      <c r="H6" s="181" t="s">
        <v>115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116</v>
      </c>
      <c r="B8" s="366"/>
      <c r="C8" s="366"/>
      <c r="D8" s="180"/>
      <c r="E8" s="201" t="s">
        <v>117</v>
      </c>
      <c r="F8" s="179"/>
      <c r="G8" s="202"/>
      <c r="H8" s="179"/>
      <c r="I8" s="179"/>
      <c r="J8" s="200"/>
      <c r="K8" s="330" t="s">
        <v>118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36531</v>
      </c>
      <c r="B14" s="137" t="s">
        <v>128</v>
      </c>
      <c r="C14" s="128" t="s">
        <v>130</v>
      </c>
      <c r="D14" s="162"/>
      <c r="E14" s="162"/>
      <c r="F14" s="163"/>
      <c r="G14" s="164"/>
      <c r="H14" s="207" t="s">
        <v>129</v>
      </c>
      <c r="I14" s="320"/>
      <c r="J14" s="321"/>
      <c r="K14" s="321"/>
      <c r="L14" s="314">
        <v>21.44</v>
      </c>
      <c r="M14" s="206"/>
      <c r="N14" s="199">
        <f>IF(M14=" ",L14*1,L14*M14)</f>
        <v>21.44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36537</v>
      </c>
      <c r="B15" s="137" t="s">
        <v>128</v>
      </c>
      <c r="C15" s="128" t="s">
        <v>132</v>
      </c>
      <c r="D15" s="162"/>
      <c r="E15" s="162"/>
      <c r="F15" s="163"/>
      <c r="G15" s="164"/>
      <c r="H15" s="325" t="s">
        <v>129</v>
      </c>
      <c r="I15" s="322"/>
      <c r="J15" s="323"/>
      <c r="K15" s="323"/>
      <c r="L15" s="314">
        <v>16</v>
      </c>
      <c r="M15" s="206"/>
      <c r="N15" s="199">
        <f>IF(M15=" ",L15*1,L15*M15)</f>
        <v>16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207"/>
      <c r="I16" s="322"/>
      <c r="J16" s="323"/>
      <c r="K16" s="323"/>
      <c r="L16" s="314">
        <v>0</v>
      </c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37.44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116</v>
      </c>
      <c r="B29" s="306" t="s">
        <v>120</v>
      </c>
      <c r="C29" s="307"/>
      <c r="D29" s="139" t="s">
        <v>121</v>
      </c>
      <c r="E29" s="139" t="s">
        <v>131</v>
      </c>
      <c r="F29" s="139" t="s">
        <v>123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37.44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36535</v>
      </c>
      <c r="B33" s="131" t="s">
        <v>125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4.8899999999999997</v>
      </c>
      <c r="M33" s="206"/>
      <c r="N33" s="199">
        <f t="shared" ref="N33:N40" si="1">IF(M33=" ",L33*1,L33*M33)</f>
        <v>4.8899999999999997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>
        <v>36522</v>
      </c>
      <c r="B34" s="131" t="s">
        <v>126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11.85</v>
      </c>
      <c r="M34" s="206"/>
      <c r="N34" s="199">
        <f>IF(M34=" ",L34*1,L34*M34)</f>
        <v>11.85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>
        <v>36517</v>
      </c>
      <c r="B35" s="131" t="s">
        <v>133</v>
      </c>
      <c r="C35" s="162"/>
      <c r="D35" s="166"/>
      <c r="E35" s="166"/>
      <c r="F35" s="166"/>
      <c r="G35" s="166"/>
      <c r="H35" s="162"/>
      <c r="I35" s="162"/>
      <c r="J35" s="162"/>
      <c r="K35" s="162"/>
      <c r="L35" s="314">
        <v>172.78</v>
      </c>
      <c r="M35" s="206"/>
      <c r="N35" s="199">
        <f t="shared" si="1"/>
        <v>172.78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189.52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116</v>
      </c>
      <c r="B43" s="306" t="s">
        <v>120</v>
      </c>
      <c r="C43" s="307"/>
      <c r="D43" s="139" t="s">
        <v>121</v>
      </c>
      <c r="E43" s="139" t="s">
        <v>122</v>
      </c>
      <c r="F43" s="139" t="s">
        <v>123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189.52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226.96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226.96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 t="s">
        <v>124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Hall</v>
      </c>
      <c r="B62" s="295" t="str">
        <f>IF(ISBLANK($E$6),TRIM(" "),$E$6)</f>
        <v>D. Todd</v>
      </c>
      <c r="C62" s="374" t="str">
        <f>TEXT(IF(ISBLANK($N$2),"      ",$N$2),"000000")</f>
        <v>036565</v>
      </c>
      <c r="D62" s="112" t="str">
        <f>TEXT($K$6,"###-##-####")</f>
        <v>454-59-8983</v>
      </c>
      <c r="E62" s="296" t="str">
        <f>TEXT($N$52,"######0.00")</f>
        <v>226.96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41" zoomScale="80" workbookViewId="0">
      <selection activeCell="O14" sqref="O14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E41" zoomScale="80" workbookViewId="0">
      <selection activeCell="N56" sqref="N56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E41" zoomScale="80" workbookViewId="0">
      <selection activeCell="O56" sqref="O56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2000-02-09T21:36:43Z</cp:lastPrinted>
  <dcterms:created xsi:type="dcterms:W3CDTF">1997-11-03T17:34:07Z</dcterms:created>
  <dcterms:modified xsi:type="dcterms:W3CDTF">2023-09-10T16:03:32Z</dcterms:modified>
</cp:coreProperties>
</file>