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6" yWindow="120" windowWidth="9312" windowHeight="4716"/>
  </bookViews>
  <sheets>
    <sheet name="shapiro-1" sheetId="1" r:id="rId1"/>
    <sheet name="electricity" sheetId="2" r:id="rId2"/>
    <sheet name="cont" sheetId="3" r:id="rId3"/>
    <sheet name="robertson" sheetId="4" r:id="rId4"/>
    <sheet name="steffes" sheetId="5" r:id="rId5"/>
    <sheet name="kaufman" sheetId="6" r:id="rId6"/>
    <sheet name="dadson" sheetId="7" r:id="rId7"/>
    <sheet name="montovano" sheetId="8" r:id="rId8"/>
    <sheet name="migden" sheetId="9" r:id="rId9"/>
    <sheet name="charvel" sheetId="10" r:id="rId10"/>
    <sheet name="kingerski" sheetId="11" r:id="rId11"/>
    <sheet name="nord" sheetId="12" r:id="rId12"/>
    <sheet name="yoho" sheetId="13" r:id="rId13"/>
    <sheet name="ryall" sheetId="14" r:id="rId14"/>
    <sheet name="Sheet15" sheetId="15" r:id="rId15"/>
    <sheet name="Sheet16" sheetId="16" r:id="rId16"/>
  </sheets>
  <calcPr calcId="92512"/>
</workbook>
</file>

<file path=xl/calcChain.xml><?xml version="1.0" encoding="utf-8"?>
<calcChain xmlns="http://schemas.openxmlformats.org/spreadsheetml/2006/main">
  <c r="E4" i="10" l="1"/>
  <c r="E9" i="10"/>
  <c r="F9" i="10"/>
  <c r="E13" i="10"/>
  <c r="F13" i="10"/>
  <c r="E14" i="10"/>
  <c r="F14" i="10"/>
  <c r="E18" i="10"/>
  <c r="F18" i="10"/>
  <c r="E21" i="10"/>
  <c r="F21" i="10"/>
  <c r="E22" i="10"/>
  <c r="F22" i="10"/>
  <c r="X184" i="10"/>
  <c r="X191" i="10"/>
  <c r="X226" i="10"/>
  <c r="X236" i="10"/>
  <c r="X9" i="3"/>
  <c r="E13" i="3"/>
  <c r="F13" i="3"/>
  <c r="X174" i="3"/>
  <c r="X181" i="3"/>
  <c r="X216" i="3"/>
  <c r="X226" i="3"/>
  <c r="E15" i="7"/>
  <c r="E23" i="7"/>
  <c r="F23" i="7"/>
  <c r="E27" i="7"/>
  <c r="F27" i="7"/>
  <c r="E28" i="7"/>
  <c r="F28" i="7"/>
  <c r="E32" i="7"/>
  <c r="F32" i="7"/>
  <c r="E35" i="7"/>
  <c r="F35" i="7"/>
  <c r="E36" i="7"/>
  <c r="F36" i="7"/>
  <c r="X198" i="7"/>
  <c r="X205" i="7"/>
  <c r="X240" i="7"/>
  <c r="X250" i="7"/>
  <c r="E6" i="2"/>
  <c r="E14" i="2"/>
  <c r="F14" i="2"/>
  <c r="E19" i="2"/>
  <c r="F19" i="2"/>
  <c r="E21" i="2"/>
  <c r="X183" i="2"/>
  <c r="X190" i="2"/>
  <c r="X225" i="2"/>
  <c r="X235" i="2"/>
  <c r="E21" i="6"/>
  <c r="E28" i="6"/>
  <c r="E30" i="6"/>
  <c r="F30" i="6"/>
  <c r="E41" i="6"/>
  <c r="F41" i="6"/>
  <c r="E45" i="6"/>
  <c r="F45" i="6"/>
  <c r="E46" i="6"/>
  <c r="F46" i="6"/>
  <c r="E49" i="6"/>
  <c r="F49" i="6"/>
  <c r="E50" i="6"/>
  <c r="F50" i="6"/>
  <c r="E53" i="6"/>
  <c r="F53" i="6"/>
  <c r="E54" i="6"/>
  <c r="F54" i="6"/>
  <c r="X216" i="6"/>
  <c r="X223" i="6"/>
  <c r="X258" i="6"/>
  <c r="X268" i="6"/>
  <c r="E7" i="11"/>
  <c r="E13" i="11"/>
  <c r="F13" i="11"/>
  <c r="E16" i="11"/>
  <c r="F16" i="11"/>
  <c r="E17" i="11"/>
  <c r="F17" i="11"/>
  <c r="E21" i="11"/>
  <c r="F21" i="11"/>
  <c r="E24" i="11"/>
  <c r="F24" i="11"/>
  <c r="E25" i="11"/>
  <c r="F25" i="11"/>
  <c r="X187" i="11"/>
  <c r="X194" i="11"/>
  <c r="X229" i="11"/>
  <c r="X239" i="11"/>
  <c r="E26" i="9"/>
  <c r="E37" i="9"/>
  <c r="F37" i="9"/>
  <c r="X55" i="9"/>
  <c r="E59" i="9"/>
  <c r="F59" i="9"/>
  <c r="E63" i="9"/>
  <c r="F63" i="9"/>
  <c r="E64" i="9"/>
  <c r="F64" i="9"/>
  <c r="E67" i="9"/>
  <c r="F67" i="9"/>
  <c r="E68" i="9"/>
  <c r="F68" i="9"/>
  <c r="E71" i="9"/>
  <c r="F71" i="9"/>
  <c r="E72" i="9"/>
  <c r="F72" i="9"/>
  <c r="X234" i="9"/>
  <c r="X241" i="9"/>
  <c r="X276" i="9"/>
  <c r="X286" i="9"/>
  <c r="E7" i="8"/>
  <c r="E22" i="8"/>
  <c r="F22" i="8"/>
  <c r="E36" i="8"/>
  <c r="F36" i="8"/>
  <c r="E39" i="8"/>
  <c r="F39" i="8"/>
  <c r="E40" i="8"/>
  <c r="F40" i="8"/>
  <c r="E43" i="8"/>
  <c r="F43" i="8"/>
  <c r="E44" i="8"/>
  <c r="F44" i="8"/>
  <c r="E47" i="8"/>
  <c r="F47" i="8"/>
  <c r="E48" i="8"/>
  <c r="F48" i="8"/>
  <c r="X210" i="8"/>
  <c r="X217" i="8"/>
  <c r="X252" i="8"/>
  <c r="X262" i="8"/>
  <c r="E6" i="12"/>
  <c r="E14" i="12"/>
  <c r="F14" i="12"/>
  <c r="E20" i="12"/>
  <c r="F20" i="12"/>
  <c r="E24" i="12"/>
  <c r="F24" i="12"/>
  <c r="E25" i="12"/>
  <c r="F25" i="12"/>
  <c r="E28" i="12"/>
  <c r="F28" i="12"/>
  <c r="E29" i="12"/>
  <c r="F29" i="12"/>
  <c r="E32" i="12"/>
  <c r="F32" i="12"/>
  <c r="E33" i="12"/>
  <c r="F33" i="12"/>
  <c r="X195" i="12"/>
  <c r="X202" i="12"/>
  <c r="X237" i="12"/>
  <c r="X247" i="12"/>
  <c r="E7" i="4"/>
  <c r="E19" i="4"/>
  <c r="F19" i="4"/>
  <c r="X52" i="4"/>
  <c r="E56" i="4"/>
  <c r="F56" i="4"/>
  <c r="E59" i="4"/>
  <c r="F59" i="4"/>
  <c r="E60" i="4"/>
  <c r="F60" i="4"/>
  <c r="E63" i="4"/>
  <c r="F63" i="4"/>
  <c r="E64" i="4"/>
  <c r="F64" i="4"/>
  <c r="E67" i="4"/>
  <c r="F67" i="4"/>
  <c r="E68" i="4"/>
  <c r="F68" i="4"/>
  <c r="X230" i="4"/>
  <c r="X237" i="4"/>
  <c r="X272" i="4"/>
  <c r="X282" i="4"/>
  <c r="E31" i="14"/>
  <c r="E35" i="14"/>
  <c r="E36" i="14"/>
  <c r="E37" i="14"/>
  <c r="F37" i="14"/>
  <c r="E38" i="14"/>
  <c r="E39" i="14"/>
  <c r="E40" i="14"/>
  <c r="E41" i="14"/>
  <c r="E42" i="14"/>
  <c r="E43" i="14"/>
  <c r="F43" i="14"/>
  <c r="E50" i="14"/>
  <c r="F50" i="14"/>
  <c r="E54" i="14"/>
  <c r="F54" i="14"/>
  <c r="E55" i="14"/>
  <c r="F55" i="14"/>
  <c r="E58" i="14"/>
  <c r="F58" i="14"/>
  <c r="E59" i="14"/>
  <c r="F59" i="14"/>
  <c r="E62" i="14"/>
  <c r="F62" i="14"/>
  <c r="E63" i="14"/>
  <c r="F63" i="14"/>
  <c r="X225" i="14"/>
  <c r="X232" i="14"/>
  <c r="X267" i="14"/>
  <c r="X277" i="14"/>
  <c r="E7" i="1"/>
  <c r="E11" i="1"/>
  <c r="E31" i="1"/>
  <c r="E45" i="1"/>
  <c r="E52" i="1"/>
  <c r="E77" i="1"/>
  <c r="E80" i="1"/>
  <c r="E86" i="1"/>
  <c r="E91" i="1"/>
  <c r="E98" i="1"/>
  <c r="E128" i="1"/>
  <c r="E130" i="1"/>
  <c r="F130" i="1"/>
  <c r="E142" i="1"/>
  <c r="F142" i="1"/>
  <c r="E147" i="1"/>
  <c r="E149" i="1"/>
  <c r="F149" i="1"/>
  <c r="E162" i="1"/>
  <c r="F162" i="1"/>
  <c r="E171" i="1"/>
  <c r="F171" i="1"/>
  <c r="E173" i="1"/>
  <c r="E174" i="1"/>
  <c r="E175" i="1"/>
  <c r="F175" i="1"/>
  <c r="E176" i="1"/>
  <c r="E177" i="1"/>
  <c r="E178" i="1"/>
  <c r="E179" i="1"/>
  <c r="E180" i="1"/>
  <c r="E181" i="1"/>
  <c r="F181" i="1"/>
  <c r="E188" i="1"/>
  <c r="F188" i="1"/>
  <c r="E191" i="1"/>
  <c r="F191" i="1"/>
  <c r="E193" i="1"/>
  <c r="F193" i="1"/>
  <c r="X226" i="1"/>
  <c r="E230" i="1"/>
  <c r="F230" i="1"/>
  <c r="E233" i="1"/>
  <c r="F233" i="1"/>
  <c r="E242" i="1"/>
  <c r="F242" i="1"/>
  <c r="E247" i="1"/>
  <c r="F247" i="1"/>
  <c r="E259" i="1"/>
  <c r="F259" i="1"/>
  <c r="X275" i="1"/>
  <c r="E279" i="1"/>
  <c r="F279" i="1"/>
  <c r="E283" i="1"/>
  <c r="F283" i="1"/>
  <c r="E286" i="1"/>
  <c r="F286" i="1"/>
  <c r="E290" i="1"/>
  <c r="F290" i="1"/>
  <c r="E294" i="1"/>
  <c r="F294" i="1"/>
  <c r="E296" i="1"/>
  <c r="F296" i="1"/>
  <c r="E300" i="1"/>
  <c r="F300" i="1"/>
  <c r="E301" i="1"/>
  <c r="F301" i="1"/>
  <c r="E302" i="1"/>
  <c r="F302" i="1"/>
  <c r="E303" i="1"/>
  <c r="F303" i="1"/>
  <c r="E307" i="1"/>
  <c r="F307" i="1"/>
  <c r="E308" i="1"/>
  <c r="F308" i="1"/>
  <c r="E311" i="1"/>
  <c r="F311" i="1"/>
  <c r="E312" i="1"/>
  <c r="F312" i="1"/>
  <c r="E315" i="1"/>
  <c r="F315" i="1"/>
  <c r="E316" i="1"/>
  <c r="F316" i="1"/>
  <c r="X478" i="1"/>
  <c r="X485" i="1"/>
  <c r="X520" i="1"/>
  <c r="X530" i="1"/>
  <c r="E5" i="5"/>
  <c r="E10" i="5"/>
  <c r="F10" i="5"/>
  <c r="E14" i="5"/>
  <c r="F14" i="5"/>
  <c r="E15" i="5"/>
  <c r="F15" i="5"/>
  <c r="E19" i="5"/>
  <c r="F19" i="5"/>
  <c r="E22" i="5"/>
  <c r="F22" i="5"/>
  <c r="E23" i="5"/>
  <c r="F23" i="5"/>
  <c r="X185" i="5"/>
  <c r="X192" i="5"/>
  <c r="X227" i="5"/>
  <c r="X237" i="5"/>
  <c r="E8" i="13"/>
  <c r="E13" i="13"/>
  <c r="F13" i="13"/>
  <c r="E17" i="13"/>
  <c r="F17" i="13"/>
  <c r="E18" i="13"/>
  <c r="F18" i="13"/>
  <c r="E21" i="13"/>
  <c r="F21" i="13"/>
  <c r="E22" i="13"/>
  <c r="F22" i="13"/>
  <c r="E26" i="13"/>
  <c r="F26" i="13"/>
  <c r="X188" i="13"/>
  <c r="X195" i="13"/>
  <c r="X230" i="13"/>
  <c r="X240" i="13"/>
</calcChain>
</file>

<file path=xl/sharedStrings.xml><?xml version="1.0" encoding="utf-8"?>
<sst xmlns="http://schemas.openxmlformats.org/spreadsheetml/2006/main" count="2167" uniqueCount="348">
  <si>
    <t>OUTSIDE SERVICES FIXED</t>
  </si>
  <si>
    <t>REQUESTED</t>
  </si>
  <si>
    <t>APPROVED</t>
  </si>
  <si>
    <t>OUTSIDE SERVICES DISCRETIONARY</t>
  </si>
  <si>
    <t>COST CENTER</t>
  </si>
  <si>
    <t>Davis Wright - electricity</t>
  </si>
  <si>
    <t>L</t>
  </si>
  <si>
    <t>C</t>
  </si>
  <si>
    <t>Bob Moss - legislative, EFS DOD authorization</t>
  </si>
  <si>
    <t>Fontheim - international issues and democratic contacts</t>
  </si>
  <si>
    <t>Alexander - electricity</t>
  </si>
  <si>
    <t>Phillip Hughes - US Bolivia business partnership</t>
  </si>
  <si>
    <t>A</t>
  </si>
  <si>
    <t>Republican - RNC</t>
  </si>
  <si>
    <t>Republican - NRCC</t>
  </si>
  <si>
    <t>Republican - NRSC</t>
  </si>
  <si>
    <t>Republican - IRI</t>
  </si>
  <si>
    <t>OTHER BUSINESS EXPENSE</t>
  </si>
  <si>
    <t>Democratic - DNC</t>
  </si>
  <si>
    <t>Democratic - DSCC</t>
  </si>
  <si>
    <t>Democratic - DCCC</t>
  </si>
  <si>
    <t>Democratic - DLC</t>
  </si>
  <si>
    <t>Democratic - NDN</t>
  </si>
  <si>
    <t>Democratic - NDI</t>
  </si>
  <si>
    <t>outside services legal</t>
  </si>
  <si>
    <t>outside services professional</t>
  </si>
  <si>
    <t>Kaufman (085)</t>
  </si>
  <si>
    <t>Arter &amp; Hadden - tariff advice letters</t>
  </si>
  <si>
    <t>Governmental Advocates</t>
  </si>
  <si>
    <t>Lang Hanson</t>
  </si>
  <si>
    <t>Kaufman Total</t>
  </si>
  <si>
    <t>Dadson (086)</t>
  </si>
  <si>
    <t>TransCanada PL 2001 GTA</t>
  </si>
  <si>
    <t>Consumers Gas Unbundling</t>
  </si>
  <si>
    <t>Cont. Union Gas Unbundling</t>
  </si>
  <si>
    <t>Dadson Total</t>
  </si>
  <si>
    <t>Montovano (087)</t>
  </si>
  <si>
    <t>Courter Kolbert - NJ legislative activity</t>
  </si>
  <si>
    <t>Tinman Straub - New York</t>
  </si>
  <si>
    <t>AGL/VNG - Virginia</t>
  </si>
  <si>
    <t>Montovano Total</t>
  </si>
  <si>
    <t>New Jersey - CIC</t>
  </si>
  <si>
    <t>Migden (088)</t>
  </si>
  <si>
    <t>Ohio implementation ongoing issues</t>
  </si>
  <si>
    <t>Louisiana legislative and governors office</t>
  </si>
  <si>
    <t>Indiana legislative and governors office</t>
  </si>
  <si>
    <t>Missouri legislative and governors office</t>
  </si>
  <si>
    <t>Iowa legislative and governors office - reduction from prior periods</t>
  </si>
  <si>
    <t>Migden Total</t>
  </si>
  <si>
    <t>Illinois</t>
  </si>
  <si>
    <t>Louisiana</t>
  </si>
  <si>
    <t>Indiana</t>
  </si>
  <si>
    <t>Missouri</t>
  </si>
  <si>
    <t>Illinois- IMA, NIACCA, MWIPS</t>
  </si>
  <si>
    <t>LA - La. Midcontinent Oil &amp; Gas Assoc, LABI</t>
  </si>
  <si>
    <t>Minn. - Minn. Chamber of Commerce, Coalition for Choice</t>
  </si>
  <si>
    <t>Arkansas - US Oil &amp; Gas Assoc., MS, MMA</t>
  </si>
  <si>
    <t>Miss. - US Oil &amp; Gas Assoc., MS, MMA</t>
  </si>
  <si>
    <t>African American Caucuses</t>
  </si>
  <si>
    <t>IAAP International Conference</t>
  </si>
  <si>
    <t>RK conference - 2 or 3 during the year</t>
  </si>
  <si>
    <t>GHP legislative luncheons</t>
  </si>
  <si>
    <t>GHP major legislative/education event</t>
  </si>
  <si>
    <t>give-a ways for special projects/events</t>
  </si>
  <si>
    <t>Governor for a day sponsorship</t>
  </si>
  <si>
    <t>Gulf Coast Power Assn - table sponsorship</t>
  </si>
  <si>
    <t>League of Women Voters - voter guides</t>
  </si>
  <si>
    <t>Legislative Study Group/Research</t>
  </si>
  <si>
    <t>Mexican American Legislative Caucus sponsorship - 501 c (6); research study</t>
  </si>
  <si>
    <t>North Harris Association membership</t>
  </si>
  <si>
    <t>Oklahoma Academy (RK)</t>
  </si>
  <si>
    <t>Oklahoma CDG&amp;E (RK)</t>
  </si>
  <si>
    <t>Southwest Voters Registration Education Project</t>
  </si>
  <si>
    <t>Speakers Golf Tournament - registration</t>
  </si>
  <si>
    <t>TABCC Campaign Dinner sponsorship</t>
  </si>
  <si>
    <t>Texas Economic Development Council (TEDC)</t>
  </si>
  <si>
    <t>TX Inaugural Committee (2001) extra tickets</t>
  </si>
  <si>
    <t>Gulf Coast Power Association</t>
  </si>
  <si>
    <t>Texas Assoc. of Business &amp; Chamber of Comm.</t>
  </si>
  <si>
    <t>Charvel (100)</t>
  </si>
  <si>
    <t>Charvel Total</t>
  </si>
  <si>
    <t>** Dadson Total</t>
  </si>
  <si>
    <t>** - budget submitted in August for Outside Services = 180,000 / budget submitted in Nov. for Outside Services = $352,000</t>
  </si>
  <si>
    <t>Robertson (042)</t>
  </si>
  <si>
    <t>Robertson Total</t>
  </si>
  <si>
    <t>Ryall (072)</t>
  </si>
  <si>
    <t>Ryall Total</t>
  </si>
  <si>
    <t>Kingerski (xxx)</t>
  </si>
  <si>
    <t>develop and identify distributed general opportunities - CA, CT, IL</t>
  </si>
  <si>
    <t>support industry wide standards board to advance commodity market standardization</t>
  </si>
  <si>
    <t>obtain physical delivery capabilities and environmental needs awareness</t>
  </si>
  <si>
    <t>Kingerski Total</t>
  </si>
  <si>
    <t>Nord (xxx)</t>
  </si>
  <si>
    <t>outside counsel for state licensing</t>
  </si>
  <si>
    <t>Nord Total</t>
  </si>
  <si>
    <t>Yoho (xxx)</t>
  </si>
  <si>
    <t>Akin Gump - legal regulatory lobbying</t>
  </si>
  <si>
    <t>Yoho Total</t>
  </si>
  <si>
    <t>synfuels / section 29 tax credit</t>
  </si>
  <si>
    <t>transportation related issues - rail initiative plus others</t>
  </si>
  <si>
    <t>agriculture</t>
  </si>
  <si>
    <t>e-commerce initiatives - DOJ comments on competition policy, removal of regulatory hurdles to trade certain commodities online, and general advocacy</t>
  </si>
  <si>
    <t>CFTC initiatives - AOTM lics., comments on regulatory changes, etc.</t>
  </si>
  <si>
    <t>Bracewell Patterson - tax, env, wind energy</t>
  </si>
  <si>
    <t>TOTAL OUTSIDE DISC.</t>
  </si>
  <si>
    <t>other business expense - Mexican Assoc of Electric Energy, Mexican Academy of Energy Law and attendance at various conferences</t>
  </si>
  <si>
    <t>TOTAL OUTSIDE FIXED</t>
  </si>
  <si>
    <t>CDG&amp;E - OK</t>
  </si>
  <si>
    <t>OK Academy</t>
  </si>
  <si>
    <t>Gulf Coast Power Assn - Spring Conference</t>
  </si>
  <si>
    <t>Gulf Coast Power Assn - Fall Conference</t>
  </si>
  <si>
    <t>TOTAL OTHER BUS EXP</t>
  </si>
  <si>
    <t>P</t>
  </si>
  <si>
    <t>AP</t>
  </si>
  <si>
    <t>COMPTEL</t>
  </si>
  <si>
    <t>GRAND TOTAL</t>
  </si>
  <si>
    <t>Johnston - EBS right of way (retainer ends 12/31)</t>
  </si>
  <si>
    <t>regulatory hedges - CA and IL</t>
  </si>
  <si>
    <t>outside counsel for South America and Mexico - regulatory due diligence and licensing</t>
  </si>
  <si>
    <t>outside services - Mexican deregulation for gas and electrict markets, leg matters, legal opinions on env and energy matters, env processing of permits, document production and translation</t>
  </si>
  <si>
    <t>company memberships and dues - NERC</t>
  </si>
  <si>
    <t>Florida legislative activity - republican</t>
  </si>
  <si>
    <t>Florida legislative activity - democrat</t>
  </si>
  <si>
    <t>Pennsylvania contributions</t>
  </si>
  <si>
    <t>PRIORITY</t>
  </si>
  <si>
    <t>COMMENTS</t>
  </si>
  <si>
    <t>Sutherland Asbill - Georgia legislative activity; AGL</t>
  </si>
  <si>
    <t>A,C</t>
  </si>
  <si>
    <t>B,C</t>
  </si>
  <si>
    <t>Dick Basford - Florida legislative activity re RTO develop.</t>
  </si>
  <si>
    <t>B</t>
  </si>
  <si>
    <t>D</t>
  </si>
  <si>
    <t>A(1)</t>
  </si>
  <si>
    <t>A(2)</t>
  </si>
  <si>
    <t>Allegrietti - NEPOL</t>
  </si>
  <si>
    <t>Fromer - NY</t>
  </si>
  <si>
    <t>A,B</t>
  </si>
  <si>
    <t>Katz Kutter - Florida legislative activity re RTO development and customer commercial opportunities</t>
  </si>
  <si>
    <t>A,B,C</t>
  </si>
  <si>
    <t>Edgecomb/Alamac Cogen/Duke - NC for ENA</t>
  </si>
  <si>
    <t>Dechert Price - PA legislative activity</t>
  </si>
  <si>
    <t>Swidler, Berlin or Harris Wiltshire - Federal legal retainer re FCC issues not specific to one project</t>
  </si>
  <si>
    <t>Wolf Block - legal retainer for eastern states lics. strategy</t>
  </si>
  <si>
    <t>Blumenfeld &amp; Cohen - legal retainer for western states lics. strategy</t>
  </si>
  <si>
    <t>outside counsel for compliance monitoring to stay compliant with lics. requirements</t>
  </si>
  <si>
    <t>Conn. UI Position - covers all of New England</t>
  </si>
  <si>
    <t>Maryland Rocky Gap - EES</t>
  </si>
  <si>
    <t>New Jersey contributions - ENA</t>
  </si>
  <si>
    <t>New York contributions - RTO and new bus development</t>
  </si>
  <si>
    <t>Florida - reception Southern States energy council and various FL associations</t>
  </si>
  <si>
    <t>New York - NESPA, IPPNY</t>
  </si>
  <si>
    <t>conferences training for 8 to 9 employees</t>
  </si>
  <si>
    <t>unidentified broadband association - currently in talks with new assoc whose members would include Global Crossings, Williams, Quest and others or membership in Texas assoc</t>
  </si>
  <si>
    <t>Alberta Electricity Utility Board - risk mitigation</t>
  </si>
  <si>
    <t>distribution tariff refillings - risk mitigation</t>
  </si>
  <si>
    <t>Alberta Electricity Utility Board unbundling - risk mitigation</t>
  </si>
  <si>
    <t>Alberta EUB Atco - risk mitigation</t>
  </si>
  <si>
    <t>Alberta EUB rate option - risk mitigation</t>
  </si>
  <si>
    <t>GPC Retainer - market opening push - risk mitigation of Ontario position</t>
  </si>
  <si>
    <t>General Retainer - risk mitigation of Ontario position</t>
  </si>
  <si>
    <t>Alberta Power Pool rule changes - risk mitigation re Ontario position</t>
  </si>
  <si>
    <t>EAL 2001 GTA - risk mitigation re Ontario position</t>
  </si>
  <si>
    <t>political contributions - Progressive Party of Ontario - risk mitigation</t>
  </si>
  <si>
    <t>political contributions - Progressive Party of Alberta - risk mitigation</t>
  </si>
  <si>
    <t>memberships and dues - IPPSO and IPPSA</t>
  </si>
  <si>
    <t>GHP/2001 State of the City Address</t>
  </si>
  <si>
    <t>GHP/2001 State of the County Address</t>
  </si>
  <si>
    <t>C,D</t>
  </si>
  <si>
    <t>Ohio Retail Merchants</t>
  </si>
  <si>
    <t>Michigan Retail Merchants</t>
  </si>
  <si>
    <t>IN - Retail Council, Chamber of Commerce</t>
  </si>
  <si>
    <t>MO - Chamber of Comm. Retail Association, Choice Coalition</t>
  </si>
  <si>
    <t>IA - IEC, ABI, Retail Federation, Iowa Industrial Group</t>
  </si>
  <si>
    <t>Ohio</t>
  </si>
  <si>
    <t>Michigan</t>
  </si>
  <si>
    <t>Arkansas</t>
  </si>
  <si>
    <t>Mississippi</t>
  </si>
  <si>
    <t>MI - Code of Conduct U1213400</t>
  </si>
  <si>
    <t>MI - Customer Information U-12487</t>
  </si>
  <si>
    <t>MI - Interconnection Standards U-12486</t>
  </si>
  <si>
    <t>MI - Consumers ROA Rates Revisions U-12488</t>
  </si>
  <si>
    <t>MI - Edison's ROA Rate Revisions U-12489</t>
  </si>
  <si>
    <t>MI - Consumers Netting</t>
  </si>
  <si>
    <t>MI - Edison Netting</t>
  </si>
  <si>
    <t>MI - Edison Rate Unbundling</t>
  </si>
  <si>
    <t>MI - Reliability docket</t>
  </si>
  <si>
    <t>IL - Gas code of conduct</t>
  </si>
  <si>
    <t>IL - FSG bid for services Midway Airport</t>
  </si>
  <si>
    <t>OH - Columbia Gas CGR</t>
  </si>
  <si>
    <t>OH - DP&amp;L GCR</t>
  </si>
  <si>
    <t>OH - Misc regulatory proceedings regarding restructuring</t>
  </si>
  <si>
    <t>AK - deregulation proceedings</t>
  </si>
  <si>
    <t>LA - deregulation proceedings</t>
  </si>
  <si>
    <t>Goodin McBride - general and legislative</t>
  </si>
  <si>
    <t>CA Political Contributions</t>
  </si>
  <si>
    <t>Nevada Political Contributions</t>
  </si>
  <si>
    <t>CA - Western Power Trading Forum</t>
  </si>
  <si>
    <t>CA - Independent Energy Producers</t>
  </si>
  <si>
    <t>California Manufacturers and Tech Association</t>
  </si>
  <si>
    <t>CA - Alliance for Retail Markets - retainer for PR and Lobbying Firms</t>
  </si>
  <si>
    <t>CA - AB 1890 Committee</t>
  </si>
  <si>
    <t>CA - CFEE</t>
  </si>
  <si>
    <t>CA - PG&amp;E hydro valuation</t>
  </si>
  <si>
    <t>CA - SDG&amp;E's ATCP</t>
  </si>
  <si>
    <t>CA - OII Wholesale/Retail Issues</t>
  </si>
  <si>
    <t>CA - UDC Undercollection</t>
  </si>
  <si>
    <t>CA - Affiliate Rules</t>
  </si>
  <si>
    <t>CA - DG Consultant</t>
  </si>
  <si>
    <t>CA - other Enron or ARM/WPTF cases awaiting decisions (e.g. RAP 99, DASF/RCS, etc.)</t>
  </si>
  <si>
    <t>existing RCR adjusted for 2001 work</t>
  </si>
  <si>
    <t>CA - Legislative legal assistance</t>
  </si>
  <si>
    <t>CA - WPTF OII on interruptible contracts; FERC CA investigation, etc.</t>
  </si>
  <si>
    <t>CA - ARM Issues (e.g. negotiations with San Diego; RAP '01; advice letter issues, default issue in CPUC proceedings, etc.)</t>
  </si>
  <si>
    <t>CA - SDG&amp;E proceedings implementing AB 265</t>
  </si>
  <si>
    <t>CA - new advice letter issues -- Enron only</t>
  </si>
  <si>
    <t>CA - CPUC OII Global Transition Issues</t>
  </si>
  <si>
    <t>CA - other CPUC issues -- Enron only</t>
  </si>
  <si>
    <t>NV - support for potential reformation of LV Cogen contract</t>
  </si>
  <si>
    <t>WA - PR and public affairs support for Longview Project</t>
  </si>
  <si>
    <t>Domestic - Alliance to Save Energy (ASE)</t>
  </si>
  <si>
    <t>recommends maintaining membership at $20,000 to be divided accordingly:  $1,000 from EES, $5,000 from Keeler's budget, $5,000 from federal budget</t>
  </si>
  <si>
    <t>Domestic - Americans for Affordable Electricity (AAE)</t>
  </si>
  <si>
    <t>Domestic - Business Industry Political Action Committee (BIPAC)</t>
  </si>
  <si>
    <t>an additional $2,500 to come from PAC</t>
  </si>
  <si>
    <t>royalty issues important to traders</t>
  </si>
  <si>
    <t>Domestic - Independent Petroleum Association of America (IPAA)</t>
  </si>
  <si>
    <t>Domestic - Internet Education Foundation</t>
  </si>
  <si>
    <t>501c(3) which supports which supports the Congressional internet caucus; maintain out of EBS budget</t>
  </si>
  <si>
    <t>Domestic - National Association of Business PAC (NABPAC)</t>
  </si>
  <si>
    <t>Domestic - National Association of Manufacturers</t>
  </si>
  <si>
    <t>Domestic - Public Affairs Council</t>
  </si>
  <si>
    <t>Domestic - United States Energy Association</t>
  </si>
  <si>
    <t>Domestic - Contingency Provision</t>
  </si>
  <si>
    <t>think prudent to anticipate unknown increases in dues and other charges as Enron commercial interests evolve during the year</t>
  </si>
  <si>
    <t>International - American Turkish Council (ATC)</t>
  </si>
  <si>
    <t>useful for Trakya</t>
  </si>
  <si>
    <t>International - Asia Society</t>
  </si>
  <si>
    <t>maintain out of DC budget</t>
  </si>
  <si>
    <t>International - Business Council for International Understanding (BCIU)</t>
  </si>
  <si>
    <t>Joe Hillings on Board; excellent organization that first focused on project finance, but now takes on many int'l issues; maintain out of DC budget</t>
  </si>
  <si>
    <t>International - Coalition for Employment through Exports (CEE)</t>
  </si>
  <si>
    <t>International - Coaliation for Service Industries (CSI)</t>
  </si>
  <si>
    <t>Enron on Board of CSI; leads meaningful efforts to push liberalization of the global services industry (with a focus on e-commerce); maintain out of DC budget</t>
  </si>
  <si>
    <t>International - European American Business Council</t>
  </si>
  <si>
    <t>International - European Institute</t>
  </si>
  <si>
    <t>International - InterAmerican Federation</t>
  </si>
  <si>
    <t>Washington based outreach organization to Latin American Governments; maintain out of DC budget</t>
  </si>
  <si>
    <t>International - National Foreign Trade Council (NFTC)</t>
  </si>
  <si>
    <t>works on project finance, but real value is in int'l tax and unilateral trade sanctions working groups; maintain out of DC budget</t>
  </si>
  <si>
    <t>International - US Bolivia Business Partnership</t>
  </si>
  <si>
    <t>Joe Hillings is Chairman and President; future of the partnership depends on Enron leadership; still useful to Enron in Bolivia; maintain out of DC budget</t>
  </si>
  <si>
    <t>International - US Council for International Business</t>
  </si>
  <si>
    <t>Contingency Provision</t>
  </si>
  <si>
    <t>Susan Larsen</t>
  </si>
  <si>
    <t>Andrea McWilliams</t>
  </si>
  <si>
    <t>George Strong</t>
  </si>
  <si>
    <t>Cal Varner</t>
  </si>
  <si>
    <t>Clint Hackney</t>
  </si>
  <si>
    <t>expenses billed sep; estimated three month avg charge of $5,752 x 12 = 69,024; records available are outside session period; eminent domain, ROW, tax, restructuring and various other TX and OK legislative matters</t>
  </si>
  <si>
    <t>expenses paid sep; language in contract re expenses; records available indicate that Varner does not bill outside the agreed monthly retainer; records available are outside session period; eminent domain, ROW, tax, restructuring and various other TX and OK leg matters</t>
  </si>
  <si>
    <t>expenses paid sep; records available indicate that Hackney does not bill outside the agreed retainer; records available are outside session period; eminent domain, ROW, tax, restructuring and various other TX and OK leg matters</t>
  </si>
  <si>
    <t>outside counsel for federal projects beyond scope of retainer (BLM, Cable Open Access, etc.)</t>
  </si>
  <si>
    <t>Michigan legislative and governors office</t>
  </si>
  <si>
    <t>very worthwhile; good access to DOC and DOC officials, as well as Foreign Embassies; Joe Hillings on Board; maintain out of DC budget</t>
  </si>
  <si>
    <t>WI - Manufacturers and Commerce, ALEC Scholorships</t>
  </si>
  <si>
    <t>memberships/dues - bar assoc dues for attorneys in group</t>
  </si>
  <si>
    <t>Akin Gump (Paxton) - electricity</t>
  </si>
  <si>
    <t>Vinson &amp; Elkins - electricity restructuring</t>
  </si>
  <si>
    <t>Fleishman - electricity; advertising (retainer requested)</t>
  </si>
  <si>
    <t>mtg to be held December 7th to discuss electricity related costs</t>
  </si>
  <si>
    <t>request to go through RCR process</t>
  </si>
  <si>
    <t>retainer ends 12-31; will explore incentive base option; if Gore wins election will revisit issue</t>
  </si>
  <si>
    <t>Hills - WTO and international issues</t>
  </si>
  <si>
    <t>McLarty &amp; Assoc - international and Latin America related issues</t>
  </si>
  <si>
    <t>mtg to be held December 7th to discuss electricity related costs; could go through RCR process</t>
  </si>
  <si>
    <t>Steffes (108)</t>
  </si>
  <si>
    <t>Steffes Total</t>
  </si>
  <si>
    <t>2001 membership paid in 2000; 2002 membership to be paid directly by business units or not at all</t>
  </si>
  <si>
    <t>mtg to be held December 7th to discuss soft money contribution related related costs; could go through RCR process</t>
  </si>
  <si>
    <t>mtg to be held December 7th to discuss soft money related costs; could go through RCR process</t>
  </si>
  <si>
    <t>American Enterprise Institute for Public Policy</t>
  </si>
  <si>
    <t>Ken Lay is on Board</t>
  </si>
  <si>
    <t>typically paid $9,000 each quarter; to be evaluated quarterly; could go through RCR process</t>
  </si>
  <si>
    <t>McMullen</t>
  </si>
  <si>
    <t>paid $12,5000 monthly durring session (5 months) and paid $2,500 per month outside of session (7 months)</t>
  </si>
  <si>
    <t>decision made to join for 1/2 year</t>
  </si>
  <si>
    <t>CO - Independent Energy Coalition - restructuring issues</t>
  </si>
  <si>
    <t>decision made to run association cost through RCR process</t>
  </si>
  <si>
    <t>no retainer; recommended by Staines</t>
  </si>
  <si>
    <t>recent activity w/ AGL; more involved now in Atlanta market</t>
  </si>
  <si>
    <t>Dan Staines - TCC market in NY</t>
  </si>
  <si>
    <t>Nick Maile - PA legislative activity for ENA; PJW deal</t>
  </si>
  <si>
    <t>paid $2,000 every month for a 6 month retainer</t>
  </si>
  <si>
    <t>Project Rockhouse - MA legislative activity; development of commercial opportunities in MA; MA NEPOL markets</t>
  </si>
  <si>
    <t>Murtha Colina - Conn. UI position; fuel cells</t>
  </si>
  <si>
    <t>resource recovery bill with incentive</t>
  </si>
  <si>
    <t>Alexander and Clever - Maryland legislative activity for EES</t>
  </si>
  <si>
    <t>state house coverage</t>
  </si>
  <si>
    <t>split between associations = $80,000 for NESPA and $26,000 for IPPNY</t>
  </si>
  <si>
    <t>budget sheets indicate cost to be 5,000 to 8,000 dollars; cost to go through RCR process</t>
  </si>
  <si>
    <t>MI - capacity transmission</t>
  </si>
  <si>
    <t>IL - dist generation</t>
  </si>
  <si>
    <t>IL - market finder</t>
  </si>
  <si>
    <t>IA - deregulation</t>
  </si>
  <si>
    <t>MN - reliability bill</t>
  </si>
  <si>
    <t>IL - implementation on-going issues</t>
  </si>
  <si>
    <t>aggregations; default service providers; could push cost to EES</t>
  </si>
  <si>
    <t>power plant development; covers cost for 2 lobbyists</t>
  </si>
  <si>
    <t xml:space="preserve">$10,000 to MWIPS, $4,500 to IMA and $4,500 to NIACCA </t>
  </si>
  <si>
    <t>possible deregulation legislation expected</t>
  </si>
  <si>
    <t>electric deregulation; retail council; need break-out of requested dollars</t>
  </si>
  <si>
    <t>energy policy comm for choice; used to cover area</t>
  </si>
  <si>
    <t>Mike Tumme</t>
  </si>
  <si>
    <t>Garnett Coleman</t>
  </si>
  <si>
    <t>Gilbert Turrietta</t>
  </si>
  <si>
    <t>NOTE:  per budget mtg approved budget for outside fixed = $280,000; to be advised of team; team may be cut to 4-5 lobbyists; flat retainer at $4,000 discussed as an option</t>
  </si>
  <si>
    <t>expenses paid sep; records available indicate that McWilliams does not bill outside the agreed monthly retainer; records available are outside session period; historically paid $4,000 per month during legislative session; eminent domain, ROW, tax, restructuring and various other TX and OK leg matters; retainer ends 12/31/00</t>
  </si>
  <si>
    <t>represents $3,750 per month to Turrietta; expenses billed sep; ROW, tax, restructuring and various other TX and OK leg matters; retainer ends 12/31/00</t>
  </si>
  <si>
    <t>expenses paid sep; estimated three month avg of $6,200 x 12 = $74,400; records available are outside session period; eminent domain, ROW, tax, restructuring and various other TX and OK leg matters; retainer terminates 12/31/00</t>
  </si>
  <si>
    <t>NCSL lanyards for 2001 Annual Meeting</t>
  </si>
  <si>
    <t>Texas Public Power Association</t>
  </si>
  <si>
    <t>approval to come through RCR process</t>
  </si>
  <si>
    <t>Variance</t>
  </si>
  <si>
    <t>mtg to be held December 7th to discuss electricity related costs; request to go through RCR process</t>
  </si>
  <si>
    <t>RCR</t>
  </si>
  <si>
    <t>Texas PUC related issues</t>
  </si>
  <si>
    <t>split is $50,000 for CA and $350,000 for IL</t>
  </si>
  <si>
    <t>ongoing small issues which will go through RCR process</t>
  </si>
  <si>
    <t>budget sheets indicate cost to be 5,000 to 10,000 dollars</t>
  </si>
  <si>
    <t>budget sheets indicate cost to be 2,000 to 5,000 dollars</t>
  </si>
  <si>
    <t>discussion held to revisit NY approach</t>
  </si>
  <si>
    <t>RTO related work</t>
  </si>
  <si>
    <t>TOTAL OUTSIDE DISCRETIONARY</t>
  </si>
  <si>
    <t>Robertson</t>
  </si>
  <si>
    <t>Total Other Business Expense</t>
  </si>
  <si>
    <t>Total Electricity Related Costs</t>
  </si>
  <si>
    <t>to be discussed 12/7/00</t>
  </si>
  <si>
    <t>approved for six months</t>
  </si>
  <si>
    <t>retainer ends in June; to go through RCR process after June; study commission in FL to be completed by June</t>
  </si>
  <si>
    <t>Total Ryall</t>
  </si>
  <si>
    <t>GRAND TOTAL OUTSIDE DISCRETIONARY</t>
  </si>
  <si>
    <t>GRAND TOTAL OUTSIDE FIXED</t>
  </si>
  <si>
    <t>GRAND TOTAL OTHER BUSINESS EXPENSE</t>
  </si>
  <si>
    <t>Budget - Outside Services</t>
  </si>
  <si>
    <t>Outside Discretionary</t>
  </si>
  <si>
    <t>Outside Fixed</t>
  </si>
  <si>
    <t>Budget - Other Business Expense</t>
  </si>
  <si>
    <t>Other Business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</si>
</sst>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0"/>
      <name val="Arial"/>
    </font>
    <font>
      <b/>
      <sz val="10"/>
      <name val="Arial"/>
    </font>
    <font>
      <sz val="10"/>
      <name val="Univers"/>
      <family val="2"/>
    </font>
    <font>
      <sz val="10"/>
      <name val="Arial"/>
    </font>
    <font>
      <sz val="10"/>
      <name val="Univers"/>
    </font>
    <font>
      <b/>
      <sz val="10"/>
      <name val="Univers"/>
      <family val="2"/>
    </font>
    <font>
      <b/>
      <sz val="10"/>
      <name val="Univer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1" xfId="0" applyFont="1" applyBorder="1"/>
    <xf numFmtId="38" fontId="2" fillId="0" borderId="1" xfId="0" applyNumberFormat="1" applyFont="1" applyBorder="1"/>
    <xf numFmtId="38" fontId="3" fillId="0" borderId="1" xfId="0" applyNumberFormat="1" applyFont="1" applyBorder="1"/>
    <xf numFmtId="0" fontId="4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38" fontId="2" fillId="0" borderId="1" xfId="0" applyNumberFormat="1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left" wrapText="1"/>
    </xf>
    <xf numFmtId="38" fontId="5" fillId="0" borderId="1" xfId="0" applyNumberFormat="1" applyFont="1" applyBorder="1"/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center" vertical="top" wrapText="1"/>
    </xf>
    <xf numFmtId="0" fontId="6" fillId="0" borderId="1" xfId="0" applyFont="1" applyBorder="1"/>
    <xf numFmtId="38" fontId="1" fillId="0" borderId="1" xfId="0" applyNumberFormat="1" applyFont="1" applyBorder="1"/>
    <xf numFmtId="38" fontId="6" fillId="0" borderId="1" xfId="0" applyNumberFormat="1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wrapText="1"/>
    </xf>
    <xf numFmtId="38" fontId="6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 wrapText="1"/>
    </xf>
    <xf numFmtId="38" fontId="1" fillId="0" borderId="1" xfId="0" applyNumberFormat="1" applyFont="1" applyBorder="1" applyAlignment="1">
      <alignment horizontal="center"/>
    </xf>
    <xf numFmtId="38" fontId="5" fillId="0" borderId="1" xfId="0" applyNumberFormat="1" applyFont="1" applyBorder="1" applyAlignment="1">
      <alignment horizontal="center"/>
    </xf>
    <xf numFmtId="39" fontId="6" fillId="0" borderId="1" xfId="0" applyNumberFormat="1" applyFont="1" applyBorder="1" applyAlignment="1">
      <alignment horizontal="centerContinuous"/>
    </xf>
    <xf numFmtId="0" fontId="4" fillId="0" borderId="1" xfId="0" applyFont="1" applyBorder="1"/>
    <xf numFmtId="0" fontId="2" fillId="0" borderId="1" xfId="0" applyFont="1" applyBorder="1" applyAlignment="1">
      <alignment wrapText="1"/>
    </xf>
    <xf numFmtId="0" fontId="5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38" fontId="6" fillId="0" borderId="1" xfId="0" applyNumberFormat="1" applyFont="1" applyBorder="1" applyAlignment="1">
      <alignment wrapText="1"/>
    </xf>
    <xf numFmtId="38" fontId="4" fillId="0" borderId="1" xfId="0" applyNumberFormat="1" applyFont="1" applyBorder="1" applyAlignment="1">
      <alignment wrapText="1"/>
    </xf>
    <xf numFmtId="38" fontId="4" fillId="0" borderId="1" xfId="0" applyNumberFormat="1" applyFont="1" applyBorder="1" applyAlignment="1">
      <alignment horizontal="right" wrapText="1"/>
    </xf>
    <xf numFmtId="38" fontId="4" fillId="0" borderId="1" xfId="0" applyNumberFormat="1" applyFont="1" applyBorder="1"/>
    <xf numFmtId="38" fontId="6" fillId="0" borderId="1" xfId="0" applyNumberFormat="1" applyFont="1" applyBorder="1" applyAlignment="1">
      <alignment horizontal="center" wrapText="1"/>
    </xf>
    <xf numFmtId="39" fontId="2" fillId="0" borderId="1" xfId="0" applyNumberFormat="1" applyFont="1" applyBorder="1" applyAlignment="1">
      <alignment horizontal="centerContinuous"/>
    </xf>
    <xf numFmtId="38" fontId="2" fillId="0" borderId="1" xfId="0" applyNumberFormat="1" applyFont="1" applyBorder="1" applyAlignment="1" applyProtection="1">
      <alignment wrapText="1"/>
      <protection locked="0"/>
    </xf>
    <xf numFmtId="38" fontId="2" fillId="0" borderId="1" xfId="0" applyNumberFormat="1" applyFont="1" applyBorder="1" applyAlignment="1">
      <alignment horizontal="right" wrapText="1"/>
    </xf>
    <xf numFmtId="38" fontId="2" fillId="0" borderId="1" xfId="0" applyNumberFormat="1" applyFont="1" applyBorder="1" applyAlignment="1">
      <alignment wrapText="1"/>
    </xf>
    <xf numFmtId="0" fontId="5" fillId="0" borderId="1" xfId="0" applyFont="1" applyBorder="1" applyAlignment="1">
      <alignment vertical="top" wrapText="1"/>
    </xf>
    <xf numFmtId="38" fontId="5" fillId="0" borderId="1" xfId="0" applyNumberFormat="1" applyFont="1" applyBorder="1" applyAlignment="1">
      <alignment wrapText="1"/>
    </xf>
    <xf numFmtId="38" fontId="5" fillId="0" borderId="1" xfId="0" applyNumberFormat="1" applyFont="1" applyBorder="1" applyAlignment="1">
      <alignment horizontal="right" wrapText="1"/>
    </xf>
    <xf numFmtId="0" fontId="5" fillId="0" borderId="1" xfId="0" applyFont="1" applyBorder="1" applyAlignment="1">
      <alignment wrapText="1"/>
    </xf>
    <xf numFmtId="3" fontId="2" fillId="0" borderId="1" xfId="0" applyNumberFormat="1" applyFont="1" applyBorder="1"/>
    <xf numFmtId="3" fontId="2" fillId="0" borderId="1" xfId="0" applyNumberFormat="1" applyFont="1" applyBorder="1" applyAlignment="1">
      <alignment horizontal="right" wrapText="1"/>
    </xf>
    <xf numFmtId="0" fontId="6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38" fontId="6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38" fontId="6" fillId="0" borderId="1" xfId="0" applyNumberFormat="1" applyFont="1" applyBorder="1" applyAlignment="1">
      <alignment horizontal="right"/>
    </xf>
    <xf numFmtId="38" fontId="2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right" wrapText="1"/>
    </xf>
    <xf numFmtId="0" fontId="4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justify" wrapText="1"/>
    </xf>
    <xf numFmtId="0" fontId="6" fillId="0" borderId="1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2"/>
  <sheetViews>
    <sheetView tabSelected="1" zoomScaleNormal="100" workbookViewId="0"/>
  </sheetViews>
  <sheetFormatPr defaultRowHeight="13.2"/>
  <cols>
    <col min="1" max="1" width="21.88671875" style="1" customWidth="1"/>
    <col min="2" max="2" width="3.33203125" style="1" customWidth="1"/>
    <col min="3" max="3" width="51" style="32" customWidth="1"/>
    <col min="4" max="4" width="14.33203125" style="6" customWidth="1"/>
    <col min="5" max="5" width="18" style="1" customWidth="1"/>
    <col min="6" max="6" width="15.44140625" style="1" customWidth="1"/>
    <col min="7" max="7" width="40.88671875" style="26" customWidth="1"/>
    <col min="8" max="8" width="7.88671875" style="1" customWidth="1"/>
    <col min="9" max="9" width="43" style="1" customWidth="1"/>
    <col min="10" max="10" width="12" style="1" customWidth="1"/>
    <col min="11" max="21" width="8.88671875" style="1" customWidth="1"/>
    <col min="22" max="22" width="10.109375" style="1" customWidth="1"/>
    <col min="23" max="23" width="10.44140625" style="1" customWidth="1"/>
    <col min="24" max="24" width="8.88671875" style="1" customWidth="1"/>
    <col min="25" max="25" width="25.5546875" style="1" customWidth="1"/>
    <col min="26" max="26" width="19.6640625" style="1" customWidth="1"/>
    <col min="27" max="16384" width="8.88671875" style="1"/>
  </cols>
  <sheetData>
    <row r="1" spans="1:23" s="13" customFormat="1">
      <c r="A1" s="16" t="s">
        <v>4</v>
      </c>
      <c r="B1" s="16"/>
      <c r="C1" s="28" t="s">
        <v>3</v>
      </c>
      <c r="D1" s="17" t="s">
        <v>124</v>
      </c>
      <c r="E1" s="16" t="s">
        <v>1</v>
      </c>
      <c r="F1" s="16" t="s">
        <v>2</v>
      </c>
      <c r="G1" s="18" t="s">
        <v>125</v>
      </c>
      <c r="H1" s="16"/>
      <c r="I1" s="16"/>
      <c r="J1" s="16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3">
      <c r="G2" s="32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</row>
    <row r="3" spans="1:23" ht="39.6">
      <c r="A3" s="1" t="s">
        <v>83</v>
      </c>
      <c r="B3" s="1" t="s">
        <v>6</v>
      </c>
      <c r="C3" s="32" t="s">
        <v>5</v>
      </c>
      <c r="D3" s="6" t="s">
        <v>12</v>
      </c>
      <c r="E3" s="44">
        <v>120000</v>
      </c>
      <c r="F3" s="45" t="s">
        <v>324</v>
      </c>
      <c r="G3" s="35" t="s">
        <v>323</v>
      </c>
      <c r="I3" s="26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ht="39.6">
      <c r="B4" s="1" t="s">
        <v>6</v>
      </c>
      <c r="C4" s="32" t="s">
        <v>267</v>
      </c>
      <c r="D4" s="6" t="s">
        <v>12</v>
      </c>
      <c r="E4" s="44">
        <v>60000</v>
      </c>
      <c r="F4" s="45" t="s">
        <v>324</v>
      </c>
      <c r="G4" s="35" t="s">
        <v>323</v>
      </c>
      <c r="I4" s="26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>
      <c r="B5" s="1" t="s">
        <v>6</v>
      </c>
      <c r="C5" s="32" t="s">
        <v>103</v>
      </c>
      <c r="D5" s="6" t="s">
        <v>12</v>
      </c>
      <c r="E5" s="44">
        <v>300000</v>
      </c>
      <c r="F5" s="45" t="s">
        <v>324</v>
      </c>
      <c r="G5" s="33" t="s">
        <v>270</v>
      </c>
      <c r="I5" s="2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39.6">
      <c r="B6" s="1" t="s">
        <v>7</v>
      </c>
      <c r="C6" s="32" t="s">
        <v>268</v>
      </c>
      <c r="D6" s="6" t="s">
        <v>12</v>
      </c>
      <c r="E6" s="46">
        <v>660000</v>
      </c>
      <c r="F6" s="45" t="s">
        <v>324</v>
      </c>
      <c r="G6" s="35" t="s">
        <v>323</v>
      </c>
      <c r="I6" s="26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2"/>
    </row>
    <row r="7" spans="1:23" s="8" customFormat="1">
      <c r="A7" s="8" t="s">
        <v>84</v>
      </c>
      <c r="C7" s="47" t="s">
        <v>84</v>
      </c>
      <c r="D7" s="27"/>
      <c r="E7" s="48">
        <f>SUM(E3:E6)</f>
        <v>1140000</v>
      </c>
      <c r="F7" s="49"/>
      <c r="G7" s="34"/>
      <c r="I7" s="50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0"/>
    </row>
    <row r="8" spans="1:23">
      <c r="E8" s="46"/>
      <c r="F8" s="45"/>
      <c r="G8" s="33"/>
      <c r="I8" s="26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2"/>
    </row>
    <row r="9" spans="1:23">
      <c r="A9" s="1" t="s">
        <v>275</v>
      </c>
      <c r="B9" s="1" t="s">
        <v>6</v>
      </c>
      <c r="C9" s="32" t="s">
        <v>24</v>
      </c>
      <c r="E9" s="46">
        <v>1300800</v>
      </c>
      <c r="F9" s="45" t="s">
        <v>324</v>
      </c>
      <c r="G9" s="33" t="s">
        <v>331</v>
      </c>
      <c r="I9" s="26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2"/>
    </row>
    <row r="10" spans="1:23">
      <c r="B10" s="1" t="s">
        <v>7</v>
      </c>
      <c r="C10" s="32" t="s">
        <v>25</v>
      </c>
      <c r="E10" s="46">
        <v>500400</v>
      </c>
      <c r="F10" s="45" t="s">
        <v>324</v>
      </c>
      <c r="G10" s="33" t="s">
        <v>331</v>
      </c>
      <c r="I10" s="2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2"/>
    </row>
    <row r="11" spans="1:23" s="8" customFormat="1">
      <c r="A11" s="8" t="s">
        <v>276</v>
      </c>
      <c r="C11" s="47" t="s">
        <v>276</v>
      </c>
      <c r="D11" s="27"/>
      <c r="E11" s="48">
        <f>SUM(E9:E10)</f>
        <v>1801200</v>
      </c>
      <c r="F11" s="49"/>
      <c r="G11" s="34"/>
      <c r="I11" s="50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0"/>
    </row>
    <row r="12" spans="1:23">
      <c r="E12" s="46"/>
      <c r="F12" s="45"/>
      <c r="G12" s="33"/>
      <c r="I12" s="26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2"/>
    </row>
    <row r="13" spans="1:23">
      <c r="A13" s="1" t="s">
        <v>26</v>
      </c>
      <c r="C13" s="32" t="s">
        <v>202</v>
      </c>
      <c r="D13" s="6" t="s">
        <v>130</v>
      </c>
      <c r="E13" s="46">
        <v>50000</v>
      </c>
      <c r="F13" s="45" t="s">
        <v>324</v>
      </c>
      <c r="G13" s="33" t="s">
        <v>209</v>
      </c>
      <c r="I13" s="26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2"/>
    </row>
    <row r="14" spans="1:23">
      <c r="C14" s="32" t="s">
        <v>203</v>
      </c>
      <c r="D14" s="6" t="s">
        <v>130</v>
      </c>
      <c r="E14" s="46">
        <v>10000</v>
      </c>
      <c r="F14" s="45" t="s">
        <v>324</v>
      </c>
      <c r="G14" s="33" t="s">
        <v>209</v>
      </c>
      <c r="I14" s="26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2"/>
    </row>
    <row r="15" spans="1:23">
      <c r="C15" s="32" t="s">
        <v>204</v>
      </c>
      <c r="D15" s="6" t="s">
        <v>12</v>
      </c>
      <c r="E15" s="46">
        <v>10000</v>
      </c>
      <c r="F15" s="45" t="s">
        <v>324</v>
      </c>
      <c r="G15" s="33" t="s">
        <v>209</v>
      </c>
      <c r="I15" s="26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2"/>
    </row>
    <row r="16" spans="1:23">
      <c r="C16" s="32" t="s">
        <v>205</v>
      </c>
      <c r="D16" s="6" t="s">
        <v>130</v>
      </c>
      <c r="E16" s="46">
        <v>5000</v>
      </c>
      <c r="F16" s="45" t="s">
        <v>324</v>
      </c>
      <c r="G16" s="33" t="s">
        <v>209</v>
      </c>
      <c r="I16" s="26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2"/>
    </row>
    <row r="17" spans="1:23">
      <c r="C17" s="32" t="s">
        <v>206</v>
      </c>
      <c r="D17" s="6" t="s">
        <v>7</v>
      </c>
      <c r="E17" s="46">
        <v>2000</v>
      </c>
      <c r="F17" s="45" t="s">
        <v>324</v>
      </c>
      <c r="G17" s="33" t="s">
        <v>209</v>
      </c>
      <c r="I17" s="26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2"/>
    </row>
    <row r="18" spans="1:23">
      <c r="C18" s="32" t="s">
        <v>207</v>
      </c>
      <c r="D18" s="6" t="s">
        <v>7</v>
      </c>
      <c r="E18" s="46">
        <v>10000</v>
      </c>
      <c r="F18" s="45" t="s">
        <v>324</v>
      </c>
      <c r="G18" s="33" t="s">
        <v>209</v>
      </c>
      <c r="I18" s="26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2"/>
    </row>
    <row r="19" spans="1:23" ht="26.4">
      <c r="C19" s="32" t="s">
        <v>208</v>
      </c>
      <c r="D19" s="6" t="s">
        <v>130</v>
      </c>
      <c r="E19" s="46">
        <v>10000</v>
      </c>
      <c r="F19" s="45" t="s">
        <v>324</v>
      </c>
      <c r="G19" s="33" t="s">
        <v>209</v>
      </c>
      <c r="I19" s="26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2"/>
    </row>
    <row r="20" spans="1:23">
      <c r="C20" s="32" t="s">
        <v>210</v>
      </c>
      <c r="D20" s="6" t="s">
        <v>138</v>
      </c>
      <c r="E20" s="46">
        <v>100000</v>
      </c>
      <c r="F20" s="45" t="s">
        <v>324</v>
      </c>
      <c r="G20" s="33"/>
      <c r="I20" s="26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2"/>
    </row>
    <row r="21" spans="1:23" ht="26.4">
      <c r="C21" s="32" t="s">
        <v>211</v>
      </c>
      <c r="D21" s="6" t="s">
        <v>128</v>
      </c>
      <c r="E21" s="46">
        <v>50000</v>
      </c>
      <c r="F21" s="45" t="s">
        <v>324</v>
      </c>
      <c r="G21" s="33"/>
      <c r="I21" s="26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2"/>
    </row>
    <row r="22" spans="1:23" ht="39.6">
      <c r="C22" s="32" t="s">
        <v>212</v>
      </c>
      <c r="D22" s="6" t="s">
        <v>128</v>
      </c>
      <c r="E22" s="46">
        <v>20000</v>
      </c>
      <c r="F22" s="45" t="s">
        <v>324</v>
      </c>
      <c r="G22" s="33"/>
      <c r="I22" s="26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2"/>
    </row>
    <row r="23" spans="1:23">
      <c r="C23" s="32" t="s">
        <v>213</v>
      </c>
      <c r="D23" s="6" t="s">
        <v>130</v>
      </c>
      <c r="E23" s="46">
        <v>10000</v>
      </c>
      <c r="F23" s="45" t="s">
        <v>324</v>
      </c>
      <c r="G23" s="33"/>
      <c r="I23" s="26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2"/>
    </row>
    <row r="24" spans="1:23">
      <c r="C24" s="32" t="s">
        <v>214</v>
      </c>
      <c r="D24" s="6" t="s">
        <v>130</v>
      </c>
      <c r="E24" s="46">
        <v>5000</v>
      </c>
      <c r="F24" s="45" t="s">
        <v>324</v>
      </c>
      <c r="G24" s="33"/>
      <c r="I24" s="26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2"/>
    </row>
    <row r="25" spans="1:23">
      <c r="C25" s="32" t="s">
        <v>215</v>
      </c>
      <c r="D25" s="6" t="s">
        <v>12</v>
      </c>
      <c r="E25" s="46">
        <v>10000</v>
      </c>
      <c r="F25" s="45" t="s">
        <v>324</v>
      </c>
      <c r="G25" s="33"/>
      <c r="I25" s="26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2"/>
    </row>
    <row r="26" spans="1:23">
      <c r="C26" s="32" t="s">
        <v>216</v>
      </c>
      <c r="D26" s="6" t="s">
        <v>130</v>
      </c>
      <c r="E26" s="46">
        <v>10000</v>
      </c>
      <c r="F26" s="45" t="s">
        <v>324</v>
      </c>
      <c r="G26" s="33"/>
      <c r="I26" s="26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2"/>
    </row>
    <row r="27" spans="1:23">
      <c r="C27" s="32" t="s">
        <v>217</v>
      </c>
      <c r="D27" s="6" t="s">
        <v>130</v>
      </c>
      <c r="E27" s="46">
        <v>15000</v>
      </c>
      <c r="F27" s="45" t="s">
        <v>324</v>
      </c>
      <c r="G27" s="33"/>
      <c r="I27" s="26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2"/>
    </row>
    <row r="28" spans="1:23">
      <c r="C28" s="32" t="s">
        <v>218</v>
      </c>
      <c r="D28" s="6" t="s">
        <v>7</v>
      </c>
      <c r="E28" s="46">
        <v>15000</v>
      </c>
      <c r="F28" s="45" t="s">
        <v>324</v>
      </c>
      <c r="G28" s="33"/>
      <c r="I28" s="26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2"/>
    </row>
    <row r="29" spans="1:23" ht="26.4">
      <c r="B29" s="1" t="s">
        <v>12</v>
      </c>
      <c r="C29" s="32" t="s">
        <v>199</v>
      </c>
      <c r="D29" s="12" t="s">
        <v>7</v>
      </c>
      <c r="E29" s="46">
        <v>36000</v>
      </c>
      <c r="F29" s="40" t="s">
        <v>324</v>
      </c>
      <c r="G29" s="31" t="s">
        <v>287</v>
      </c>
      <c r="I29" s="26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ht="26.4">
      <c r="B30" s="1" t="s">
        <v>112</v>
      </c>
      <c r="C30" s="32" t="s">
        <v>195</v>
      </c>
      <c r="D30" s="12" t="s">
        <v>128</v>
      </c>
      <c r="E30" s="46">
        <v>30000</v>
      </c>
      <c r="F30" s="40" t="s">
        <v>324</v>
      </c>
      <c r="G30" s="31" t="s">
        <v>287</v>
      </c>
      <c r="I30" s="26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s="8" customFormat="1">
      <c r="A31" s="8" t="s">
        <v>30</v>
      </c>
      <c r="C31" s="47" t="s">
        <v>30</v>
      </c>
      <c r="D31" s="27"/>
      <c r="E31" s="48">
        <f>SUM(E13:E30)</f>
        <v>398000</v>
      </c>
      <c r="F31" s="48"/>
      <c r="G31" s="34"/>
      <c r="I31" s="50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0"/>
    </row>
    <row r="32" spans="1:23">
      <c r="E32" s="46"/>
      <c r="F32" s="45"/>
      <c r="G32" s="33"/>
      <c r="I32" s="26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2"/>
    </row>
    <row r="33" spans="1:23">
      <c r="A33" s="1" t="s">
        <v>31</v>
      </c>
      <c r="B33" s="1" t="s">
        <v>6</v>
      </c>
      <c r="C33" s="32" t="s">
        <v>154</v>
      </c>
      <c r="D33" s="12" t="s">
        <v>12</v>
      </c>
      <c r="E33" s="46">
        <v>30000</v>
      </c>
      <c r="F33" s="45" t="s">
        <v>324</v>
      </c>
      <c r="G33" s="33"/>
      <c r="I33" s="26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2"/>
    </row>
    <row r="34" spans="1:23">
      <c r="B34" s="1" t="s">
        <v>6</v>
      </c>
      <c r="C34" s="32" t="s">
        <v>153</v>
      </c>
      <c r="D34" s="12" t="s">
        <v>12</v>
      </c>
      <c r="E34" s="46">
        <v>30000</v>
      </c>
      <c r="F34" s="45" t="s">
        <v>324</v>
      </c>
      <c r="G34" s="33"/>
      <c r="I34" s="26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2"/>
    </row>
    <row r="35" spans="1:23">
      <c r="B35" s="1" t="s">
        <v>6</v>
      </c>
      <c r="C35" s="32" t="s">
        <v>155</v>
      </c>
      <c r="D35" s="12" t="s">
        <v>12</v>
      </c>
      <c r="E35" s="46">
        <v>20000</v>
      </c>
      <c r="F35" s="45" t="s">
        <v>324</v>
      </c>
      <c r="G35" s="33"/>
      <c r="I35" s="26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2"/>
    </row>
    <row r="36" spans="1:23">
      <c r="B36" s="1" t="s">
        <v>6</v>
      </c>
      <c r="C36" s="32" t="s">
        <v>156</v>
      </c>
      <c r="D36" s="12" t="s">
        <v>12</v>
      </c>
      <c r="E36" s="46">
        <v>20000</v>
      </c>
      <c r="F36" s="45" t="s">
        <v>324</v>
      </c>
      <c r="G36" s="33"/>
      <c r="I36" s="26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2"/>
    </row>
    <row r="37" spans="1:23">
      <c r="B37" s="1" t="s">
        <v>6</v>
      </c>
      <c r="C37" s="32" t="s">
        <v>157</v>
      </c>
      <c r="D37" s="12" t="s">
        <v>12</v>
      </c>
      <c r="E37" s="46">
        <v>10000</v>
      </c>
      <c r="F37" s="45" t="s">
        <v>324</v>
      </c>
      <c r="G37" s="33"/>
      <c r="I37" s="26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2"/>
    </row>
    <row r="38" spans="1:23">
      <c r="B38" s="1" t="s">
        <v>6</v>
      </c>
      <c r="C38" s="32" t="s">
        <v>32</v>
      </c>
      <c r="D38" s="12" t="s">
        <v>128</v>
      </c>
      <c r="E38" s="46">
        <v>10000</v>
      </c>
      <c r="F38" s="45" t="s">
        <v>324</v>
      </c>
      <c r="G38" s="33"/>
      <c r="I38" s="26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2"/>
    </row>
    <row r="39" spans="1:23">
      <c r="B39" s="1" t="s">
        <v>6</v>
      </c>
      <c r="C39" s="32" t="s">
        <v>33</v>
      </c>
      <c r="D39" s="12" t="s">
        <v>7</v>
      </c>
      <c r="E39" s="46">
        <v>30000</v>
      </c>
      <c r="F39" s="45" t="s">
        <v>324</v>
      </c>
      <c r="G39" s="33"/>
      <c r="I39" s="26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2"/>
    </row>
    <row r="40" spans="1:23">
      <c r="B40" s="1" t="s">
        <v>6</v>
      </c>
      <c r="C40" s="32" t="s">
        <v>34</v>
      </c>
      <c r="D40" s="12" t="s">
        <v>7</v>
      </c>
      <c r="E40" s="46">
        <v>30000</v>
      </c>
      <c r="F40" s="45" t="s">
        <v>324</v>
      </c>
      <c r="G40" s="33"/>
      <c r="I40" s="26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2"/>
    </row>
    <row r="41" spans="1:23" ht="26.4">
      <c r="B41" s="1" t="s">
        <v>6</v>
      </c>
      <c r="C41" s="32" t="s">
        <v>158</v>
      </c>
      <c r="D41" s="12" t="s">
        <v>12</v>
      </c>
      <c r="E41" s="46">
        <v>50000</v>
      </c>
      <c r="F41" s="45" t="s">
        <v>324</v>
      </c>
      <c r="G41" s="33"/>
      <c r="I41" s="26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2"/>
    </row>
    <row r="42" spans="1:23">
      <c r="B42" s="1" t="s">
        <v>6</v>
      </c>
      <c r="C42" s="32" t="s">
        <v>159</v>
      </c>
      <c r="D42" s="12" t="s">
        <v>12</v>
      </c>
      <c r="E42" s="46">
        <v>72000</v>
      </c>
      <c r="F42" s="45" t="s">
        <v>324</v>
      </c>
      <c r="G42" s="33"/>
      <c r="I42" s="26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2"/>
    </row>
    <row r="43" spans="1:23" ht="26.4">
      <c r="B43" s="1" t="s">
        <v>7</v>
      </c>
      <c r="C43" s="32" t="s">
        <v>160</v>
      </c>
      <c r="D43" s="12" t="s">
        <v>12</v>
      </c>
      <c r="E43" s="46">
        <v>30000</v>
      </c>
      <c r="F43" s="45" t="s">
        <v>324</v>
      </c>
      <c r="G43" s="33"/>
      <c r="I43" s="26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2"/>
    </row>
    <row r="44" spans="1:23">
      <c r="B44" s="1" t="s">
        <v>7</v>
      </c>
      <c r="C44" s="32" t="s">
        <v>161</v>
      </c>
      <c r="D44" s="12" t="s">
        <v>12</v>
      </c>
      <c r="E44" s="46">
        <v>20000</v>
      </c>
      <c r="F44" s="45" t="s">
        <v>324</v>
      </c>
      <c r="G44" s="33"/>
      <c r="I44" s="26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2"/>
    </row>
    <row r="45" spans="1:23" s="8" customFormat="1">
      <c r="A45" s="8" t="s">
        <v>81</v>
      </c>
      <c r="C45" s="47" t="s">
        <v>35</v>
      </c>
      <c r="D45" s="21"/>
      <c r="E45" s="48">
        <f>SUM(E33:E44)</f>
        <v>352000</v>
      </c>
      <c r="F45" s="49"/>
      <c r="G45" s="34"/>
      <c r="I45" s="50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0"/>
    </row>
    <row r="46" spans="1:23">
      <c r="A46" s="1" t="s">
        <v>82</v>
      </c>
      <c r="D46" s="12"/>
      <c r="E46" s="46"/>
      <c r="F46" s="45"/>
      <c r="G46" s="33"/>
      <c r="I46" s="26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2"/>
    </row>
    <row r="47" spans="1:23">
      <c r="D47" s="12"/>
      <c r="E47" s="46"/>
      <c r="F47" s="45"/>
      <c r="G47" s="33"/>
      <c r="I47" s="26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2"/>
    </row>
    <row r="48" spans="1:23">
      <c r="A48" s="1" t="s">
        <v>36</v>
      </c>
      <c r="B48" s="1" t="s">
        <v>7</v>
      </c>
      <c r="C48" s="32" t="s">
        <v>129</v>
      </c>
      <c r="D48" s="12" t="s">
        <v>12</v>
      </c>
      <c r="E48" s="46">
        <v>60000</v>
      </c>
      <c r="F48" s="45" t="s">
        <v>324</v>
      </c>
      <c r="G48" s="33" t="s">
        <v>288</v>
      </c>
      <c r="I48" s="26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2"/>
    </row>
    <row r="49" spans="1:23">
      <c r="B49" s="1" t="s">
        <v>6</v>
      </c>
      <c r="C49" s="26" t="s">
        <v>134</v>
      </c>
      <c r="D49" s="5" t="s">
        <v>12</v>
      </c>
      <c r="E49" s="51">
        <v>215000</v>
      </c>
      <c r="F49" s="52" t="s">
        <v>324</v>
      </c>
      <c r="G49" s="33" t="s">
        <v>330</v>
      </c>
      <c r="I49" s="26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2"/>
    </row>
    <row r="50" spans="1:23">
      <c r="B50" s="1" t="s">
        <v>6</v>
      </c>
      <c r="C50" s="26" t="s">
        <v>135</v>
      </c>
      <c r="D50" s="5" t="s">
        <v>12</v>
      </c>
      <c r="E50" s="51">
        <v>200000</v>
      </c>
      <c r="F50" s="52" t="s">
        <v>324</v>
      </c>
      <c r="G50" s="33" t="s">
        <v>330</v>
      </c>
      <c r="I50" s="26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2"/>
    </row>
    <row r="51" spans="1:23">
      <c r="B51" s="1" t="s">
        <v>6</v>
      </c>
      <c r="C51" s="26" t="s">
        <v>290</v>
      </c>
      <c r="D51" s="5" t="s">
        <v>130</v>
      </c>
      <c r="E51" s="51">
        <v>100000</v>
      </c>
      <c r="F51" s="52" t="s">
        <v>324</v>
      </c>
      <c r="G51" s="33" t="s">
        <v>330</v>
      </c>
      <c r="I51" s="26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2"/>
    </row>
    <row r="52" spans="1:23" s="8" customFormat="1">
      <c r="A52" s="8" t="s">
        <v>40</v>
      </c>
      <c r="C52" s="47" t="s">
        <v>40</v>
      </c>
      <c r="D52" s="21"/>
      <c r="E52" s="48">
        <f>SUM(E48:E51)</f>
        <v>575000</v>
      </c>
      <c r="F52" s="48"/>
      <c r="G52" s="34"/>
      <c r="I52" s="50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0"/>
    </row>
    <row r="53" spans="1:23" s="8" customFormat="1">
      <c r="C53" s="47"/>
      <c r="D53" s="21"/>
      <c r="E53" s="48"/>
      <c r="F53" s="48"/>
      <c r="G53" s="34"/>
      <c r="I53" s="50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0"/>
    </row>
    <row r="54" spans="1:23" s="8" customFormat="1" ht="26.4">
      <c r="A54" s="25" t="s">
        <v>42</v>
      </c>
      <c r="B54" s="25"/>
      <c r="C54" s="37" t="s">
        <v>177</v>
      </c>
      <c r="D54" s="29" t="s">
        <v>127</v>
      </c>
      <c r="E54" s="39">
        <v>5000</v>
      </c>
      <c r="F54" s="40" t="s">
        <v>324</v>
      </c>
      <c r="G54" s="31" t="s">
        <v>329</v>
      </c>
      <c r="I54" s="50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0"/>
    </row>
    <row r="55" spans="1:23" s="8" customFormat="1">
      <c r="A55" s="25"/>
      <c r="B55" s="25"/>
      <c r="C55" s="37" t="s">
        <v>178</v>
      </c>
      <c r="D55" s="29" t="s">
        <v>127</v>
      </c>
      <c r="E55" s="39">
        <v>10000</v>
      </c>
      <c r="F55" s="40" t="s">
        <v>324</v>
      </c>
      <c r="G55" s="31"/>
      <c r="I55" s="50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0"/>
    </row>
    <row r="56" spans="1:23" s="8" customFormat="1">
      <c r="A56" s="25"/>
      <c r="B56" s="25"/>
      <c r="C56" s="37" t="s">
        <v>179</v>
      </c>
      <c r="D56" s="29" t="s">
        <v>127</v>
      </c>
      <c r="E56" s="39">
        <v>13000</v>
      </c>
      <c r="F56" s="40" t="s">
        <v>324</v>
      </c>
      <c r="G56" s="31"/>
      <c r="I56" s="50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0"/>
    </row>
    <row r="57" spans="1:23" s="8" customFormat="1">
      <c r="A57" s="25"/>
      <c r="B57" s="25"/>
      <c r="C57" s="37" t="s">
        <v>180</v>
      </c>
      <c r="D57" s="29" t="s">
        <v>127</v>
      </c>
      <c r="E57" s="39">
        <v>13000</v>
      </c>
      <c r="F57" s="40" t="s">
        <v>324</v>
      </c>
      <c r="G57" s="31"/>
      <c r="I57" s="50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0"/>
    </row>
    <row r="58" spans="1:23" s="8" customFormat="1">
      <c r="A58" s="25"/>
      <c r="B58" s="25"/>
      <c r="C58" s="37" t="s">
        <v>181</v>
      </c>
      <c r="D58" s="29" t="s">
        <v>127</v>
      </c>
      <c r="E58" s="39">
        <v>15000</v>
      </c>
      <c r="F58" s="40" t="s">
        <v>324</v>
      </c>
      <c r="G58" s="31"/>
      <c r="I58" s="50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0"/>
    </row>
    <row r="59" spans="1:23" s="8" customFormat="1">
      <c r="A59" s="25"/>
      <c r="B59" s="25"/>
      <c r="C59" s="37" t="s">
        <v>182</v>
      </c>
      <c r="D59" s="29" t="s">
        <v>127</v>
      </c>
      <c r="E59" s="39">
        <v>5000</v>
      </c>
      <c r="F59" s="40" t="s">
        <v>324</v>
      </c>
      <c r="G59" s="31"/>
      <c r="I59" s="50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0"/>
    </row>
    <row r="60" spans="1:23" s="8" customFormat="1">
      <c r="A60" s="25"/>
      <c r="B60" s="25"/>
      <c r="C60" s="37" t="s">
        <v>183</v>
      </c>
      <c r="D60" s="29" t="s">
        <v>127</v>
      </c>
      <c r="E60" s="39">
        <v>5000</v>
      </c>
      <c r="F60" s="40" t="s">
        <v>324</v>
      </c>
      <c r="G60" s="31"/>
      <c r="I60" s="50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0"/>
    </row>
    <row r="61" spans="1:23" s="8" customFormat="1">
      <c r="A61" s="25"/>
      <c r="B61" s="25"/>
      <c r="C61" s="37" t="s">
        <v>184</v>
      </c>
      <c r="D61" s="29" t="s">
        <v>127</v>
      </c>
      <c r="E61" s="39">
        <v>5000</v>
      </c>
      <c r="F61" s="40" t="s">
        <v>324</v>
      </c>
      <c r="G61" s="31"/>
      <c r="I61" s="50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0"/>
    </row>
    <row r="62" spans="1:23" s="8" customFormat="1" ht="26.4">
      <c r="A62" s="25"/>
      <c r="B62" s="25"/>
      <c r="C62" s="37" t="s">
        <v>185</v>
      </c>
      <c r="D62" s="29" t="s">
        <v>127</v>
      </c>
      <c r="E62" s="39">
        <v>8000</v>
      </c>
      <c r="F62" s="40" t="s">
        <v>324</v>
      </c>
      <c r="G62" s="31" t="s">
        <v>299</v>
      </c>
      <c r="I62" s="50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0"/>
    </row>
    <row r="63" spans="1:23" s="8" customFormat="1">
      <c r="A63" s="25"/>
      <c r="B63" s="25"/>
      <c r="C63" s="37" t="s">
        <v>186</v>
      </c>
      <c r="D63" s="29" t="s">
        <v>130</v>
      </c>
      <c r="E63" s="39">
        <v>12000</v>
      </c>
      <c r="F63" s="40" t="s">
        <v>324</v>
      </c>
      <c r="G63" s="31"/>
      <c r="I63" s="50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0"/>
    </row>
    <row r="64" spans="1:23" s="8" customFormat="1" ht="26.4">
      <c r="A64" s="25"/>
      <c r="B64" s="25"/>
      <c r="C64" s="37" t="s">
        <v>187</v>
      </c>
      <c r="D64" s="29" t="s">
        <v>7</v>
      </c>
      <c r="E64" s="39">
        <v>10000</v>
      </c>
      <c r="F64" s="40" t="s">
        <v>324</v>
      </c>
      <c r="G64" s="31" t="s">
        <v>328</v>
      </c>
      <c r="I64" s="50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0"/>
    </row>
    <row r="65" spans="1:23" s="8" customFormat="1">
      <c r="A65" s="25"/>
      <c r="B65" s="25"/>
      <c r="C65" s="37" t="s">
        <v>188</v>
      </c>
      <c r="D65" s="29" t="s">
        <v>7</v>
      </c>
      <c r="E65" s="39">
        <v>15000</v>
      </c>
      <c r="F65" s="40" t="s">
        <v>324</v>
      </c>
      <c r="G65" s="31"/>
      <c r="I65" s="50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0"/>
    </row>
    <row r="66" spans="1:23" s="8" customFormat="1">
      <c r="A66" s="25"/>
      <c r="B66" s="25"/>
      <c r="C66" s="37" t="s">
        <v>189</v>
      </c>
      <c r="D66" s="29" t="s">
        <v>7</v>
      </c>
      <c r="E66" s="39">
        <v>15000</v>
      </c>
      <c r="F66" s="40" t="s">
        <v>324</v>
      </c>
      <c r="G66" s="31"/>
      <c r="I66" s="50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0"/>
    </row>
    <row r="67" spans="1:23" s="8" customFormat="1">
      <c r="A67" s="25"/>
      <c r="B67" s="25"/>
      <c r="C67" s="37" t="s">
        <v>190</v>
      </c>
      <c r="D67" s="29" t="s">
        <v>136</v>
      </c>
      <c r="E67" s="39">
        <v>100000</v>
      </c>
      <c r="F67" s="40" t="s">
        <v>324</v>
      </c>
      <c r="G67" s="31"/>
      <c r="I67" s="50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0"/>
    </row>
    <row r="68" spans="1:23" s="8" customFormat="1">
      <c r="A68" s="25"/>
      <c r="B68" s="25"/>
      <c r="C68" s="37" t="s">
        <v>191</v>
      </c>
      <c r="D68" s="29" t="s">
        <v>131</v>
      </c>
      <c r="E68" s="39">
        <v>5000</v>
      </c>
      <c r="F68" s="40" t="s">
        <v>324</v>
      </c>
      <c r="G68" s="31"/>
      <c r="I68" s="50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0"/>
    </row>
    <row r="69" spans="1:23" s="8" customFormat="1">
      <c r="A69" s="25"/>
      <c r="B69" s="25"/>
      <c r="C69" s="37" t="s">
        <v>192</v>
      </c>
      <c r="D69" s="29" t="s">
        <v>7</v>
      </c>
      <c r="E69" s="39">
        <v>5000</v>
      </c>
      <c r="F69" s="40" t="s">
        <v>324</v>
      </c>
      <c r="G69" s="31"/>
      <c r="I69" s="50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0"/>
    </row>
    <row r="70" spans="1:23" s="8" customFormat="1">
      <c r="A70" s="25"/>
      <c r="B70" s="25"/>
      <c r="C70" s="37" t="s">
        <v>300</v>
      </c>
      <c r="D70" s="29"/>
      <c r="E70" s="39">
        <v>10000</v>
      </c>
      <c r="F70" s="40" t="s">
        <v>324</v>
      </c>
      <c r="G70" s="31"/>
      <c r="I70" s="50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0"/>
    </row>
    <row r="71" spans="1:23" s="8" customFormat="1">
      <c r="A71" s="25"/>
      <c r="B71" s="25"/>
      <c r="C71" s="37" t="s">
        <v>301</v>
      </c>
      <c r="D71" s="29"/>
      <c r="E71" s="39">
        <v>60000</v>
      </c>
      <c r="F71" s="40" t="s">
        <v>324</v>
      </c>
      <c r="G71" s="31"/>
      <c r="I71" s="50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0"/>
    </row>
    <row r="72" spans="1:23" s="8" customFormat="1">
      <c r="A72" s="25"/>
      <c r="B72" s="25"/>
      <c r="C72" s="37" t="s">
        <v>302</v>
      </c>
      <c r="D72" s="29"/>
      <c r="E72" s="39">
        <v>40000</v>
      </c>
      <c r="F72" s="40" t="s">
        <v>324</v>
      </c>
      <c r="G72" s="31"/>
      <c r="I72" s="50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0"/>
    </row>
    <row r="73" spans="1:23" s="8" customFormat="1">
      <c r="A73" s="25"/>
      <c r="B73" s="25"/>
      <c r="C73" s="37" t="s">
        <v>303</v>
      </c>
      <c r="D73" s="29"/>
      <c r="E73" s="39">
        <v>30000</v>
      </c>
      <c r="F73" s="40" t="s">
        <v>324</v>
      </c>
      <c r="G73" s="31"/>
      <c r="I73" s="50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0"/>
    </row>
    <row r="74" spans="1:23" s="8" customFormat="1">
      <c r="A74" s="25"/>
      <c r="B74" s="25"/>
      <c r="C74" s="37" t="s">
        <v>304</v>
      </c>
      <c r="D74" s="29"/>
      <c r="E74" s="39">
        <v>25000</v>
      </c>
      <c r="F74" s="40" t="s">
        <v>324</v>
      </c>
      <c r="G74" s="31"/>
      <c r="I74" s="50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0"/>
    </row>
    <row r="75" spans="1:23" s="8" customFormat="1" ht="26.4">
      <c r="A75" s="25"/>
      <c r="B75" s="25"/>
      <c r="C75" s="37" t="s">
        <v>305</v>
      </c>
      <c r="D75" s="29" t="s">
        <v>136</v>
      </c>
      <c r="E75" s="39">
        <v>60000</v>
      </c>
      <c r="F75" s="40" t="s">
        <v>324</v>
      </c>
      <c r="G75" s="31" t="s">
        <v>327</v>
      </c>
      <c r="I75" s="50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0"/>
    </row>
    <row r="76" spans="1:23" s="8" customFormat="1">
      <c r="A76" s="25"/>
      <c r="B76" s="25" t="s">
        <v>112</v>
      </c>
      <c r="C76" s="37" t="s">
        <v>175</v>
      </c>
      <c r="D76" s="29" t="s">
        <v>131</v>
      </c>
      <c r="E76" s="39">
        <v>5000</v>
      </c>
      <c r="F76" s="40" t="s">
        <v>324</v>
      </c>
      <c r="G76" s="31"/>
      <c r="I76" s="50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0"/>
    </row>
    <row r="77" spans="1:23" s="8" customFormat="1">
      <c r="A77" s="13" t="s">
        <v>48</v>
      </c>
      <c r="B77" s="13"/>
      <c r="C77" s="36" t="s">
        <v>48</v>
      </c>
      <c r="D77" s="28"/>
      <c r="E77" s="38">
        <f>SUM(E54:E76)</f>
        <v>471000</v>
      </c>
      <c r="F77" s="38"/>
      <c r="G77" s="35"/>
      <c r="I77" s="50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0"/>
    </row>
    <row r="78" spans="1:23" s="8" customFormat="1">
      <c r="A78" s="25"/>
      <c r="B78" s="25"/>
      <c r="C78" s="37"/>
      <c r="D78" s="29"/>
      <c r="E78" s="39"/>
      <c r="F78" s="39"/>
      <c r="G78" s="31"/>
      <c r="I78" s="50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0"/>
    </row>
    <row r="79" spans="1:23" ht="51.9" customHeight="1">
      <c r="A79" s="1" t="s">
        <v>79</v>
      </c>
      <c r="B79" s="1" t="s">
        <v>6</v>
      </c>
      <c r="C79" s="32" t="s">
        <v>119</v>
      </c>
      <c r="D79" s="12"/>
      <c r="E79" s="46">
        <v>110000</v>
      </c>
      <c r="F79" s="45" t="s">
        <v>324</v>
      </c>
      <c r="G79" s="33"/>
      <c r="I79" s="26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2"/>
    </row>
    <row r="80" spans="1:23" s="8" customFormat="1">
      <c r="A80" s="8" t="s">
        <v>80</v>
      </c>
      <c r="C80" s="47" t="s">
        <v>80</v>
      </c>
      <c r="D80" s="21"/>
      <c r="E80" s="48">
        <f>SUM(E79)</f>
        <v>110000</v>
      </c>
      <c r="F80" s="48"/>
      <c r="G80" s="34"/>
      <c r="I80" s="50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0"/>
    </row>
    <row r="81" spans="1:24">
      <c r="E81" s="46"/>
      <c r="F81" s="40"/>
      <c r="G81" s="31"/>
      <c r="I81" s="26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4">
      <c r="A82" s="1" t="s">
        <v>87</v>
      </c>
      <c r="C82" s="32" t="s">
        <v>117</v>
      </c>
      <c r="D82" s="6" t="s">
        <v>130</v>
      </c>
      <c r="E82" s="46">
        <v>400000</v>
      </c>
      <c r="F82" s="40" t="s">
        <v>324</v>
      </c>
      <c r="G82" s="31" t="s">
        <v>326</v>
      </c>
      <c r="I82" s="26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26.4">
      <c r="C83" s="32" t="s">
        <v>88</v>
      </c>
      <c r="D83" s="12" t="s">
        <v>7</v>
      </c>
      <c r="E83" s="46">
        <v>65000</v>
      </c>
      <c r="F83" s="40" t="s">
        <v>324</v>
      </c>
      <c r="G83" s="31"/>
      <c r="I83" s="26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26.4">
      <c r="C84" s="32" t="s">
        <v>89</v>
      </c>
      <c r="D84" s="12" t="s">
        <v>130</v>
      </c>
      <c r="E84" s="46">
        <v>75000</v>
      </c>
      <c r="F84" s="40" t="s">
        <v>324</v>
      </c>
      <c r="G84" s="31"/>
      <c r="I84" s="26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26.4">
      <c r="C85" s="32" t="s">
        <v>90</v>
      </c>
      <c r="D85" s="12" t="s">
        <v>131</v>
      </c>
      <c r="E85" s="46">
        <v>50000</v>
      </c>
      <c r="F85" s="40" t="s">
        <v>324</v>
      </c>
      <c r="G85" s="31"/>
      <c r="I85" s="26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s="13" customFormat="1">
      <c r="A86" s="13" t="s">
        <v>91</v>
      </c>
      <c r="C86" s="36" t="s">
        <v>91</v>
      </c>
      <c r="D86" s="28"/>
      <c r="E86" s="38">
        <f>SUM(E82:E85)</f>
        <v>590000</v>
      </c>
      <c r="F86" s="38"/>
      <c r="G86" s="35"/>
      <c r="I86" s="53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</row>
    <row r="87" spans="1:24">
      <c r="E87" s="46"/>
      <c r="F87" s="40"/>
      <c r="G87" s="31"/>
      <c r="I87" s="26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26.4">
      <c r="A88" s="1" t="s">
        <v>92</v>
      </c>
      <c r="B88" s="1" t="s">
        <v>6</v>
      </c>
      <c r="C88" s="32" t="s">
        <v>261</v>
      </c>
      <c r="D88" s="12" t="s">
        <v>12</v>
      </c>
      <c r="E88" s="46">
        <v>300000</v>
      </c>
      <c r="F88" s="40" t="s">
        <v>324</v>
      </c>
      <c r="G88" s="31"/>
      <c r="I88" s="26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>
      <c r="B89" s="1" t="s">
        <v>6</v>
      </c>
      <c r="C89" s="32" t="s">
        <v>93</v>
      </c>
      <c r="D89" s="6" t="s">
        <v>132</v>
      </c>
      <c r="E89" s="46">
        <v>300000</v>
      </c>
      <c r="F89" s="40" t="s">
        <v>324</v>
      </c>
      <c r="G89" s="31"/>
      <c r="I89" s="26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26.4">
      <c r="B90" s="1" t="s">
        <v>6</v>
      </c>
      <c r="C90" s="32" t="s">
        <v>118</v>
      </c>
      <c r="D90" s="12" t="s">
        <v>133</v>
      </c>
      <c r="E90" s="46">
        <v>150000</v>
      </c>
      <c r="F90" s="40" t="s">
        <v>324</v>
      </c>
      <c r="G90" s="31"/>
      <c r="I90" s="26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s="13" customFormat="1">
      <c r="A91" s="13" t="s">
        <v>94</v>
      </c>
      <c r="C91" s="36" t="s">
        <v>94</v>
      </c>
      <c r="D91" s="17"/>
      <c r="E91" s="38">
        <f>SUM(E88:E90)</f>
        <v>750000</v>
      </c>
      <c r="F91" s="38"/>
      <c r="G91" s="35"/>
      <c r="I91" s="53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</row>
    <row r="92" spans="1:24">
      <c r="E92" s="46"/>
      <c r="F92" s="40"/>
      <c r="G92" s="31"/>
      <c r="I92" s="26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>
      <c r="A93" s="1" t="s">
        <v>95</v>
      </c>
      <c r="B93" s="1" t="s">
        <v>6</v>
      </c>
      <c r="C93" s="32" t="s">
        <v>98</v>
      </c>
      <c r="D93" s="6" t="s">
        <v>12</v>
      </c>
      <c r="E93" s="46">
        <v>25000</v>
      </c>
      <c r="F93" s="40" t="s">
        <v>324</v>
      </c>
      <c r="G93" s="31"/>
      <c r="I93" s="26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>
      <c r="B94" s="1" t="s">
        <v>6</v>
      </c>
      <c r="C94" s="32" t="s">
        <v>99</v>
      </c>
      <c r="D94" s="6" t="s">
        <v>7</v>
      </c>
      <c r="E94" s="46">
        <v>100000</v>
      </c>
      <c r="F94" s="40" t="s">
        <v>324</v>
      </c>
      <c r="G94" s="31"/>
      <c r="I94" s="26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>
      <c r="B95" s="1" t="s">
        <v>6</v>
      </c>
      <c r="C95" s="32" t="s">
        <v>100</v>
      </c>
      <c r="D95" s="6" t="s">
        <v>7</v>
      </c>
      <c r="E95" s="46">
        <v>20000</v>
      </c>
      <c r="F95" s="40" t="s">
        <v>324</v>
      </c>
      <c r="G95" s="31"/>
      <c r="I95" s="26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51.9" customHeight="1">
      <c r="B96" s="1" t="s">
        <v>6</v>
      </c>
      <c r="C96" s="32" t="s">
        <v>101</v>
      </c>
      <c r="D96" s="12" t="s">
        <v>130</v>
      </c>
      <c r="E96" s="46">
        <v>100000</v>
      </c>
      <c r="F96" s="40" t="s">
        <v>324</v>
      </c>
      <c r="G96" s="31"/>
      <c r="I96" s="26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26.4">
      <c r="B97" s="1" t="s">
        <v>6</v>
      </c>
      <c r="C97" s="32" t="s">
        <v>102</v>
      </c>
      <c r="D97" s="12" t="s">
        <v>130</v>
      </c>
      <c r="E97" s="46">
        <v>20000</v>
      </c>
      <c r="F97" s="40" t="s">
        <v>324</v>
      </c>
      <c r="G97" s="31"/>
      <c r="I97" s="26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s="13" customFormat="1">
      <c r="A98" s="13" t="s">
        <v>97</v>
      </c>
      <c r="C98" s="36" t="s">
        <v>97</v>
      </c>
      <c r="D98" s="28"/>
      <c r="E98" s="38">
        <f>SUM(E93:E97)</f>
        <v>265000</v>
      </c>
      <c r="F98" s="38"/>
      <c r="G98" s="35"/>
      <c r="I98" s="53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</row>
    <row r="99" spans="1:24" s="25" customFormat="1">
      <c r="C99" s="37"/>
      <c r="D99" s="29"/>
      <c r="E99" s="39"/>
      <c r="F99" s="39"/>
      <c r="G99" s="31"/>
      <c r="I99" s="54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</row>
    <row r="100" spans="1:24" s="25" customFormat="1">
      <c r="A100" s="25" t="s">
        <v>85</v>
      </c>
      <c r="B100" s="25" t="s">
        <v>112</v>
      </c>
      <c r="C100" s="37" t="s">
        <v>319</v>
      </c>
      <c r="D100" s="29" t="s">
        <v>167</v>
      </c>
      <c r="E100" s="39">
        <v>10000</v>
      </c>
      <c r="F100" s="40" t="s">
        <v>324</v>
      </c>
      <c r="G100" s="31"/>
      <c r="I100" s="54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</row>
    <row r="101" spans="1:24" s="25" customFormat="1">
      <c r="C101" s="37" t="s">
        <v>325</v>
      </c>
      <c r="D101" s="29"/>
      <c r="E101" s="39">
        <v>100000</v>
      </c>
      <c r="F101" s="40" t="s">
        <v>324</v>
      </c>
      <c r="G101" s="31"/>
      <c r="I101" s="54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</row>
    <row r="102" spans="1:24" s="25" customFormat="1">
      <c r="A102" s="1"/>
      <c r="B102" s="1" t="s">
        <v>112</v>
      </c>
      <c r="C102" s="32" t="s">
        <v>58</v>
      </c>
      <c r="D102" s="12" t="s">
        <v>130</v>
      </c>
      <c r="E102" s="46">
        <v>2000</v>
      </c>
      <c r="F102" s="45" t="s">
        <v>324</v>
      </c>
      <c r="G102" s="33"/>
      <c r="I102" s="54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</row>
    <row r="103" spans="1:24" s="25" customFormat="1">
      <c r="A103" s="1"/>
      <c r="B103" s="1" t="s">
        <v>112</v>
      </c>
      <c r="C103" s="32" t="s">
        <v>59</v>
      </c>
      <c r="D103" s="12" t="s">
        <v>130</v>
      </c>
      <c r="E103" s="46">
        <v>500</v>
      </c>
      <c r="F103" s="45" t="s">
        <v>324</v>
      </c>
      <c r="G103" s="33"/>
      <c r="I103" s="54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</row>
    <row r="104" spans="1:24" s="25" customFormat="1">
      <c r="A104" s="1"/>
      <c r="B104" s="1" t="s">
        <v>112</v>
      </c>
      <c r="C104" s="32" t="s">
        <v>60</v>
      </c>
      <c r="D104" s="12" t="s">
        <v>130</v>
      </c>
      <c r="E104" s="46">
        <v>3000</v>
      </c>
      <c r="F104" s="45" t="s">
        <v>324</v>
      </c>
      <c r="G104" s="33"/>
      <c r="I104" s="54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</row>
    <row r="105" spans="1:24" s="25" customFormat="1">
      <c r="A105" s="1"/>
      <c r="B105" s="1" t="s">
        <v>112</v>
      </c>
      <c r="C105" s="32" t="s">
        <v>61</v>
      </c>
      <c r="D105" s="12" t="s">
        <v>130</v>
      </c>
      <c r="E105" s="46">
        <v>1250</v>
      </c>
      <c r="F105" s="45" t="s">
        <v>324</v>
      </c>
      <c r="G105" s="33"/>
      <c r="I105" s="54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</row>
    <row r="106" spans="1:24" s="25" customFormat="1">
      <c r="A106" s="1"/>
      <c r="B106" s="1" t="s">
        <v>112</v>
      </c>
      <c r="C106" s="32" t="s">
        <v>62</v>
      </c>
      <c r="D106" s="12" t="s">
        <v>130</v>
      </c>
      <c r="E106" s="46">
        <v>6000</v>
      </c>
      <c r="F106" s="45" t="s">
        <v>324</v>
      </c>
      <c r="G106" s="33"/>
      <c r="I106" s="54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</row>
    <row r="107" spans="1:24" s="25" customFormat="1">
      <c r="A107" s="1"/>
      <c r="B107" s="1" t="s">
        <v>112</v>
      </c>
      <c r="C107" s="32" t="s">
        <v>165</v>
      </c>
      <c r="D107" s="12" t="s">
        <v>130</v>
      </c>
      <c r="E107" s="46">
        <v>400</v>
      </c>
      <c r="F107" s="45" t="s">
        <v>324</v>
      </c>
      <c r="G107" s="33"/>
      <c r="I107" s="54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</row>
    <row r="108" spans="1:24" s="25" customFormat="1">
      <c r="A108" s="1"/>
      <c r="B108" s="1" t="s">
        <v>112</v>
      </c>
      <c r="C108" s="32" t="s">
        <v>166</v>
      </c>
      <c r="D108" s="12" t="s">
        <v>130</v>
      </c>
      <c r="E108" s="46">
        <v>400</v>
      </c>
      <c r="F108" s="45" t="s">
        <v>324</v>
      </c>
      <c r="G108" s="33"/>
      <c r="I108" s="54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</row>
    <row r="109" spans="1:24" s="25" customFormat="1">
      <c r="A109" s="1"/>
      <c r="B109" s="1" t="s">
        <v>112</v>
      </c>
      <c r="C109" s="32" t="s">
        <v>63</v>
      </c>
      <c r="D109" s="12" t="s">
        <v>130</v>
      </c>
      <c r="E109" s="46">
        <v>1500</v>
      </c>
      <c r="F109" s="45" t="s">
        <v>324</v>
      </c>
      <c r="G109" s="33"/>
      <c r="I109" s="54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</row>
    <row r="110" spans="1:24" s="25" customFormat="1">
      <c r="A110" s="1"/>
      <c r="B110" s="1" t="s">
        <v>112</v>
      </c>
      <c r="C110" s="32" t="s">
        <v>64</v>
      </c>
      <c r="D110" s="12" t="s">
        <v>130</v>
      </c>
      <c r="E110" s="46">
        <v>1000</v>
      </c>
      <c r="F110" s="45" t="s">
        <v>324</v>
      </c>
      <c r="G110" s="33"/>
      <c r="I110" s="54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</row>
    <row r="111" spans="1:24" s="25" customFormat="1">
      <c r="A111" s="1"/>
      <c r="B111" s="1" t="s">
        <v>112</v>
      </c>
      <c r="C111" s="32" t="s">
        <v>65</v>
      </c>
      <c r="D111" s="12" t="s">
        <v>130</v>
      </c>
      <c r="E111" s="46">
        <v>5000</v>
      </c>
      <c r="F111" s="45" t="s">
        <v>324</v>
      </c>
      <c r="G111" s="33"/>
      <c r="I111" s="54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</row>
    <row r="112" spans="1:24" s="25" customFormat="1">
      <c r="A112" s="1"/>
      <c r="B112" s="1" t="s">
        <v>112</v>
      </c>
      <c r="C112" s="32" t="s">
        <v>109</v>
      </c>
      <c r="D112" s="12" t="s">
        <v>130</v>
      </c>
      <c r="E112" s="46">
        <v>2000</v>
      </c>
      <c r="F112" s="45" t="s">
        <v>324</v>
      </c>
      <c r="G112" s="33"/>
      <c r="I112" s="54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</row>
    <row r="113" spans="1:24" s="25" customFormat="1">
      <c r="A113" s="1"/>
      <c r="B113" s="1" t="s">
        <v>112</v>
      </c>
      <c r="C113" s="32" t="s">
        <v>110</v>
      </c>
      <c r="D113" s="12" t="s">
        <v>130</v>
      </c>
      <c r="E113" s="46">
        <v>5000</v>
      </c>
      <c r="F113" s="45" t="s">
        <v>324</v>
      </c>
      <c r="G113" s="33"/>
      <c r="I113" s="54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</row>
    <row r="114" spans="1:24" s="25" customFormat="1">
      <c r="A114" s="1"/>
      <c r="B114" s="1" t="s">
        <v>112</v>
      </c>
      <c r="C114" s="32" t="s">
        <v>66</v>
      </c>
      <c r="D114" s="12" t="s">
        <v>130</v>
      </c>
      <c r="E114" s="46">
        <v>2500</v>
      </c>
      <c r="F114" s="45" t="s">
        <v>324</v>
      </c>
      <c r="G114" s="33"/>
      <c r="I114" s="54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</row>
    <row r="115" spans="1:24" s="25" customFormat="1">
      <c r="A115" s="1"/>
      <c r="B115" s="1" t="s">
        <v>112</v>
      </c>
      <c r="C115" s="32" t="s">
        <v>67</v>
      </c>
      <c r="D115" s="12" t="s">
        <v>130</v>
      </c>
      <c r="E115" s="46">
        <v>2500</v>
      </c>
      <c r="F115" s="45" t="s">
        <v>324</v>
      </c>
      <c r="G115" s="33"/>
      <c r="I115" s="54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</row>
    <row r="116" spans="1:24" s="25" customFormat="1" ht="26.4">
      <c r="A116" s="1"/>
      <c r="B116" s="1" t="s">
        <v>112</v>
      </c>
      <c r="C116" s="32" t="s">
        <v>68</v>
      </c>
      <c r="D116" s="12" t="s">
        <v>7</v>
      </c>
      <c r="E116" s="46">
        <v>5000</v>
      </c>
      <c r="F116" s="45" t="s">
        <v>324</v>
      </c>
      <c r="G116" s="33"/>
      <c r="I116" s="54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</row>
    <row r="117" spans="1:24" s="25" customFormat="1">
      <c r="A117" s="1"/>
      <c r="B117" s="1" t="s">
        <v>112</v>
      </c>
      <c r="C117" s="32" t="s">
        <v>69</v>
      </c>
      <c r="D117" s="12" t="s">
        <v>130</v>
      </c>
      <c r="E117" s="46">
        <v>1500</v>
      </c>
      <c r="F117" s="45" t="s">
        <v>324</v>
      </c>
      <c r="G117" s="33"/>
      <c r="I117" s="54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</row>
    <row r="118" spans="1:24" s="25" customFormat="1">
      <c r="A118" s="1"/>
      <c r="B118" s="1" t="s">
        <v>112</v>
      </c>
      <c r="C118" s="32" t="s">
        <v>70</v>
      </c>
      <c r="D118" s="12" t="s">
        <v>130</v>
      </c>
      <c r="E118" s="46">
        <v>1000</v>
      </c>
      <c r="F118" s="45" t="s">
        <v>324</v>
      </c>
      <c r="G118" s="33"/>
      <c r="I118" s="54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</row>
    <row r="119" spans="1:24" s="25" customFormat="1">
      <c r="A119" s="1"/>
      <c r="B119" s="1" t="s">
        <v>112</v>
      </c>
      <c r="C119" s="32" t="s">
        <v>71</v>
      </c>
      <c r="D119" s="12" t="s">
        <v>130</v>
      </c>
      <c r="E119" s="46">
        <v>1000</v>
      </c>
      <c r="F119" s="45" t="s">
        <v>324</v>
      </c>
      <c r="G119" s="33"/>
      <c r="I119" s="54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</row>
    <row r="120" spans="1:24" s="25" customFormat="1">
      <c r="A120" s="1"/>
      <c r="B120" s="1" t="s">
        <v>112</v>
      </c>
      <c r="C120" s="32" t="s">
        <v>72</v>
      </c>
      <c r="D120" s="12" t="s">
        <v>130</v>
      </c>
      <c r="E120" s="46">
        <v>1000</v>
      </c>
      <c r="F120" s="45" t="s">
        <v>324</v>
      </c>
      <c r="G120" s="33"/>
      <c r="I120" s="54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</row>
    <row r="121" spans="1:24" s="25" customFormat="1">
      <c r="A121" s="1"/>
      <c r="B121" s="1" t="s">
        <v>112</v>
      </c>
      <c r="C121" s="32" t="s">
        <v>73</v>
      </c>
      <c r="D121" s="12" t="s">
        <v>130</v>
      </c>
      <c r="E121" s="46">
        <v>1500</v>
      </c>
      <c r="F121" s="45" t="s">
        <v>324</v>
      </c>
      <c r="G121" s="33"/>
      <c r="I121" s="54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</row>
    <row r="122" spans="1:24" s="25" customFormat="1">
      <c r="A122" s="1"/>
      <c r="B122" s="1" t="s">
        <v>112</v>
      </c>
      <c r="C122" s="32" t="s">
        <v>74</v>
      </c>
      <c r="D122" s="12" t="s">
        <v>130</v>
      </c>
      <c r="E122" s="46">
        <v>1000</v>
      </c>
      <c r="F122" s="45" t="s">
        <v>324</v>
      </c>
      <c r="G122" s="33"/>
      <c r="I122" s="54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</row>
    <row r="123" spans="1:24" s="25" customFormat="1">
      <c r="A123" s="1"/>
      <c r="B123" s="1" t="s">
        <v>112</v>
      </c>
      <c r="C123" s="32" t="s">
        <v>75</v>
      </c>
      <c r="D123" s="12" t="s">
        <v>130</v>
      </c>
      <c r="E123" s="46">
        <v>1000</v>
      </c>
      <c r="F123" s="45" t="s">
        <v>324</v>
      </c>
      <c r="G123" s="33"/>
      <c r="I123" s="54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</row>
    <row r="124" spans="1:24" s="25" customFormat="1">
      <c r="A124" s="1"/>
      <c r="B124" s="1" t="s">
        <v>112</v>
      </c>
      <c r="C124" s="32" t="s">
        <v>76</v>
      </c>
      <c r="D124" s="12" t="s">
        <v>7</v>
      </c>
      <c r="E124" s="46">
        <v>800</v>
      </c>
      <c r="F124" s="45" t="s">
        <v>324</v>
      </c>
      <c r="G124" s="33"/>
      <c r="I124" s="54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</row>
    <row r="125" spans="1:24" s="25" customFormat="1">
      <c r="A125" s="1"/>
      <c r="B125" s="1" t="s">
        <v>12</v>
      </c>
      <c r="C125" s="32" t="s">
        <v>107</v>
      </c>
      <c r="D125" s="12" t="s">
        <v>130</v>
      </c>
      <c r="E125" s="46">
        <v>1000</v>
      </c>
      <c r="F125" s="45" t="s">
        <v>324</v>
      </c>
      <c r="G125" s="33"/>
      <c r="I125" s="54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</row>
    <row r="126" spans="1:24" s="25" customFormat="1">
      <c r="A126" s="1"/>
      <c r="B126" s="1" t="s">
        <v>12</v>
      </c>
      <c r="C126" s="32" t="s">
        <v>77</v>
      </c>
      <c r="D126" s="12" t="s">
        <v>130</v>
      </c>
      <c r="E126" s="39">
        <v>2500</v>
      </c>
      <c r="F126" s="40" t="s">
        <v>324</v>
      </c>
      <c r="G126" s="31"/>
      <c r="I126" s="54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</row>
    <row r="127" spans="1:24" s="13" customFormat="1">
      <c r="A127" s="1"/>
      <c r="B127" s="1" t="s">
        <v>12</v>
      </c>
      <c r="C127" s="32" t="s">
        <v>108</v>
      </c>
      <c r="D127" s="12" t="s">
        <v>130</v>
      </c>
      <c r="E127" s="46">
        <v>2000</v>
      </c>
      <c r="F127" s="45" t="s">
        <v>324</v>
      </c>
      <c r="G127" s="33"/>
      <c r="I127" s="53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</row>
    <row r="128" spans="1:24" s="13" customFormat="1">
      <c r="A128" s="13" t="s">
        <v>339</v>
      </c>
      <c r="C128" s="36" t="s">
        <v>339</v>
      </c>
      <c r="D128" s="28"/>
      <c r="E128" s="38">
        <f>SUM(E100:E127)</f>
        <v>162350</v>
      </c>
      <c r="F128" s="55"/>
      <c r="G128" s="35"/>
      <c r="I128" s="53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</row>
    <row r="129" spans="1:24" s="13" customFormat="1">
      <c r="A129" s="1"/>
      <c r="B129" s="1"/>
      <c r="C129" s="32"/>
      <c r="D129" s="12"/>
      <c r="E129" s="46"/>
      <c r="F129" s="45"/>
      <c r="G129" s="33"/>
      <c r="I129" s="53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</row>
    <row r="130" spans="1:24" s="13" customFormat="1">
      <c r="A130" s="13" t="s">
        <v>104</v>
      </c>
      <c r="C130" s="36" t="s">
        <v>104</v>
      </c>
      <c r="D130" s="28"/>
      <c r="E130" s="38">
        <f>SUM(E7+E11+E31+E45+E52+E77+E80+E86+E91+E98+E128)</f>
        <v>6614550</v>
      </c>
      <c r="F130" s="38">
        <f>SUM(F7+F11+F31+F45+F52+F77+F80+F86+F91+F98+F128)</f>
        <v>0</v>
      </c>
      <c r="G130" s="35"/>
      <c r="I130" s="53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</row>
    <row r="131" spans="1:24">
      <c r="D131" s="12"/>
      <c r="E131" s="46"/>
      <c r="F131" s="40"/>
      <c r="G131" s="31"/>
      <c r="I131" s="26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s="16" customFormat="1">
      <c r="A132" s="16" t="s">
        <v>4</v>
      </c>
      <c r="C132" s="28" t="s">
        <v>0</v>
      </c>
      <c r="D132" s="17"/>
      <c r="E132" s="18" t="s">
        <v>1</v>
      </c>
      <c r="F132" s="18" t="s">
        <v>2</v>
      </c>
      <c r="G132" s="28"/>
      <c r="I132" s="18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</row>
    <row r="133" spans="1:24" s="5" customFormat="1">
      <c r="C133" s="12"/>
      <c r="D133" s="6"/>
      <c r="E133" s="56"/>
      <c r="F133" s="57"/>
      <c r="G133" s="29"/>
      <c r="I133" s="56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</row>
    <row r="134" spans="1:24">
      <c r="A134" s="1" t="s">
        <v>83</v>
      </c>
      <c r="B134" s="1" t="s">
        <v>7</v>
      </c>
      <c r="C134" s="32" t="s">
        <v>272</v>
      </c>
      <c r="D134" s="12" t="s">
        <v>7</v>
      </c>
      <c r="E134" s="46">
        <v>288000</v>
      </c>
      <c r="F134" s="45"/>
      <c r="G134" s="35" t="s">
        <v>336</v>
      </c>
      <c r="I134" s="26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4" ht="26.4">
      <c r="B135" s="1" t="s">
        <v>7</v>
      </c>
      <c r="C135" s="32" t="s">
        <v>273</v>
      </c>
      <c r="D135" s="12" t="s">
        <v>7</v>
      </c>
      <c r="E135" s="46">
        <v>288000</v>
      </c>
      <c r="F135" s="45"/>
      <c r="G135" s="35" t="s">
        <v>336</v>
      </c>
      <c r="I135" s="26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4">
      <c r="B136" s="1" t="s">
        <v>7</v>
      </c>
      <c r="C136" s="32" t="s">
        <v>116</v>
      </c>
      <c r="D136" s="6" t="s">
        <v>12</v>
      </c>
      <c r="E136" s="44">
        <v>180000</v>
      </c>
      <c r="F136" s="45">
        <v>90000</v>
      </c>
      <c r="G136" s="33" t="s">
        <v>337</v>
      </c>
      <c r="I136" s="26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4">
      <c r="B137" s="1" t="s">
        <v>7</v>
      </c>
      <c r="C137" s="32" t="s">
        <v>11</v>
      </c>
      <c r="D137" s="6" t="s">
        <v>136</v>
      </c>
      <c r="E137" s="46">
        <v>48000</v>
      </c>
      <c r="F137" s="45">
        <v>48000</v>
      </c>
      <c r="G137" s="33"/>
      <c r="I137" s="26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2"/>
    </row>
    <row r="138" spans="1:24" ht="26.4">
      <c r="B138" s="1" t="s">
        <v>7</v>
      </c>
      <c r="C138" s="32" t="s">
        <v>8</v>
      </c>
      <c r="D138" s="12" t="s">
        <v>138</v>
      </c>
      <c r="E138" s="39">
        <v>84000</v>
      </c>
      <c r="F138" s="40">
        <v>84000</v>
      </c>
      <c r="G138" s="31" t="s">
        <v>271</v>
      </c>
      <c r="I138" s="26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4">
      <c r="B139" s="1" t="s">
        <v>7</v>
      </c>
      <c r="C139" s="32" t="s">
        <v>9</v>
      </c>
      <c r="D139" s="12" t="s">
        <v>138</v>
      </c>
      <c r="E139" s="39">
        <v>144000</v>
      </c>
      <c r="F139" s="40"/>
      <c r="G139" s="35" t="s">
        <v>336</v>
      </c>
      <c r="I139" s="26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4" ht="26.4">
      <c r="B140" s="1" t="s">
        <v>7</v>
      </c>
      <c r="C140" s="32" t="s">
        <v>10</v>
      </c>
      <c r="D140" s="12" t="s">
        <v>12</v>
      </c>
      <c r="E140" s="39">
        <v>300000</v>
      </c>
      <c r="F140" s="40"/>
      <c r="G140" s="35" t="s">
        <v>269</v>
      </c>
      <c r="I140" s="26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4" ht="39.6">
      <c r="B141" s="1" t="s">
        <v>6</v>
      </c>
      <c r="C141" s="32" t="s">
        <v>266</v>
      </c>
      <c r="D141" s="6" t="s">
        <v>12</v>
      </c>
      <c r="E141" s="44">
        <v>312000</v>
      </c>
      <c r="F141" s="45"/>
      <c r="G141" s="35" t="s">
        <v>274</v>
      </c>
      <c r="I141" s="26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4" s="13" customFormat="1">
      <c r="A142" s="13" t="s">
        <v>84</v>
      </c>
      <c r="C142" s="36" t="s">
        <v>84</v>
      </c>
      <c r="D142" s="28"/>
      <c r="E142" s="15">
        <f>SUM(E134:E141)</f>
        <v>1644000</v>
      </c>
      <c r="F142" s="58">
        <f>SUM(F134:F141)</f>
        <v>222000</v>
      </c>
      <c r="G142" s="36"/>
    </row>
    <row r="143" spans="1:24">
      <c r="D143" s="12"/>
      <c r="E143" s="2"/>
      <c r="F143" s="59"/>
      <c r="G143" s="32"/>
    </row>
    <row r="144" spans="1:24">
      <c r="A144" s="1" t="s">
        <v>26</v>
      </c>
      <c r="B144" s="1" t="s">
        <v>6</v>
      </c>
      <c r="C144" s="32" t="s">
        <v>193</v>
      </c>
      <c r="D144" s="12" t="s">
        <v>128</v>
      </c>
      <c r="E144" s="2">
        <v>60000</v>
      </c>
      <c r="F144" s="59">
        <v>60000</v>
      </c>
      <c r="G144" s="32"/>
    </row>
    <row r="145" spans="1:23" ht="39.6">
      <c r="B145" s="1" t="s">
        <v>6</v>
      </c>
      <c r="C145" s="32" t="s">
        <v>27</v>
      </c>
      <c r="D145" s="12" t="s">
        <v>130</v>
      </c>
      <c r="E145" s="2">
        <v>36000</v>
      </c>
      <c r="F145" s="59">
        <v>9000</v>
      </c>
      <c r="G145" s="32" t="s">
        <v>282</v>
      </c>
    </row>
    <row r="146" spans="1:23">
      <c r="B146" s="1" t="s">
        <v>7</v>
      </c>
      <c r="C146" s="32" t="s">
        <v>28</v>
      </c>
      <c r="D146" s="12" t="s">
        <v>128</v>
      </c>
      <c r="E146" s="46">
        <v>117600</v>
      </c>
      <c r="F146" s="45">
        <v>117600</v>
      </c>
      <c r="G146" s="33"/>
      <c r="I146" s="26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2"/>
    </row>
    <row r="147" spans="1:23" ht="39.6">
      <c r="B147" s="1" t="s">
        <v>7</v>
      </c>
      <c r="C147" s="32" t="s">
        <v>283</v>
      </c>
      <c r="D147" s="12" t="s">
        <v>128</v>
      </c>
      <c r="E147" s="46">
        <f>12500*5+2500*7</f>
        <v>80000</v>
      </c>
      <c r="F147" s="45">
        <v>80000</v>
      </c>
      <c r="G147" s="33" t="s">
        <v>284</v>
      </c>
      <c r="I147" s="26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2"/>
    </row>
    <row r="148" spans="1:23">
      <c r="B148" s="1" t="s">
        <v>7</v>
      </c>
      <c r="C148" s="32" t="s">
        <v>29</v>
      </c>
      <c r="D148" s="12" t="s">
        <v>130</v>
      </c>
      <c r="E148" s="46">
        <v>102000</v>
      </c>
      <c r="F148" s="45">
        <v>102000</v>
      </c>
      <c r="G148" s="33"/>
      <c r="I148" s="26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2"/>
    </row>
    <row r="149" spans="1:23" s="8" customFormat="1">
      <c r="A149" s="8" t="s">
        <v>30</v>
      </c>
      <c r="C149" s="47" t="s">
        <v>30</v>
      </c>
      <c r="D149" s="21"/>
      <c r="E149" s="48">
        <f>SUM(E144:E148)</f>
        <v>395600</v>
      </c>
      <c r="F149" s="49">
        <f>SUM(F144:F148)</f>
        <v>368600</v>
      </c>
      <c r="G149" s="34"/>
      <c r="I149" s="50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0"/>
    </row>
    <row r="150" spans="1:23">
      <c r="D150" s="12"/>
      <c r="E150" s="46"/>
      <c r="F150" s="45"/>
      <c r="G150" s="33"/>
      <c r="I150" s="26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2"/>
    </row>
    <row r="151" spans="1:23">
      <c r="A151" s="1" t="s">
        <v>36</v>
      </c>
      <c r="B151" s="1" t="s">
        <v>6</v>
      </c>
      <c r="C151" s="26" t="s">
        <v>140</v>
      </c>
      <c r="D151" s="5" t="s">
        <v>128</v>
      </c>
      <c r="E151" s="51">
        <v>60000</v>
      </c>
      <c r="F151" s="52">
        <v>60000</v>
      </c>
      <c r="G151" s="33"/>
      <c r="I151" s="26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2"/>
    </row>
    <row r="152" spans="1:23">
      <c r="B152" s="1" t="s">
        <v>6</v>
      </c>
      <c r="C152" s="26" t="s">
        <v>291</v>
      </c>
      <c r="D152" s="5" t="s">
        <v>128</v>
      </c>
      <c r="E152" s="51">
        <v>12000</v>
      </c>
      <c r="F152" s="52">
        <v>12000</v>
      </c>
      <c r="G152" s="33" t="s">
        <v>292</v>
      </c>
      <c r="I152" s="26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2"/>
    </row>
    <row r="153" spans="1:23" ht="26.4">
      <c r="B153" s="1" t="s">
        <v>7</v>
      </c>
      <c r="C153" s="26" t="s">
        <v>293</v>
      </c>
      <c r="D153" s="5" t="s">
        <v>128</v>
      </c>
      <c r="E153" s="51">
        <v>50000</v>
      </c>
      <c r="F153" s="52">
        <v>50000</v>
      </c>
      <c r="G153" s="33"/>
      <c r="I153" s="26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2"/>
    </row>
    <row r="154" spans="1:23">
      <c r="B154" s="1" t="s">
        <v>7</v>
      </c>
      <c r="C154" s="32" t="s">
        <v>294</v>
      </c>
      <c r="D154" s="12" t="s">
        <v>136</v>
      </c>
      <c r="E154" s="46">
        <v>120000</v>
      </c>
      <c r="F154" s="45">
        <v>60000</v>
      </c>
      <c r="G154" s="33" t="s">
        <v>295</v>
      </c>
      <c r="I154" s="26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2"/>
    </row>
    <row r="155" spans="1:23" ht="39.6">
      <c r="B155" s="1" t="s">
        <v>7</v>
      </c>
      <c r="C155" s="32" t="s">
        <v>137</v>
      </c>
      <c r="D155" s="12" t="s">
        <v>127</v>
      </c>
      <c r="E155" s="46">
        <v>120000</v>
      </c>
      <c r="F155" s="45">
        <v>120000</v>
      </c>
      <c r="G155" s="33" t="s">
        <v>338</v>
      </c>
      <c r="I155" s="26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2"/>
    </row>
    <row r="156" spans="1:23">
      <c r="B156" s="1" t="s">
        <v>7</v>
      </c>
      <c r="C156" s="32" t="s">
        <v>296</v>
      </c>
      <c r="D156" s="12" t="s">
        <v>130</v>
      </c>
      <c r="E156" s="46">
        <v>48000</v>
      </c>
      <c r="F156" s="45">
        <v>48000</v>
      </c>
      <c r="G156" s="33" t="s">
        <v>297</v>
      </c>
      <c r="I156" s="26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2"/>
    </row>
    <row r="157" spans="1:23">
      <c r="B157" s="1" t="s">
        <v>7</v>
      </c>
      <c r="C157" s="32" t="s">
        <v>37</v>
      </c>
      <c r="D157" s="12" t="s">
        <v>138</v>
      </c>
      <c r="E157" s="46">
        <v>240000</v>
      </c>
      <c r="F157" s="45">
        <v>240000</v>
      </c>
      <c r="G157" s="33"/>
      <c r="I157" s="26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2"/>
    </row>
    <row r="158" spans="1:23">
      <c r="B158" s="1" t="s">
        <v>7</v>
      </c>
      <c r="C158" s="32" t="s">
        <v>38</v>
      </c>
      <c r="D158" s="12" t="s">
        <v>127</v>
      </c>
      <c r="E158" s="46">
        <v>75000</v>
      </c>
      <c r="F158" s="45">
        <v>75000</v>
      </c>
      <c r="G158" s="33"/>
      <c r="I158" s="26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2"/>
    </row>
    <row r="159" spans="1:23">
      <c r="B159" s="1" t="s">
        <v>7</v>
      </c>
      <c r="C159" s="32" t="s">
        <v>139</v>
      </c>
      <c r="D159" s="12" t="s">
        <v>7</v>
      </c>
      <c r="E159" s="46">
        <v>60000</v>
      </c>
      <c r="F159" s="45">
        <v>0</v>
      </c>
      <c r="G159" s="33"/>
      <c r="I159" s="26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2"/>
    </row>
    <row r="160" spans="1:23" ht="26.4">
      <c r="B160" s="1" t="s">
        <v>7</v>
      </c>
      <c r="C160" s="32" t="s">
        <v>126</v>
      </c>
      <c r="D160" s="12" t="s">
        <v>128</v>
      </c>
      <c r="E160" s="46">
        <v>36000</v>
      </c>
      <c r="F160" s="45">
        <v>36000</v>
      </c>
      <c r="G160" s="33" t="s">
        <v>289</v>
      </c>
      <c r="I160" s="26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2"/>
    </row>
    <row r="161" spans="1:23">
      <c r="B161" s="1" t="s">
        <v>7</v>
      </c>
      <c r="C161" s="32" t="s">
        <v>39</v>
      </c>
      <c r="D161" s="12" t="s">
        <v>128</v>
      </c>
      <c r="E161" s="46">
        <v>36000</v>
      </c>
      <c r="F161" s="45">
        <v>36000</v>
      </c>
      <c r="G161" s="33"/>
      <c r="I161" s="26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2"/>
    </row>
    <row r="162" spans="1:23" s="8" customFormat="1">
      <c r="A162" s="8" t="s">
        <v>40</v>
      </c>
      <c r="C162" s="47" t="s">
        <v>40</v>
      </c>
      <c r="D162" s="21"/>
      <c r="E162" s="48">
        <f>SUM(E151:E161)</f>
        <v>857000</v>
      </c>
      <c r="F162" s="48">
        <f>SUM(F151:F161)</f>
        <v>737000</v>
      </c>
      <c r="G162" s="34"/>
      <c r="I162" s="50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0"/>
    </row>
    <row r="163" spans="1:23">
      <c r="D163" s="12"/>
      <c r="E163" s="46"/>
      <c r="F163" s="45"/>
      <c r="G163" s="33"/>
      <c r="I163" s="26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2"/>
    </row>
    <row r="164" spans="1:23" ht="26.4">
      <c r="A164" s="1" t="s">
        <v>42</v>
      </c>
      <c r="B164" s="1" t="s">
        <v>7</v>
      </c>
      <c r="C164" s="32" t="s">
        <v>43</v>
      </c>
      <c r="D164" s="12" t="s">
        <v>138</v>
      </c>
      <c r="E164" s="46">
        <v>72000</v>
      </c>
      <c r="F164" s="45">
        <v>72000</v>
      </c>
      <c r="G164" s="33" t="s">
        <v>306</v>
      </c>
      <c r="I164" s="26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2"/>
    </row>
    <row r="165" spans="1:23">
      <c r="B165" s="1" t="s">
        <v>7</v>
      </c>
      <c r="C165" s="32" t="s">
        <v>262</v>
      </c>
      <c r="D165" s="12" t="s">
        <v>127</v>
      </c>
      <c r="E165" s="46">
        <v>48000</v>
      </c>
      <c r="F165" s="45">
        <v>48000</v>
      </c>
      <c r="G165" s="33"/>
      <c r="I165" s="26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2"/>
    </row>
    <row r="166" spans="1:23">
      <c r="B166" s="1" t="s">
        <v>7</v>
      </c>
      <c r="C166" s="32" t="s">
        <v>44</v>
      </c>
      <c r="D166" s="12" t="s">
        <v>12</v>
      </c>
      <c r="E166" s="46">
        <v>36000</v>
      </c>
      <c r="F166" s="45">
        <v>36000</v>
      </c>
      <c r="G166" s="33"/>
      <c r="I166" s="26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2"/>
    </row>
    <row r="167" spans="1:23">
      <c r="B167" s="1" t="s">
        <v>7</v>
      </c>
      <c r="C167" s="32" t="s">
        <v>45</v>
      </c>
      <c r="D167" s="12" t="s">
        <v>12</v>
      </c>
      <c r="E167" s="46">
        <v>45000</v>
      </c>
      <c r="F167" s="45">
        <v>45000</v>
      </c>
      <c r="G167" s="33"/>
      <c r="I167" s="26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2"/>
    </row>
    <row r="168" spans="1:23" ht="26.4">
      <c r="B168" s="1" t="s">
        <v>7</v>
      </c>
      <c r="C168" s="32" t="s">
        <v>46</v>
      </c>
      <c r="D168" s="12" t="s">
        <v>167</v>
      </c>
      <c r="E168" s="46">
        <v>36000</v>
      </c>
      <c r="F168" s="45">
        <v>18000</v>
      </c>
      <c r="G168" s="33" t="s">
        <v>307</v>
      </c>
      <c r="I168" s="26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2"/>
    </row>
    <row r="169" spans="1:23" ht="26.4">
      <c r="B169" s="1" t="s">
        <v>7</v>
      </c>
      <c r="C169" s="32" t="s">
        <v>47</v>
      </c>
      <c r="D169" s="12" t="s">
        <v>167</v>
      </c>
      <c r="E169" s="46">
        <v>12000</v>
      </c>
      <c r="F169" s="45">
        <v>12000</v>
      </c>
      <c r="G169" s="33"/>
      <c r="I169" s="26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2"/>
    </row>
    <row r="170" spans="1:23">
      <c r="B170" s="1" t="s">
        <v>112</v>
      </c>
      <c r="C170" s="32" t="s">
        <v>176</v>
      </c>
      <c r="D170" s="12" t="s">
        <v>131</v>
      </c>
      <c r="E170" s="46">
        <v>5000</v>
      </c>
      <c r="F170" s="45">
        <v>5000</v>
      </c>
      <c r="G170" s="33"/>
      <c r="I170" s="26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2"/>
    </row>
    <row r="171" spans="1:23" s="8" customFormat="1">
      <c r="A171" s="8" t="s">
        <v>48</v>
      </c>
      <c r="C171" s="47" t="s">
        <v>48</v>
      </c>
      <c r="D171" s="21"/>
      <c r="E171" s="48">
        <f>SUM(E164:E170)</f>
        <v>254000</v>
      </c>
      <c r="F171" s="49">
        <f>SUM(F164:F170)</f>
        <v>236000</v>
      </c>
      <c r="G171" s="34"/>
      <c r="I171" s="50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0"/>
    </row>
    <row r="172" spans="1:23" s="8" customFormat="1">
      <c r="C172" s="47"/>
      <c r="D172" s="21"/>
      <c r="E172" s="48"/>
      <c r="F172" s="49"/>
      <c r="G172" s="34"/>
      <c r="I172" s="50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0"/>
    </row>
    <row r="173" spans="1:23" s="8" customFormat="1" ht="66" customHeight="1">
      <c r="A173" s="25" t="s">
        <v>85</v>
      </c>
      <c r="B173" s="25" t="s">
        <v>6</v>
      </c>
      <c r="C173" s="37" t="s">
        <v>253</v>
      </c>
      <c r="D173" s="29" t="s">
        <v>128</v>
      </c>
      <c r="E173" s="39">
        <f>5000*12</f>
        <v>60000</v>
      </c>
      <c r="F173" s="40">
        <v>0</v>
      </c>
      <c r="G173" s="31" t="s">
        <v>258</v>
      </c>
      <c r="I173" s="50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0"/>
    </row>
    <row r="174" spans="1:23" s="8" customFormat="1" ht="105.6">
      <c r="A174" s="25"/>
      <c r="B174" s="25" t="s">
        <v>6</v>
      </c>
      <c r="C174" s="37" t="s">
        <v>254</v>
      </c>
      <c r="D174" s="29" t="s">
        <v>128</v>
      </c>
      <c r="E174" s="39">
        <f>2500*12</f>
        <v>30000</v>
      </c>
      <c r="F174" s="40">
        <v>30000</v>
      </c>
      <c r="G174" s="31" t="s">
        <v>316</v>
      </c>
      <c r="I174" s="50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0"/>
    </row>
    <row r="175" spans="1:23" s="8" customFormat="1" ht="52.8">
      <c r="A175" s="25"/>
      <c r="B175" s="25" t="s">
        <v>6</v>
      </c>
      <c r="C175" s="37" t="s">
        <v>314</v>
      </c>
      <c r="D175" s="29" t="s">
        <v>128</v>
      </c>
      <c r="E175" s="39">
        <f>8000*12</f>
        <v>96000</v>
      </c>
      <c r="F175" s="40">
        <f>3750*12</f>
        <v>45000</v>
      </c>
      <c r="G175" s="31" t="s">
        <v>317</v>
      </c>
      <c r="I175" s="50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0"/>
    </row>
    <row r="176" spans="1:23" s="8" customFormat="1" ht="66">
      <c r="A176" s="25"/>
      <c r="B176" s="25" t="s">
        <v>6</v>
      </c>
      <c r="C176" s="37" t="s">
        <v>255</v>
      </c>
      <c r="D176" s="29" t="s">
        <v>128</v>
      </c>
      <c r="E176" s="39">
        <f>4750*12</f>
        <v>57000</v>
      </c>
      <c r="F176" s="40">
        <v>57000</v>
      </c>
      <c r="G176" s="31" t="s">
        <v>318</v>
      </c>
      <c r="I176" s="50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0"/>
    </row>
    <row r="177" spans="1:23" s="8" customFormat="1" ht="92.4">
      <c r="A177" s="25"/>
      <c r="B177" s="25" t="s">
        <v>6</v>
      </c>
      <c r="C177" s="37" t="s">
        <v>256</v>
      </c>
      <c r="D177" s="29" t="s">
        <v>128</v>
      </c>
      <c r="E177" s="39">
        <f>5000*12</f>
        <v>60000</v>
      </c>
      <c r="F177" s="40">
        <v>60000</v>
      </c>
      <c r="G177" s="31" t="s">
        <v>259</v>
      </c>
      <c r="I177" s="50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0"/>
    </row>
    <row r="178" spans="1:23" s="8" customFormat="1" ht="79.2">
      <c r="A178" s="25"/>
      <c r="B178" s="25" t="s">
        <v>6</v>
      </c>
      <c r="C178" s="37" t="s">
        <v>257</v>
      </c>
      <c r="D178" s="29" t="s">
        <v>128</v>
      </c>
      <c r="E178" s="39">
        <f>3000*12</f>
        <v>36000</v>
      </c>
      <c r="F178" s="40">
        <v>0</v>
      </c>
      <c r="G178" s="31" t="s">
        <v>260</v>
      </c>
      <c r="I178" s="50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0"/>
    </row>
    <row r="179" spans="1:23" s="8" customFormat="1">
      <c r="A179" s="25"/>
      <c r="B179" s="25" t="s">
        <v>6</v>
      </c>
      <c r="C179" s="37" t="s">
        <v>312</v>
      </c>
      <c r="D179" s="29"/>
      <c r="E179" s="39">
        <f>4000*12</f>
        <v>48000</v>
      </c>
      <c r="F179" s="40">
        <v>48000</v>
      </c>
      <c r="G179" s="31"/>
      <c r="I179" s="50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0"/>
    </row>
    <row r="180" spans="1:23" s="8" customFormat="1">
      <c r="A180" s="25"/>
      <c r="B180" s="25" t="s">
        <v>6</v>
      </c>
      <c r="C180" s="37" t="s">
        <v>313</v>
      </c>
      <c r="D180" s="29"/>
      <c r="E180" s="39">
        <f>3500*12</f>
        <v>42000</v>
      </c>
      <c r="F180" s="40">
        <v>42000</v>
      </c>
      <c r="G180" s="31"/>
      <c r="I180" s="50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0"/>
    </row>
    <row r="181" spans="1:23" s="8" customFormat="1">
      <c r="A181" s="13" t="s">
        <v>86</v>
      </c>
      <c r="B181" s="13"/>
      <c r="C181" s="36" t="s">
        <v>86</v>
      </c>
      <c r="D181" s="28"/>
      <c r="E181" s="38">
        <f>SUM(E173:E180)</f>
        <v>429000</v>
      </c>
      <c r="F181" s="38">
        <f>SUM(F173:F180)</f>
        <v>282000</v>
      </c>
      <c r="G181" s="34"/>
      <c r="I181" s="50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0"/>
    </row>
    <row r="182" spans="1:23" s="8" customFormat="1">
      <c r="A182" s="13" t="s">
        <v>315</v>
      </c>
      <c r="B182" s="13"/>
      <c r="C182" s="36"/>
      <c r="D182" s="28"/>
      <c r="E182" s="38"/>
      <c r="F182" s="38"/>
      <c r="G182" s="34"/>
      <c r="I182" s="50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0"/>
    </row>
    <row r="183" spans="1:23" s="8" customFormat="1">
      <c r="A183" s="13"/>
      <c r="B183" s="13"/>
      <c r="C183" s="36"/>
      <c r="D183" s="28"/>
      <c r="E183" s="38"/>
      <c r="F183" s="38"/>
      <c r="G183" s="34"/>
      <c r="I183" s="50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0"/>
    </row>
    <row r="184" spans="1:23" s="8" customFormat="1" ht="26.4">
      <c r="A184" s="25" t="s">
        <v>92</v>
      </c>
      <c r="B184" s="25" t="s">
        <v>6</v>
      </c>
      <c r="C184" s="37" t="s">
        <v>141</v>
      </c>
      <c r="D184" s="29" t="s">
        <v>12</v>
      </c>
      <c r="E184" s="39">
        <v>90000</v>
      </c>
      <c r="F184" s="40">
        <v>90000</v>
      </c>
      <c r="G184" s="34"/>
      <c r="I184" s="50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0"/>
    </row>
    <row r="185" spans="1:23" s="8" customFormat="1">
      <c r="A185" s="25"/>
      <c r="B185" s="25" t="s">
        <v>6</v>
      </c>
      <c r="C185" s="37" t="s">
        <v>142</v>
      </c>
      <c r="D185" s="29" t="s">
        <v>12</v>
      </c>
      <c r="E185" s="39">
        <v>60000</v>
      </c>
      <c r="F185" s="40">
        <v>60000</v>
      </c>
      <c r="G185" s="34"/>
      <c r="I185" s="50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0"/>
    </row>
    <row r="186" spans="1:23" s="8" customFormat="1" ht="26.4">
      <c r="A186" s="25"/>
      <c r="B186" s="25" t="s">
        <v>6</v>
      </c>
      <c r="C186" s="37" t="s">
        <v>143</v>
      </c>
      <c r="D186" s="29" t="s">
        <v>12</v>
      </c>
      <c r="E186" s="39">
        <v>60000</v>
      </c>
      <c r="F186" s="40">
        <v>60000</v>
      </c>
      <c r="G186" s="34"/>
      <c r="I186" s="50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0"/>
    </row>
    <row r="187" spans="1:23" s="8" customFormat="1" ht="26.4">
      <c r="A187" s="25"/>
      <c r="B187" s="25" t="s">
        <v>6</v>
      </c>
      <c r="C187" s="37" t="s">
        <v>144</v>
      </c>
      <c r="D187" s="29" t="s">
        <v>12</v>
      </c>
      <c r="E187" s="39">
        <v>50000</v>
      </c>
      <c r="F187" s="40">
        <v>50000</v>
      </c>
      <c r="G187" s="34"/>
      <c r="I187" s="50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0"/>
    </row>
    <row r="188" spans="1:23" s="8" customFormat="1">
      <c r="A188" s="13" t="s">
        <v>94</v>
      </c>
      <c r="B188" s="13"/>
      <c r="C188" s="36" t="s">
        <v>94</v>
      </c>
      <c r="D188" s="28"/>
      <c r="E188" s="38">
        <f>SUM(E184:E187)</f>
        <v>260000</v>
      </c>
      <c r="F188" s="38">
        <f>SUM(F184:F187)</f>
        <v>260000</v>
      </c>
      <c r="G188" s="34"/>
      <c r="I188" s="50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0"/>
    </row>
    <row r="189" spans="1:23" s="8" customFormat="1">
      <c r="A189" s="13"/>
      <c r="B189" s="13"/>
      <c r="C189" s="36"/>
      <c r="D189" s="28"/>
      <c r="E189" s="38"/>
      <c r="F189" s="38"/>
      <c r="G189" s="34"/>
      <c r="I189" s="50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0"/>
    </row>
    <row r="190" spans="1:23" s="8" customFormat="1">
      <c r="A190" s="25" t="s">
        <v>95</v>
      </c>
      <c r="B190" s="25" t="s">
        <v>6</v>
      </c>
      <c r="C190" s="37" t="s">
        <v>96</v>
      </c>
      <c r="D190" s="29" t="s">
        <v>12</v>
      </c>
      <c r="E190" s="39">
        <v>180000</v>
      </c>
      <c r="F190" s="39">
        <v>180000</v>
      </c>
      <c r="G190" s="34"/>
      <c r="I190" s="50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0"/>
    </row>
    <row r="191" spans="1:23" s="8" customFormat="1">
      <c r="A191" s="13" t="s">
        <v>97</v>
      </c>
      <c r="B191" s="13"/>
      <c r="C191" s="36" t="s">
        <v>97</v>
      </c>
      <c r="D191" s="28"/>
      <c r="E191" s="38">
        <f>SUM(E190)</f>
        <v>180000</v>
      </c>
      <c r="F191" s="38">
        <f>SUM(F190)</f>
        <v>180000</v>
      </c>
      <c r="G191" s="34"/>
      <c r="I191" s="50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0"/>
    </row>
    <row r="192" spans="1:23" s="8" customFormat="1">
      <c r="A192" s="13"/>
      <c r="B192" s="13"/>
      <c r="C192" s="36"/>
      <c r="D192" s="28"/>
      <c r="E192" s="38"/>
      <c r="F192" s="38"/>
      <c r="G192" s="34"/>
      <c r="I192" s="50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0"/>
    </row>
    <row r="193" spans="1:23" s="8" customFormat="1">
      <c r="A193" s="13" t="s">
        <v>106</v>
      </c>
      <c r="B193" s="13"/>
      <c r="C193" s="36" t="s">
        <v>106</v>
      </c>
      <c r="D193" s="28"/>
      <c r="E193" s="38">
        <f>SUM(E142+E149+E162+E171+E181+E188+E191)</f>
        <v>4019600</v>
      </c>
      <c r="F193" s="38">
        <f>SUM(F142+F149+F162+F171+F181+F188+F191)</f>
        <v>2285600</v>
      </c>
      <c r="G193" s="34"/>
      <c r="I193" s="50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0"/>
    </row>
    <row r="194" spans="1:23" s="8" customFormat="1">
      <c r="A194" s="25"/>
      <c r="B194" s="25"/>
      <c r="C194" s="37"/>
      <c r="D194" s="29"/>
      <c r="E194" s="39"/>
      <c r="F194" s="39"/>
      <c r="G194" s="34"/>
      <c r="I194" s="50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0"/>
    </row>
    <row r="195" spans="1:23" s="20" customFormat="1">
      <c r="A195" s="20" t="s">
        <v>4</v>
      </c>
      <c r="C195" s="21" t="s">
        <v>17</v>
      </c>
      <c r="D195" s="21"/>
      <c r="E195" s="60" t="s">
        <v>1</v>
      </c>
      <c r="F195" s="60" t="s">
        <v>2</v>
      </c>
      <c r="G195" s="21"/>
      <c r="I195" s="60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3"/>
    </row>
    <row r="196" spans="1:23">
      <c r="D196" s="12"/>
      <c r="E196" s="26"/>
      <c r="F196" s="11"/>
      <c r="G196" s="33"/>
      <c r="I196" s="26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2"/>
    </row>
    <row r="197" spans="1:23" ht="54.9" customHeight="1">
      <c r="A197" s="1" t="s">
        <v>83</v>
      </c>
      <c r="B197" s="1" t="s">
        <v>12</v>
      </c>
      <c r="C197" s="32" t="s">
        <v>219</v>
      </c>
      <c r="D197" s="12" t="s">
        <v>12</v>
      </c>
      <c r="E197" s="46">
        <v>5000</v>
      </c>
      <c r="F197" s="45">
        <v>5000</v>
      </c>
      <c r="G197" s="33" t="s">
        <v>220</v>
      </c>
      <c r="I197" s="26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2"/>
    </row>
    <row r="198" spans="1:23" ht="39.6">
      <c r="B198" s="1" t="s">
        <v>12</v>
      </c>
      <c r="C198" s="32" t="s">
        <v>221</v>
      </c>
      <c r="D198" s="12" t="s">
        <v>127</v>
      </c>
      <c r="E198" s="46">
        <v>120000</v>
      </c>
      <c r="F198" s="45"/>
      <c r="G198" s="35" t="s">
        <v>274</v>
      </c>
      <c r="I198" s="26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2"/>
    </row>
    <row r="199" spans="1:23" ht="26.4">
      <c r="B199" s="1" t="s">
        <v>12</v>
      </c>
      <c r="C199" s="32" t="s">
        <v>222</v>
      </c>
      <c r="D199" s="12" t="s">
        <v>130</v>
      </c>
      <c r="E199" s="46">
        <v>10000</v>
      </c>
      <c r="F199" s="45">
        <v>10000</v>
      </c>
      <c r="G199" s="33" t="s">
        <v>223</v>
      </c>
      <c r="I199" s="26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2"/>
    </row>
    <row r="200" spans="1:23" ht="26.4">
      <c r="B200" s="1" t="s">
        <v>12</v>
      </c>
      <c r="C200" s="32" t="s">
        <v>225</v>
      </c>
      <c r="D200" s="12" t="s">
        <v>130</v>
      </c>
      <c r="E200" s="46">
        <v>1000</v>
      </c>
      <c r="F200" s="45">
        <v>1000</v>
      </c>
      <c r="G200" s="33" t="s">
        <v>224</v>
      </c>
      <c r="I200" s="26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2"/>
    </row>
    <row r="201" spans="1:23" ht="42.9" customHeight="1">
      <c r="B201" s="1" t="s">
        <v>12</v>
      </c>
      <c r="C201" s="32" t="s">
        <v>226</v>
      </c>
      <c r="D201" s="12" t="s">
        <v>127</v>
      </c>
      <c r="E201" s="46">
        <v>10000</v>
      </c>
      <c r="F201" s="45">
        <v>10000</v>
      </c>
      <c r="G201" s="33" t="s">
        <v>227</v>
      </c>
      <c r="I201" s="26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2"/>
    </row>
    <row r="202" spans="1:23" ht="26.4">
      <c r="B202" s="1" t="s">
        <v>12</v>
      </c>
      <c r="C202" s="32" t="s">
        <v>228</v>
      </c>
      <c r="D202" s="12" t="s">
        <v>130</v>
      </c>
      <c r="E202" s="46">
        <v>3500</v>
      </c>
      <c r="F202" s="45">
        <v>3500</v>
      </c>
      <c r="G202" s="33"/>
      <c r="I202" s="26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2"/>
    </row>
    <row r="203" spans="1:23" ht="39.6">
      <c r="B203" s="1" t="s">
        <v>12</v>
      </c>
      <c r="C203" s="32" t="s">
        <v>229</v>
      </c>
      <c r="D203" s="12" t="s">
        <v>128</v>
      </c>
      <c r="E203" s="46">
        <v>100000</v>
      </c>
      <c r="F203" s="45">
        <v>0</v>
      </c>
      <c r="G203" s="33" t="s">
        <v>277</v>
      </c>
      <c r="I203" s="26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2"/>
    </row>
    <row r="204" spans="1:23">
      <c r="B204" s="1" t="s">
        <v>12</v>
      </c>
      <c r="C204" s="32" t="s">
        <v>230</v>
      </c>
      <c r="D204" s="12" t="s">
        <v>130</v>
      </c>
      <c r="E204" s="46">
        <v>3000</v>
      </c>
      <c r="F204" s="45">
        <v>3000</v>
      </c>
      <c r="G204" s="33"/>
      <c r="I204" s="26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2"/>
    </row>
    <row r="205" spans="1:23">
      <c r="B205" s="1" t="s">
        <v>12</v>
      </c>
      <c r="C205" s="32" t="s">
        <v>231</v>
      </c>
      <c r="D205" s="12" t="s">
        <v>7</v>
      </c>
      <c r="E205" s="46">
        <v>5000</v>
      </c>
      <c r="F205" s="45">
        <v>5000</v>
      </c>
      <c r="G205" s="33"/>
      <c r="I205" s="26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2"/>
    </row>
    <row r="206" spans="1:23" ht="42.9" customHeight="1">
      <c r="B206" s="1" t="s">
        <v>12</v>
      </c>
      <c r="C206" s="32" t="s">
        <v>232</v>
      </c>
      <c r="D206" s="12"/>
      <c r="E206" s="46">
        <v>50000</v>
      </c>
      <c r="F206" s="45">
        <v>0</v>
      </c>
      <c r="G206" s="33" t="s">
        <v>233</v>
      </c>
      <c r="I206" s="26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2"/>
    </row>
    <row r="207" spans="1:23">
      <c r="B207" s="1" t="s">
        <v>12</v>
      </c>
      <c r="C207" s="32" t="s">
        <v>234</v>
      </c>
      <c r="D207" s="12" t="s">
        <v>128</v>
      </c>
      <c r="E207" s="46">
        <v>15000</v>
      </c>
      <c r="F207" s="45">
        <v>15000</v>
      </c>
      <c r="G207" s="33" t="s">
        <v>235</v>
      </c>
      <c r="I207" s="26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2"/>
    </row>
    <row r="208" spans="1:23">
      <c r="B208" s="1" t="s">
        <v>12</v>
      </c>
      <c r="C208" s="32" t="s">
        <v>236</v>
      </c>
      <c r="D208" s="12" t="s">
        <v>130</v>
      </c>
      <c r="E208" s="46">
        <v>1500</v>
      </c>
      <c r="F208" s="45">
        <v>1500</v>
      </c>
      <c r="G208" s="33" t="s">
        <v>237</v>
      </c>
      <c r="I208" s="26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2"/>
    </row>
    <row r="209" spans="2:24" ht="42.9" customHeight="1">
      <c r="B209" s="1" t="s">
        <v>12</v>
      </c>
      <c r="C209" s="32" t="s">
        <v>238</v>
      </c>
      <c r="D209" s="12" t="s">
        <v>138</v>
      </c>
      <c r="E209" s="46">
        <v>18000</v>
      </c>
      <c r="F209" s="45">
        <v>18000</v>
      </c>
      <c r="G209" s="33" t="s">
        <v>263</v>
      </c>
      <c r="I209" s="26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2"/>
    </row>
    <row r="210" spans="2:24" ht="54.9" customHeight="1">
      <c r="B210" s="1" t="s">
        <v>12</v>
      </c>
      <c r="C210" s="32" t="s">
        <v>240</v>
      </c>
      <c r="D210" s="12" t="s">
        <v>130</v>
      </c>
      <c r="E210" s="46">
        <v>12500</v>
      </c>
      <c r="F210" s="45">
        <v>12500</v>
      </c>
      <c r="G210" s="33" t="s">
        <v>239</v>
      </c>
      <c r="I210" s="26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2"/>
    </row>
    <row r="211" spans="2:24" ht="54.9" customHeight="1">
      <c r="B211" s="1" t="s">
        <v>12</v>
      </c>
      <c r="C211" s="32" t="s">
        <v>241</v>
      </c>
      <c r="D211" s="12" t="s">
        <v>128</v>
      </c>
      <c r="E211" s="46">
        <v>25000</v>
      </c>
      <c r="F211" s="45">
        <v>25000</v>
      </c>
      <c r="G211" s="33" t="s">
        <v>242</v>
      </c>
      <c r="I211" s="26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2"/>
    </row>
    <row r="212" spans="2:24">
      <c r="B212" s="1" t="s">
        <v>12</v>
      </c>
      <c r="C212" s="32" t="s">
        <v>243</v>
      </c>
      <c r="D212" s="12" t="s">
        <v>128</v>
      </c>
      <c r="E212" s="46">
        <v>5000</v>
      </c>
      <c r="F212" s="45">
        <v>5000</v>
      </c>
      <c r="G212" s="33" t="s">
        <v>237</v>
      </c>
      <c r="I212" s="26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2"/>
    </row>
    <row r="213" spans="2:24">
      <c r="B213" s="1" t="s">
        <v>12</v>
      </c>
      <c r="C213" s="32" t="s">
        <v>244</v>
      </c>
      <c r="D213" s="12" t="s">
        <v>7</v>
      </c>
      <c r="E213" s="46">
        <v>8000</v>
      </c>
      <c r="F213" s="45">
        <v>8000</v>
      </c>
      <c r="G213" s="33" t="s">
        <v>237</v>
      </c>
      <c r="I213" s="26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2"/>
    </row>
    <row r="214" spans="2:24" ht="47.1" customHeight="1">
      <c r="B214" s="1" t="s">
        <v>12</v>
      </c>
      <c r="C214" s="32" t="s">
        <v>245</v>
      </c>
      <c r="D214" s="12" t="s">
        <v>138</v>
      </c>
      <c r="E214" s="46">
        <v>2500</v>
      </c>
      <c r="F214" s="45">
        <v>2500</v>
      </c>
      <c r="G214" s="33" t="s">
        <v>246</v>
      </c>
      <c r="I214" s="26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2"/>
    </row>
    <row r="215" spans="2:24" ht="48" customHeight="1">
      <c r="B215" s="1" t="s">
        <v>12</v>
      </c>
      <c r="C215" s="32" t="s">
        <v>247</v>
      </c>
      <c r="D215" s="12" t="s">
        <v>130</v>
      </c>
      <c r="E215" s="46">
        <v>5000</v>
      </c>
      <c r="F215" s="45">
        <v>5000</v>
      </c>
      <c r="G215" s="33" t="s">
        <v>248</v>
      </c>
      <c r="I215" s="26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2"/>
    </row>
    <row r="216" spans="2:24" ht="51" customHeight="1">
      <c r="B216" s="1" t="s">
        <v>12</v>
      </c>
      <c r="C216" s="32" t="s">
        <v>249</v>
      </c>
      <c r="D216" s="12" t="s">
        <v>136</v>
      </c>
      <c r="E216" s="46">
        <v>6000</v>
      </c>
      <c r="F216" s="45">
        <v>6000</v>
      </c>
      <c r="G216" s="33" t="s">
        <v>250</v>
      </c>
      <c r="I216" s="26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2"/>
    </row>
    <row r="217" spans="2:24">
      <c r="B217" s="1" t="s">
        <v>12</v>
      </c>
      <c r="C217" s="32" t="s">
        <v>251</v>
      </c>
      <c r="D217" s="12" t="s">
        <v>130</v>
      </c>
      <c r="E217" s="46">
        <v>4800</v>
      </c>
      <c r="F217" s="45">
        <v>4800</v>
      </c>
      <c r="G217" s="33" t="s">
        <v>237</v>
      </c>
      <c r="I217" s="26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2"/>
    </row>
    <row r="218" spans="2:24" ht="42.9" customHeight="1">
      <c r="B218" s="1" t="s">
        <v>12</v>
      </c>
      <c r="C218" s="32" t="s">
        <v>252</v>
      </c>
      <c r="D218" s="12"/>
      <c r="E218" s="46">
        <v>50000</v>
      </c>
      <c r="F218" s="45">
        <v>0</v>
      </c>
      <c r="G218" s="33" t="s">
        <v>233</v>
      </c>
      <c r="I218" s="26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2"/>
    </row>
    <row r="219" spans="2:24" ht="15" customHeight="1">
      <c r="B219" s="1" t="s">
        <v>12</v>
      </c>
      <c r="C219" s="32" t="s">
        <v>280</v>
      </c>
      <c r="D219" s="12" t="s">
        <v>12</v>
      </c>
      <c r="E219" s="46">
        <v>30000</v>
      </c>
      <c r="F219" s="45">
        <v>30000</v>
      </c>
      <c r="G219" s="33" t="s">
        <v>281</v>
      </c>
      <c r="I219" s="26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2"/>
    </row>
    <row r="220" spans="2:24" ht="39.6">
      <c r="B220" s="1" t="s">
        <v>112</v>
      </c>
      <c r="C220" s="32" t="s">
        <v>13</v>
      </c>
      <c r="D220" s="12" t="s">
        <v>12</v>
      </c>
      <c r="E220" s="46">
        <v>100000</v>
      </c>
      <c r="F220" s="45"/>
      <c r="G220" s="35" t="s">
        <v>278</v>
      </c>
      <c r="I220" s="26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2"/>
      <c r="W220" s="2"/>
    </row>
    <row r="221" spans="2:24" ht="39.6">
      <c r="B221" s="1" t="s">
        <v>112</v>
      </c>
      <c r="C221" s="32" t="s">
        <v>14</v>
      </c>
      <c r="D221" s="12" t="s">
        <v>12</v>
      </c>
      <c r="E221" s="46">
        <v>100000</v>
      </c>
      <c r="F221" s="45"/>
      <c r="G221" s="35" t="s">
        <v>279</v>
      </c>
      <c r="I221" s="26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2"/>
      <c r="W221" s="2"/>
    </row>
    <row r="222" spans="2:24" ht="39.6">
      <c r="B222" s="1" t="s">
        <v>112</v>
      </c>
      <c r="C222" s="32" t="s">
        <v>15</v>
      </c>
      <c r="D222" s="12" t="s">
        <v>12</v>
      </c>
      <c r="E222" s="46">
        <v>100000</v>
      </c>
      <c r="F222" s="40"/>
      <c r="G222" s="35" t="s">
        <v>279</v>
      </c>
      <c r="I222" s="26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2:24" ht="39.6">
      <c r="B223" s="1" t="s">
        <v>112</v>
      </c>
      <c r="C223" s="32" t="s">
        <v>16</v>
      </c>
      <c r="D223" s="12" t="s">
        <v>130</v>
      </c>
      <c r="E223" s="46">
        <v>10000</v>
      </c>
      <c r="F223" s="40"/>
      <c r="G223" s="35" t="s">
        <v>279</v>
      </c>
      <c r="I223" s="26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2:24" ht="39.6">
      <c r="B224" s="1" t="s">
        <v>112</v>
      </c>
      <c r="C224" s="32" t="s">
        <v>18</v>
      </c>
      <c r="D224" s="12" t="s">
        <v>12</v>
      </c>
      <c r="E224" s="46">
        <v>100000</v>
      </c>
      <c r="F224" s="40"/>
      <c r="G224" s="35" t="s">
        <v>279</v>
      </c>
      <c r="I224" s="26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4" ht="39.6">
      <c r="B225" s="1" t="s">
        <v>112</v>
      </c>
      <c r="C225" s="32" t="s">
        <v>19</v>
      </c>
      <c r="D225" s="12" t="s">
        <v>12</v>
      </c>
      <c r="E225" s="46">
        <v>50000</v>
      </c>
      <c r="F225" s="40"/>
      <c r="G225" s="35" t="s">
        <v>279</v>
      </c>
      <c r="I225" s="26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39.6">
      <c r="B226" s="1" t="s">
        <v>112</v>
      </c>
      <c r="C226" s="32" t="s">
        <v>20</v>
      </c>
      <c r="D226" s="12" t="s">
        <v>12</v>
      </c>
      <c r="E226" s="46">
        <v>50000</v>
      </c>
      <c r="F226" s="40"/>
      <c r="G226" s="35" t="s">
        <v>279</v>
      </c>
      <c r="I226" s="26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>
        <f>SUM(W224:W226)</f>
        <v>0</v>
      </c>
    </row>
    <row r="227" spans="1:24" ht="39.6">
      <c r="B227" s="1" t="s">
        <v>112</v>
      </c>
      <c r="C227" s="32" t="s">
        <v>21</v>
      </c>
      <c r="D227" s="12" t="s">
        <v>12</v>
      </c>
      <c r="E227" s="46">
        <v>50000</v>
      </c>
      <c r="F227" s="40"/>
      <c r="G227" s="35" t="s">
        <v>279</v>
      </c>
      <c r="I227" s="26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4" ht="39.6">
      <c r="B228" s="1" t="s">
        <v>112</v>
      </c>
      <c r="C228" s="32" t="s">
        <v>22</v>
      </c>
      <c r="D228" s="12" t="s">
        <v>12</v>
      </c>
      <c r="E228" s="46">
        <v>10000</v>
      </c>
      <c r="F228" s="40"/>
      <c r="G228" s="35" t="s">
        <v>279</v>
      </c>
      <c r="I228" s="26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4" ht="39.6">
      <c r="B229" s="1" t="s">
        <v>112</v>
      </c>
      <c r="C229" s="32" t="s">
        <v>23</v>
      </c>
      <c r="D229" s="12" t="s">
        <v>130</v>
      </c>
      <c r="E229" s="39">
        <v>10000</v>
      </c>
      <c r="F229" s="40"/>
      <c r="G229" s="35" t="s">
        <v>279</v>
      </c>
      <c r="I229" s="26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4" s="13" customFormat="1">
      <c r="A230" s="13" t="s">
        <v>84</v>
      </c>
      <c r="C230" s="36" t="s">
        <v>84</v>
      </c>
      <c r="D230" s="28"/>
      <c r="E230" s="38">
        <f>SUM(E197:E229)</f>
        <v>1070800</v>
      </c>
      <c r="F230" s="55">
        <f>SUM(F197:F229)</f>
        <v>170800</v>
      </c>
      <c r="G230" s="35"/>
      <c r="I230" s="53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W230" s="15"/>
    </row>
    <row r="231" spans="1:24">
      <c r="D231" s="12"/>
      <c r="E231" s="46"/>
      <c r="F231" s="40"/>
      <c r="G231" s="31"/>
      <c r="I231" s="26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4">
      <c r="A232" s="1" t="s">
        <v>275</v>
      </c>
      <c r="B232" s="1" t="s">
        <v>12</v>
      </c>
      <c r="C232" s="32" t="s">
        <v>120</v>
      </c>
      <c r="D232" s="12"/>
      <c r="E232" s="46">
        <v>180000</v>
      </c>
      <c r="F232" s="40">
        <v>180000</v>
      </c>
      <c r="G232" s="31"/>
      <c r="I232" s="26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4" s="8" customFormat="1">
      <c r="A233" s="8" t="s">
        <v>276</v>
      </c>
      <c r="C233" s="47" t="s">
        <v>276</v>
      </c>
      <c r="D233" s="21"/>
      <c r="E233" s="48">
        <f>SUM(E232)</f>
        <v>180000</v>
      </c>
      <c r="F233" s="49">
        <f>SUM(F232)</f>
        <v>180000</v>
      </c>
      <c r="G233" s="34"/>
      <c r="I233" s="5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</row>
    <row r="234" spans="1:24" s="5" customFormat="1">
      <c r="C234" s="12"/>
      <c r="D234" s="12"/>
      <c r="E234" s="56"/>
      <c r="F234" s="61"/>
      <c r="G234" s="29"/>
      <c r="I234" s="56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</row>
    <row r="235" spans="1:24">
      <c r="A235" s="1" t="s">
        <v>26</v>
      </c>
      <c r="B235" s="1" t="s">
        <v>12</v>
      </c>
      <c r="C235" s="32" t="s">
        <v>196</v>
      </c>
      <c r="D235" s="12" t="s">
        <v>128</v>
      </c>
      <c r="E235" s="46">
        <v>15000</v>
      </c>
      <c r="F235" s="45">
        <v>15000</v>
      </c>
      <c r="G235" s="33"/>
      <c r="I235" s="26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4">
      <c r="B236" s="1" t="s">
        <v>12</v>
      </c>
      <c r="C236" s="32" t="s">
        <v>197</v>
      </c>
      <c r="D236" s="12" t="s">
        <v>128</v>
      </c>
      <c r="E236" s="46">
        <v>10000</v>
      </c>
      <c r="F236" s="45">
        <v>10000</v>
      </c>
      <c r="G236" s="33"/>
      <c r="I236" s="26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4">
      <c r="B237" s="1" t="s">
        <v>12</v>
      </c>
      <c r="C237" s="32" t="s">
        <v>198</v>
      </c>
      <c r="D237" s="12" t="s">
        <v>128</v>
      </c>
      <c r="E237" s="46">
        <v>6700</v>
      </c>
      <c r="F237" s="40">
        <v>6700</v>
      </c>
      <c r="G237" s="31"/>
      <c r="I237" s="26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4">
      <c r="B238" s="1" t="s">
        <v>12</v>
      </c>
      <c r="C238" s="32" t="s">
        <v>200</v>
      </c>
      <c r="D238" s="12" t="s">
        <v>130</v>
      </c>
      <c r="E238" s="46">
        <v>3000</v>
      </c>
      <c r="F238" s="40">
        <v>3000</v>
      </c>
      <c r="G238" s="31"/>
      <c r="I238" s="26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4">
      <c r="B239" s="1" t="s">
        <v>12</v>
      </c>
      <c r="C239" s="32" t="s">
        <v>201</v>
      </c>
      <c r="D239" s="12" t="s">
        <v>131</v>
      </c>
      <c r="E239" s="46">
        <v>35000</v>
      </c>
      <c r="F239" s="40">
        <v>0</v>
      </c>
      <c r="G239" s="31"/>
      <c r="I239" s="26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4">
      <c r="B240" s="1" t="s">
        <v>12</v>
      </c>
      <c r="C240" s="32" t="s">
        <v>286</v>
      </c>
      <c r="D240" s="12" t="s">
        <v>130</v>
      </c>
      <c r="E240" s="46">
        <v>10000</v>
      </c>
      <c r="F240" s="40">
        <v>5000</v>
      </c>
      <c r="G240" s="31" t="s">
        <v>285</v>
      </c>
      <c r="I240" s="26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4">
      <c r="B241" s="1" t="s">
        <v>112</v>
      </c>
      <c r="C241" s="32" t="s">
        <v>194</v>
      </c>
      <c r="D241" s="12" t="s">
        <v>128</v>
      </c>
      <c r="E241" s="46">
        <v>135000</v>
      </c>
      <c r="F241" s="40">
        <v>135000</v>
      </c>
      <c r="G241" s="31"/>
      <c r="I241" s="26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4" s="13" customFormat="1">
      <c r="A242" s="13" t="s">
        <v>30</v>
      </c>
      <c r="C242" s="36" t="s">
        <v>30</v>
      </c>
      <c r="D242" s="28"/>
      <c r="E242" s="38">
        <f>SUM(E235:E241)</f>
        <v>214700</v>
      </c>
      <c r="F242" s="55">
        <f>SUM(F235:F241)</f>
        <v>174700</v>
      </c>
      <c r="G242" s="35"/>
      <c r="I242" s="53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</row>
    <row r="243" spans="1:24">
      <c r="D243" s="12"/>
      <c r="E243" s="46"/>
      <c r="F243" s="40"/>
      <c r="G243" s="31"/>
      <c r="I243" s="26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4" ht="26.4">
      <c r="A244" s="1" t="s">
        <v>31</v>
      </c>
      <c r="B244" s="1" t="s">
        <v>112</v>
      </c>
      <c r="C244" s="32" t="s">
        <v>162</v>
      </c>
      <c r="D244" s="12" t="s">
        <v>12</v>
      </c>
      <c r="E244" s="46">
        <v>10000</v>
      </c>
      <c r="F244" s="40">
        <v>10000</v>
      </c>
      <c r="G244" s="31"/>
      <c r="I244" s="26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4" ht="26.4">
      <c r="B245" s="1" t="s">
        <v>112</v>
      </c>
      <c r="C245" s="32" t="s">
        <v>163</v>
      </c>
      <c r="D245" s="12" t="s">
        <v>12</v>
      </c>
      <c r="E245" s="46">
        <v>10000</v>
      </c>
      <c r="F245" s="40">
        <v>10000</v>
      </c>
      <c r="G245" s="31"/>
      <c r="I245" s="26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4">
      <c r="B246" s="1" t="s">
        <v>12</v>
      </c>
      <c r="C246" s="32" t="s">
        <v>164</v>
      </c>
      <c r="D246" s="12" t="s">
        <v>136</v>
      </c>
      <c r="E246" s="46">
        <v>3000</v>
      </c>
      <c r="F246" s="40">
        <v>3000</v>
      </c>
      <c r="G246" s="31"/>
      <c r="I246" s="26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4" s="13" customFormat="1">
      <c r="A247" s="13" t="s">
        <v>35</v>
      </c>
      <c r="C247" s="36" t="s">
        <v>35</v>
      </c>
      <c r="D247" s="28"/>
      <c r="E247" s="38">
        <f>SUM(E244:E246)</f>
        <v>23000</v>
      </c>
      <c r="F247" s="55">
        <f>SUM(F244:F246)</f>
        <v>23000</v>
      </c>
      <c r="G247" s="35"/>
      <c r="I247" s="53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</row>
    <row r="248" spans="1:24">
      <c r="D248" s="12"/>
      <c r="E248" s="46"/>
      <c r="F248" s="40"/>
      <c r="G248" s="31"/>
      <c r="I248" s="26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4">
      <c r="A249" s="1" t="s">
        <v>36</v>
      </c>
      <c r="B249" s="1" t="s">
        <v>112</v>
      </c>
      <c r="C249" s="32" t="s">
        <v>145</v>
      </c>
      <c r="D249" s="12" t="s">
        <v>130</v>
      </c>
      <c r="E249" s="46">
        <v>5000</v>
      </c>
      <c r="F249" s="40">
        <v>5000</v>
      </c>
      <c r="G249" s="31"/>
      <c r="I249" s="26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4">
      <c r="B250" s="1" t="s">
        <v>112</v>
      </c>
      <c r="C250" s="32" t="s">
        <v>121</v>
      </c>
      <c r="D250" s="12" t="s">
        <v>138</v>
      </c>
      <c r="E250" s="46">
        <v>20000</v>
      </c>
      <c r="F250" s="40">
        <v>20000</v>
      </c>
      <c r="G250" s="31"/>
      <c r="I250" s="26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4">
      <c r="B251" s="1" t="s">
        <v>112</v>
      </c>
      <c r="C251" s="32" t="s">
        <v>122</v>
      </c>
      <c r="D251" s="12" t="s">
        <v>138</v>
      </c>
      <c r="E251" s="46">
        <v>10000</v>
      </c>
      <c r="F251" s="40">
        <v>10000</v>
      </c>
      <c r="G251" s="31"/>
      <c r="I251" s="26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4">
      <c r="B252" s="1" t="s">
        <v>112</v>
      </c>
      <c r="C252" s="32" t="s">
        <v>146</v>
      </c>
      <c r="D252" s="12" t="s">
        <v>7</v>
      </c>
      <c r="E252" s="46">
        <v>15000</v>
      </c>
      <c r="F252" s="40">
        <v>0</v>
      </c>
      <c r="G252" s="31"/>
      <c r="I252" s="26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4">
      <c r="B253" s="1" t="s">
        <v>112</v>
      </c>
      <c r="C253" s="32" t="s">
        <v>147</v>
      </c>
      <c r="D253" s="12" t="s">
        <v>12</v>
      </c>
      <c r="E253" s="46">
        <v>10000</v>
      </c>
      <c r="F253" s="40">
        <v>10000</v>
      </c>
      <c r="G253" s="31"/>
      <c r="I253" s="26"/>
      <c r="K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4">
      <c r="B254" s="1" t="s">
        <v>112</v>
      </c>
      <c r="C254" s="32" t="s">
        <v>148</v>
      </c>
      <c r="D254" s="12" t="s">
        <v>127</v>
      </c>
      <c r="E254" s="46">
        <v>5000</v>
      </c>
      <c r="F254" s="40">
        <v>5000</v>
      </c>
      <c r="G254" s="31"/>
      <c r="I254" s="26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4">
      <c r="B255" s="1" t="s">
        <v>112</v>
      </c>
      <c r="C255" s="32" t="s">
        <v>123</v>
      </c>
      <c r="D255" s="12" t="s">
        <v>128</v>
      </c>
      <c r="E255" s="46">
        <v>5000</v>
      </c>
      <c r="F255" s="40">
        <v>5000</v>
      </c>
      <c r="G255" s="31"/>
      <c r="I255" s="26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26.4">
      <c r="B256" s="1" t="s">
        <v>12</v>
      </c>
      <c r="C256" s="32" t="s">
        <v>149</v>
      </c>
      <c r="D256" s="12" t="s">
        <v>127</v>
      </c>
      <c r="E256" s="46">
        <v>17000</v>
      </c>
      <c r="F256" s="45">
        <v>17000</v>
      </c>
      <c r="G256" s="33"/>
      <c r="I256" s="26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4">
      <c r="B257" s="1" t="s">
        <v>12</v>
      </c>
      <c r="C257" s="32" t="s">
        <v>41</v>
      </c>
      <c r="D257" s="12" t="s">
        <v>127</v>
      </c>
      <c r="E257" s="46">
        <v>12000</v>
      </c>
      <c r="F257" s="45">
        <v>12000</v>
      </c>
      <c r="G257" s="33"/>
      <c r="I257" s="26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4" ht="26.4">
      <c r="B258" s="1" t="s">
        <v>12</v>
      </c>
      <c r="C258" s="32" t="s">
        <v>150</v>
      </c>
      <c r="D258" s="12" t="s">
        <v>12</v>
      </c>
      <c r="E258" s="46">
        <v>106000</v>
      </c>
      <c r="F258" s="45">
        <v>106000</v>
      </c>
      <c r="G258" s="33" t="s">
        <v>298</v>
      </c>
      <c r="I258" s="26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4" s="13" customFormat="1">
      <c r="A259" s="13" t="s">
        <v>40</v>
      </c>
      <c r="C259" s="36" t="s">
        <v>40</v>
      </c>
      <c r="D259" s="28"/>
      <c r="E259" s="38">
        <f>SUM(E249:E258)</f>
        <v>205000</v>
      </c>
      <c r="F259" s="55">
        <f>SUM(F249:F258)</f>
        <v>190000</v>
      </c>
      <c r="G259" s="35"/>
      <c r="I259" s="53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</row>
    <row r="260" spans="1:24">
      <c r="D260" s="12"/>
      <c r="E260" s="46"/>
      <c r="F260" s="45"/>
      <c r="G260" s="33"/>
      <c r="I260" s="26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>
      <c r="A261" s="1" t="s">
        <v>42</v>
      </c>
      <c r="B261" s="1" t="s">
        <v>112</v>
      </c>
      <c r="C261" s="32" t="s">
        <v>49</v>
      </c>
      <c r="D261" s="12" t="s">
        <v>128</v>
      </c>
      <c r="E261" s="46">
        <v>20000</v>
      </c>
      <c r="F261" s="45">
        <v>20000</v>
      </c>
      <c r="G261" s="33"/>
      <c r="I261" s="26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>
      <c r="B262" s="1" t="s">
        <v>112</v>
      </c>
      <c r="C262" s="32" t="s">
        <v>50</v>
      </c>
      <c r="D262" s="12" t="s">
        <v>7</v>
      </c>
      <c r="E262" s="46">
        <v>10000</v>
      </c>
      <c r="F262" s="40">
        <v>10000</v>
      </c>
      <c r="G262" s="31"/>
      <c r="I262" s="26"/>
      <c r="K262" s="2"/>
      <c r="L262" s="2"/>
      <c r="M262" s="2"/>
      <c r="N262" s="2"/>
      <c r="O262" s="2"/>
      <c r="P262" s="2"/>
      <c r="Q262" s="2"/>
      <c r="R262" s="2"/>
      <c r="S262" s="2"/>
      <c r="T262" s="3"/>
      <c r="U262" s="3"/>
      <c r="V262" s="3"/>
      <c r="W262" s="2"/>
    </row>
    <row r="263" spans="1:24">
      <c r="B263" s="1" t="s">
        <v>112</v>
      </c>
      <c r="C263" s="32" t="s">
        <v>51</v>
      </c>
      <c r="D263" s="12" t="s">
        <v>12</v>
      </c>
      <c r="E263" s="46">
        <v>8000</v>
      </c>
      <c r="F263" s="40">
        <v>8000</v>
      </c>
      <c r="G263" s="31"/>
      <c r="I263" s="26"/>
      <c r="K263" s="2"/>
      <c r="L263" s="2"/>
      <c r="M263" s="2"/>
      <c r="N263" s="2"/>
      <c r="O263" s="2"/>
      <c r="P263" s="2"/>
      <c r="Q263" s="59"/>
      <c r="R263" s="2"/>
      <c r="S263" s="2"/>
      <c r="T263" s="2"/>
      <c r="U263" s="2"/>
      <c r="V263" s="2"/>
      <c r="W263" s="2"/>
    </row>
    <row r="264" spans="1:24">
      <c r="B264" s="1" t="s">
        <v>112</v>
      </c>
      <c r="C264" s="32" t="s">
        <v>52</v>
      </c>
      <c r="D264" s="12" t="s">
        <v>167</v>
      </c>
      <c r="E264" s="46">
        <v>12000</v>
      </c>
      <c r="F264" s="40">
        <v>12000</v>
      </c>
      <c r="G264" s="31"/>
      <c r="I264" s="26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>
      <c r="B265" s="1" t="s">
        <v>112</v>
      </c>
      <c r="C265" s="32" t="s">
        <v>173</v>
      </c>
      <c r="D265" s="12" t="s">
        <v>138</v>
      </c>
      <c r="E265" s="46">
        <v>10000</v>
      </c>
      <c r="F265" s="40">
        <v>10000</v>
      </c>
      <c r="G265" s="31"/>
      <c r="I265" s="26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>
      <c r="B266" s="1" t="s">
        <v>112</v>
      </c>
      <c r="C266" s="32" t="s">
        <v>174</v>
      </c>
      <c r="D266" s="12" t="s">
        <v>127</v>
      </c>
      <c r="E266" s="46">
        <v>10000</v>
      </c>
      <c r="F266" s="40">
        <v>10000</v>
      </c>
      <c r="G266" s="31"/>
      <c r="I266" s="26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s="8" customFormat="1">
      <c r="A267" s="25"/>
      <c r="B267" s="25" t="s">
        <v>112</v>
      </c>
      <c r="C267" s="37" t="s">
        <v>176</v>
      </c>
      <c r="D267" s="29" t="s">
        <v>131</v>
      </c>
      <c r="E267" s="39">
        <v>5000</v>
      </c>
      <c r="F267" s="40">
        <v>5000</v>
      </c>
      <c r="G267" s="31"/>
      <c r="I267" s="50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0"/>
    </row>
    <row r="268" spans="1:24" ht="26.4">
      <c r="B268" s="1" t="s">
        <v>12</v>
      </c>
      <c r="C268" s="32" t="s">
        <v>53</v>
      </c>
      <c r="D268" s="12" t="s">
        <v>128</v>
      </c>
      <c r="E268" s="46">
        <v>20000</v>
      </c>
      <c r="F268" s="40">
        <v>20000</v>
      </c>
      <c r="G268" s="31" t="s">
        <v>308</v>
      </c>
      <c r="I268" s="26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>
      <c r="B269" s="1" t="s">
        <v>12</v>
      </c>
      <c r="C269" s="32" t="s">
        <v>168</v>
      </c>
      <c r="D269" s="12" t="s">
        <v>138</v>
      </c>
      <c r="E269" s="46">
        <v>1000</v>
      </c>
      <c r="F269" s="40">
        <v>1000</v>
      </c>
      <c r="G269" s="31"/>
      <c r="I269" s="26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>
      <c r="B270" s="1" t="s">
        <v>12</v>
      </c>
      <c r="C270" s="32" t="s">
        <v>169</v>
      </c>
      <c r="D270" s="12" t="s">
        <v>127</v>
      </c>
      <c r="E270" s="46">
        <v>1000</v>
      </c>
      <c r="F270" s="40">
        <v>1000</v>
      </c>
      <c r="G270" s="31"/>
      <c r="I270" s="26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>
      <c r="B271" s="1" t="s">
        <v>12</v>
      </c>
      <c r="C271" s="32" t="s">
        <v>54</v>
      </c>
      <c r="D271" s="12" t="s">
        <v>7</v>
      </c>
      <c r="E271" s="46">
        <v>15000</v>
      </c>
      <c r="F271" s="40">
        <v>15000</v>
      </c>
      <c r="G271" s="31" t="s">
        <v>309</v>
      </c>
      <c r="I271" s="26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4" ht="26.4">
      <c r="B272" s="1" t="s">
        <v>12</v>
      </c>
      <c r="C272" s="32" t="s">
        <v>170</v>
      </c>
      <c r="D272" s="12" t="s">
        <v>12</v>
      </c>
      <c r="E272" s="46">
        <v>14000</v>
      </c>
      <c r="F272" s="40">
        <v>9400</v>
      </c>
      <c r="G272" s="31" t="s">
        <v>310</v>
      </c>
      <c r="I272" s="26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4" ht="26.4">
      <c r="B273" s="1" t="s">
        <v>12</v>
      </c>
      <c r="C273" s="32" t="s">
        <v>171</v>
      </c>
      <c r="D273" s="12" t="s">
        <v>167</v>
      </c>
      <c r="E273" s="46">
        <v>5000</v>
      </c>
      <c r="F273" s="40">
        <v>5000</v>
      </c>
      <c r="G273" s="31"/>
      <c r="I273" s="26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4">
      <c r="B274" s="1" t="s">
        <v>12</v>
      </c>
      <c r="C274" s="32" t="s">
        <v>172</v>
      </c>
      <c r="D274" s="12" t="s">
        <v>167</v>
      </c>
      <c r="E274" s="46">
        <v>6000</v>
      </c>
      <c r="F274" s="40">
        <v>6000</v>
      </c>
      <c r="G274" s="31"/>
      <c r="I274" s="26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4" ht="26.4">
      <c r="B275" s="1" t="s">
        <v>12</v>
      </c>
      <c r="C275" s="32" t="s">
        <v>55</v>
      </c>
      <c r="D275" s="12" t="s">
        <v>167</v>
      </c>
      <c r="E275" s="46">
        <v>6000</v>
      </c>
      <c r="F275" s="40">
        <v>6000</v>
      </c>
      <c r="G275" s="31" t="s">
        <v>311</v>
      </c>
      <c r="I275" s="26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>
        <f>SUM(W262:W275)</f>
        <v>0</v>
      </c>
    </row>
    <row r="276" spans="1:24" ht="26.4">
      <c r="B276" s="1" t="s">
        <v>12</v>
      </c>
      <c r="C276" s="32" t="s">
        <v>264</v>
      </c>
      <c r="D276" s="12" t="s">
        <v>167</v>
      </c>
      <c r="E276" s="46">
        <v>4000</v>
      </c>
      <c r="F276" s="45">
        <v>4000</v>
      </c>
      <c r="G276" s="33" t="s">
        <v>311</v>
      </c>
      <c r="I276" s="26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4">
      <c r="B277" s="1" t="s">
        <v>12</v>
      </c>
      <c r="C277" s="32" t="s">
        <v>56</v>
      </c>
      <c r="D277" s="12" t="s">
        <v>131</v>
      </c>
      <c r="E277" s="46">
        <v>10000</v>
      </c>
      <c r="F277" s="45">
        <v>5000</v>
      </c>
      <c r="G277" s="33"/>
      <c r="I277" s="26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4">
      <c r="B278" s="1" t="s">
        <v>12</v>
      </c>
      <c r="C278" s="32" t="s">
        <v>57</v>
      </c>
      <c r="D278" s="12" t="s">
        <v>167</v>
      </c>
      <c r="E278" s="46">
        <v>10000</v>
      </c>
      <c r="F278" s="45">
        <v>5000</v>
      </c>
      <c r="G278" s="33"/>
      <c r="I278" s="26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4" s="13" customFormat="1">
      <c r="A279" s="13" t="s">
        <v>48</v>
      </c>
      <c r="C279" s="36" t="s">
        <v>48</v>
      </c>
      <c r="D279" s="28"/>
      <c r="E279" s="38">
        <f>SUM(E261:E278)</f>
        <v>167000</v>
      </c>
      <c r="F279" s="55">
        <f>SUM(F261:F278)</f>
        <v>152400</v>
      </c>
      <c r="G279" s="35"/>
      <c r="I279" s="53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</row>
    <row r="280" spans="1:24">
      <c r="D280" s="12"/>
      <c r="E280" s="46"/>
      <c r="F280" s="45"/>
      <c r="G280" s="33"/>
      <c r="I280" s="26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4">
      <c r="A281" s="1" t="s">
        <v>85</v>
      </c>
      <c r="B281" s="1" t="s">
        <v>12</v>
      </c>
      <c r="C281" s="32" t="s">
        <v>78</v>
      </c>
      <c r="D281" s="12" t="s">
        <v>130</v>
      </c>
      <c r="E281" s="46">
        <v>25000</v>
      </c>
      <c r="F281" s="45">
        <v>10000</v>
      </c>
      <c r="G281" s="33"/>
      <c r="I281" s="26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4">
      <c r="B282" s="1" t="s">
        <v>12</v>
      </c>
      <c r="C282" s="32" t="s">
        <v>320</v>
      </c>
      <c r="D282" s="12" t="s">
        <v>130</v>
      </c>
      <c r="E282" s="46">
        <v>5000</v>
      </c>
      <c r="F282" s="45">
        <v>5000</v>
      </c>
      <c r="G282" s="33"/>
      <c r="I282" s="26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4" s="13" customFormat="1">
      <c r="A283" s="13" t="s">
        <v>86</v>
      </c>
      <c r="C283" s="36" t="s">
        <v>86</v>
      </c>
      <c r="D283" s="28"/>
      <c r="E283" s="38">
        <f>SUM(E281:E282)</f>
        <v>30000</v>
      </c>
      <c r="F283" s="55">
        <f>SUM(F281:F282)</f>
        <v>15000</v>
      </c>
      <c r="G283" s="35"/>
      <c r="I283" s="53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</row>
    <row r="284" spans="1:24">
      <c r="D284" s="12"/>
      <c r="E284" s="39"/>
      <c r="F284" s="40"/>
      <c r="G284" s="31"/>
      <c r="I284" s="26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4" ht="39.6">
      <c r="A285" s="1" t="s">
        <v>79</v>
      </c>
      <c r="B285" s="1" t="s">
        <v>113</v>
      </c>
      <c r="C285" s="32" t="s">
        <v>105</v>
      </c>
      <c r="D285" s="12"/>
      <c r="E285" s="39">
        <v>15000</v>
      </c>
      <c r="F285" s="40">
        <v>15000</v>
      </c>
      <c r="G285" s="31"/>
      <c r="I285" s="26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4" s="13" customFormat="1">
      <c r="A286" s="13" t="s">
        <v>80</v>
      </c>
      <c r="C286" s="36" t="s">
        <v>80</v>
      </c>
      <c r="D286" s="28"/>
      <c r="E286" s="38">
        <f>SUM(E285)</f>
        <v>15000</v>
      </c>
      <c r="F286" s="55">
        <f>SUM(F285)</f>
        <v>15000</v>
      </c>
      <c r="G286" s="35"/>
      <c r="I286" s="53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</row>
    <row r="287" spans="1:24">
      <c r="E287" s="39"/>
      <c r="F287" s="40"/>
      <c r="G287" s="31"/>
      <c r="I287" s="26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4">
      <c r="A288" s="1" t="s">
        <v>87</v>
      </c>
      <c r="C288" s="32" t="s">
        <v>151</v>
      </c>
      <c r="D288" s="6" t="s">
        <v>12</v>
      </c>
      <c r="E288" s="39">
        <v>36000</v>
      </c>
      <c r="F288" s="40">
        <v>36000</v>
      </c>
      <c r="G288" s="31"/>
      <c r="I288" s="26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>
      <c r="B289" s="1" t="s">
        <v>12</v>
      </c>
      <c r="C289" s="32" t="s">
        <v>265</v>
      </c>
      <c r="D289" s="6" t="s">
        <v>12</v>
      </c>
      <c r="E289" s="39">
        <v>7000</v>
      </c>
      <c r="F289" s="40">
        <v>7000</v>
      </c>
      <c r="G289" s="31"/>
      <c r="I289" s="26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s="13" customFormat="1">
      <c r="A290" s="13" t="s">
        <v>91</v>
      </c>
      <c r="C290" s="36" t="s">
        <v>91</v>
      </c>
      <c r="D290" s="17"/>
      <c r="E290" s="38">
        <f>SUM(E288:E289)</f>
        <v>43000</v>
      </c>
      <c r="F290" s="38">
        <f>SUM(F288:F289)</f>
        <v>43000</v>
      </c>
      <c r="G290" s="35"/>
      <c r="I290" s="53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</row>
    <row r="291" spans="1:23" s="13" customFormat="1">
      <c r="C291" s="36"/>
      <c r="D291" s="17"/>
      <c r="E291" s="38"/>
      <c r="F291" s="38"/>
      <c r="G291" s="35"/>
      <c r="I291" s="53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</row>
    <row r="292" spans="1:23" s="13" customFormat="1">
      <c r="A292" s="25" t="s">
        <v>92</v>
      </c>
      <c r="B292" s="25" t="s">
        <v>12</v>
      </c>
      <c r="C292" s="37" t="s">
        <v>114</v>
      </c>
      <c r="D292" s="30" t="s">
        <v>12</v>
      </c>
      <c r="E292" s="39">
        <v>15000</v>
      </c>
      <c r="F292" s="39">
        <v>15000</v>
      </c>
      <c r="G292" s="35"/>
      <c r="I292" s="53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</row>
    <row r="293" spans="1:23" s="13" customFormat="1" ht="39.6">
      <c r="A293" s="25"/>
      <c r="B293" s="25" t="s">
        <v>12</v>
      </c>
      <c r="C293" s="37" t="s">
        <v>152</v>
      </c>
      <c r="D293" s="30" t="s">
        <v>12</v>
      </c>
      <c r="E293" s="39">
        <v>25000</v>
      </c>
      <c r="F293" s="39">
        <v>25000</v>
      </c>
      <c r="G293" s="35"/>
      <c r="I293" s="53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</row>
    <row r="294" spans="1:23" s="13" customFormat="1">
      <c r="A294" s="13" t="s">
        <v>94</v>
      </c>
      <c r="C294" s="36" t="s">
        <v>94</v>
      </c>
      <c r="D294" s="17"/>
      <c r="E294" s="38">
        <f>SUM(E292:E293)</f>
        <v>40000</v>
      </c>
      <c r="F294" s="38">
        <f>SUM(F292:F293)</f>
        <v>40000</v>
      </c>
      <c r="G294" s="35"/>
      <c r="I294" s="53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</row>
    <row r="295" spans="1:23">
      <c r="E295" s="39"/>
      <c r="F295" s="40"/>
      <c r="G295" s="31"/>
      <c r="I295" s="26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s="13" customFormat="1">
      <c r="A296" s="13" t="s">
        <v>111</v>
      </c>
      <c r="C296" s="36" t="s">
        <v>111</v>
      </c>
      <c r="D296" s="17"/>
      <c r="E296" s="38">
        <f>SUM(E230+E233+E242+E247+E259+E279+E283+E286+E290+E294)</f>
        <v>1988500</v>
      </c>
      <c r="F296" s="38">
        <f>SUM(F230+F233+F242+F247+F259+F279+F283+F286+F290)</f>
        <v>963900</v>
      </c>
      <c r="G296" s="35"/>
      <c r="I296" s="53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</row>
    <row r="297" spans="1:23" s="13" customFormat="1">
      <c r="C297" s="36"/>
      <c r="D297" s="17"/>
      <c r="E297" s="38"/>
      <c r="F297" s="38"/>
      <c r="G297" s="35"/>
      <c r="I297" s="53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</row>
    <row r="298" spans="1:23" s="13" customFormat="1">
      <c r="C298" s="36"/>
      <c r="D298" s="17"/>
      <c r="E298" s="38"/>
      <c r="F298" s="38"/>
      <c r="G298" s="35"/>
      <c r="I298" s="53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</row>
    <row r="299" spans="1:23">
      <c r="E299" s="39"/>
      <c r="F299" s="40"/>
      <c r="G299" s="31"/>
      <c r="I299" s="26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s="25" customFormat="1">
      <c r="A300" s="25" t="s">
        <v>340</v>
      </c>
      <c r="C300" s="37"/>
      <c r="D300" s="30"/>
      <c r="E300" s="39">
        <f>E130</f>
        <v>6614550</v>
      </c>
      <c r="F300" s="39">
        <f>F130</f>
        <v>0</v>
      </c>
      <c r="G300" s="31" t="s">
        <v>321</v>
      </c>
      <c r="I300" s="54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</row>
    <row r="301" spans="1:23" s="25" customFormat="1">
      <c r="A301" s="25" t="s">
        <v>341</v>
      </c>
      <c r="C301" s="37"/>
      <c r="D301" s="62"/>
      <c r="E301" s="39">
        <f>E193</f>
        <v>4019600</v>
      </c>
      <c r="F301" s="40">
        <f>F193</f>
        <v>2285600</v>
      </c>
      <c r="G301" s="31"/>
      <c r="I301" s="54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</row>
    <row r="302" spans="1:23" s="25" customFormat="1">
      <c r="A302" s="25" t="s">
        <v>342</v>
      </c>
      <c r="C302" s="37"/>
      <c r="D302" s="62"/>
      <c r="E302" s="39">
        <f>E296</f>
        <v>1988500</v>
      </c>
      <c r="F302" s="40">
        <f>F296</f>
        <v>963900</v>
      </c>
      <c r="G302" s="31"/>
      <c r="I302" s="54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</row>
    <row r="303" spans="1:23">
      <c r="A303" s="13" t="s">
        <v>115</v>
      </c>
      <c r="B303" s="13"/>
      <c r="C303" s="36"/>
      <c r="D303" s="63"/>
      <c r="E303" s="38">
        <f>SUM(E300:E302)</f>
        <v>12622650</v>
      </c>
      <c r="F303" s="55">
        <f>SUM(F300:F302)</f>
        <v>3249500</v>
      </c>
      <c r="G303" s="35"/>
      <c r="I303" s="26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>
      <c r="A304" s="13"/>
      <c r="B304" s="13"/>
      <c r="C304" s="36"/>
      <c r="D304" s="63"/>
      <c r="E304" s="38"/>
      <c r="F304" s="55"/>
      <c r="G304" s="35"/>
      <c r="I304" s="26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>
      <c r="A305" s="13"/>
      <c r="B305" s="13"/>
      <c r="C305" s="36"/>
      <c r="D305" s="63"/>
      <c r="E305" s="42"/>
      <c r="F305" s="18"/>
      <c r="G305" s="35"/>
      <c r="I305" s="26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s="13" customFormat="1">
      <c r="A306" s="13" t="s">
        <v>343</v>
      </c>
      <c r="C306" s="36"/>
      <c r="D306" s="63"/>
      <c r="E306" s="38">
        <v>9000000</v>
      </c>
      <c r="F306" s="55">
        <v>9000000</v>
      </c>
      <c r="G306" s="35"/>
      <c r="I306" s="53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</row>
    <row r="307" spans="1:23" s="13" customFormat="1">
      <c r="A307" s="13" t="s">
        <v>344</v>
      </c>
      <c r="C307" s="36"/>
      <c r="D307" s="63"/>
      <c r="E307" s="38">
        <f>E300</f>
        <v>6614550</v>
      </c>
      <c r="F307" s="55">
        <f>F300</f>
        <v>0</v>
      </c>
      <c r="G307" s="35"/>
      <c r="I307" s="53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</row>
    <row r="308" spans="1:23" s="13" customFormat="1">
      <c r="A308" s="13" t="s">
        <v>322</v>
      </c>
      <c r="C308" s="36"/>
      <c r="D308" s="63"/>
      <c r="E308" s="38">
        <f>SUM(E306-E307)</f>
        <v>2385450</v>
      </c>
      <c r="F308" s="38">
        <f>SUM(F306-F307)</f>
        <v>9000000</v>
      </c>
      <c r="G308" s="35"/>
      <c r="I308" s="53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</row>
    <row r="309" spans="1:23" s="13" customFormat="1">
      <c r="C309" s="36"/>
      <c r="D309" s="63"/>
      <c r="E309" s="38"/>
      <c r="F309" s="55"/>
      <c r="G309" s="35"/>
      <c r="I309" s="53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</row>
    <row r="310" spans="1:23" s="13" customFormat="1">
      <c r="A310" s="13" t="s">
        <v>343</v>
      </c>
      <c r="C310" s="36"/>
      <c r="D310" s="63"/>
      <c r="E310" s="38">
        <v>9000000</v>
      </c>
      <c r="F310" s="55">
        <v>9000000</v>
      </c>
      <c r="G310" s="35"/>
      <c r="I310" s="53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</row>
    <row r="311" spans="1:23" s="13" customFormat="1">
      <c r="A311" s="13" t="s">
        <v>345</v>
      </c>
      <c r="C311" s="36"/>
      <c r="D311" s="63"/>
      <c r="E311" s="38">
        <f>E301</f>
        <v>4019600</v>
      </c>
      <c r="F311" s="55">
        <f>F301</f>
        <v>2285600</v>
      </c>
      <c r="G311" s="35"/>
      <c r="I311" s="53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</row>
    <row r="312" spans="1:23" s="13" customFormat="1">
      <c r="A312" s="13" t="s">
        <v>322</v>
      </c>
      <c r="C312" s="36"/>
      <c r="D312" s="63"/>
      <c r="E312" s="38">
        <f>SUM(E310-E311)</f>
        <v>4980400</v>
      </c>
      <c r="F312" s="38">
        <f>SUM(F310-F311)</f>
        <v>6714400</v>
      </c>
      <c r="G312" s="35"/>
      <c r="I312" s="53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</row>
    <row r="313" spans="1:23" s="13" customFormat="1">
      <c r="C313" s="36"/>
      <c r="D313" s="63"/>
      <c r="E313" s="38"/>
      <c r="F313" s="38"/>
      <c r="G313" s="35"/>
      <c r="I313" s="53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</row>
    <row r="314" spans="1:23" s="13" customFormat="1">
      <c r="A314" s="13" t="s">
        <v>346</v>
      </c>
      <c r="C314" s="36"/>
      <c r="D314" s="63"/>
      <c r="E314" s="38">
        <v>1200000</v>
      </c>
      <c r="F314" s="38">
        <v>1200000</v>
      </c>
      <c r="G314" s="35"/>
      <c r="I314" s="53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</row>
    <row r="315" spans="1:23" s="13" customFormat="1">
      <c r="A315" s="13" t="s">
        <v>347</v>
      </c>
      <c r="C315" s="36"/>
      <c r="D315" s="63"/>
      <c r="E315" s="38">
        <f>E302</f>
        <v>1988500</v>
      </c>
      <c r="F315" s="38">
        <f>F302</f>
        <v>963900</v>
      </c>
      <c r="G315" s="35"/>
      <c r="I315" s="53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</row>
    <row r="316" spans="1:23" s="13" customFormat="1">
      <c r="A316" s="13" t="s">
        <v>322</v>
      </c>
      <c r="C316" s="36"/>
      <c r="D316" s="63"/>
      <c r="E316" s="38">
        <f>SUM(E314-E315)</f>
        <v>-788500</v>
      </c>
      <c r="F316" s="38">
        <f>SUM(F314-F315)</f>
        <v>236100</v>
      </c>
      <c r="G316" s="35"/>
      <c r="I316" s="53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</row>
    <row r="317" spans="1:23">
      <c r="A317" s="25"/>
      <c r="B317" s="13"/>
      <c r="C317" s="36"/>
      <c r="D317" s="63"/>
      <c r="E317" s="39"/>
      <c r="F317" s="39"/>
      <c r="G317" s="35"/>
      <c r="I317" s="26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>
      <c r="A318" s="25"/>
      <c r="B318" s="13"/>
      <c r="C318" s="36"/>
      <c r="D318" s="63"/>
      <c r="E318" s="39"/>
      <c r="F318" s="39"/>
      <c r="G318" s="35"/>
      <c r="I318" s="26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>
      <c r="A319" s="13"/>
      <c r="B319" s="13"/>
      <c r="C319" s="36"/>
      <c r="D319" s="17"/>
      <c r="E319" s="25"/>
      <c r="F319" s="40"/>
      <c r="G319" s="35"/>
      <c r="I319" s="26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>
      <c r="E320" s="26"/>
      <c r="F320" s="11"/>
      <c r="G320" s="11"/>
      <c r="I320" s="26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5:23">
      <c r="E321" s="26"/>
      <c r="F321" s="11"/>
      <c r="G321" s="11"/>
      <c r="I321" s="26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5:23">
      <c r="E322" s="26"/>
      <c r="F322" s="11"/>
      <c r="G322" s="11"/>
      <c r="I322" s="26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5:23">
      <c r="E323" s="26"/>
      <c r="F323" s="4"/>
      <c r="G323" s="4"/>
      <c r="I323" s="26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5:23">
      <c r="E324" s="54"/>
      <c r="F324" s="4"/>
      <c r="G324" s="4"/>
      <c r="I324" s="26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5:23">
      <c r="E325" s="54"/>
      <c r="F325" s="4"/>
      <c r="G325" s="4"/>
      <c r="I325" s="26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5:23">
      <c r="E326" s="54"/>
      <c r="F326" s="4"/>
      <c r="G326" s="4"/>
      <c r="I326" s="26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5:23">
      <c r="E327" s="54"/>
      <c r="F327" s="4"/>
      <c r="G327" s="4"/>
      <c r="I327" s="26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5:23">
      <c r="E328" s="54"/>
      <c r="F328" s="4"/>
      <c r="G328" s="4"/>
      <c r="I328" s="26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5:23">
      <c r="E329" s="54"/>
      <c r="F329" s="4"/>
      <c r="G329" s="4"/>
      <c r="I329" s="26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5:23">
      <c r="E330" s="26"/>
      <c r="F330" s="11"/>
      <c r="G330" s="11"/>
      <c r="I330" s="26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5:23">
      <c r="E331" s="26"/>
      <c r="F331" s="11"/>
      <c r="G331" s="11"/>
      <c r="I331" s="26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5:23">
      <c r="E332" s="11"/>
      <c r="F332" s="11"/>
      <c r="G332" s="11"/>
      <c r="I332" s="26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5:23">
      <c r="E333" s="11"/>
      <c r="F333" s="11"/>
      <c r="G333" s="11"/>
      <c r="I333" s="26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5:23">
      <c r="E334" s="11"/>
      <c r="F334" s="11"/>
      <c r="G334" s="11"/>
      <c r="I334" s="26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5:23">
      <c r="E335" s="11"/>
      <c r="F335" s="11"/>
      <c r="G335" s="11"/>
      <c r="I335" s="26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5:23">
      <c r="E336" s="11"/>
      <c r="F336" s="11"/>
      <c r="G336" s="11"/>
      <c r="I336" s="26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5:24">
      <c r="E337" s="26"/>
      <c r="F337" s="11"/>
      <c r="G337" s="11"/>
      <c r="I337" s="26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5:24">
      <c r="E338" s="26"/>
      <c r="F338" s="11"/>
      <c r="G338" s="11"/>
      <c r="I338" s="26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5:24">
      <c r="E339" s="26"/>
      <c r="F339" s="11"/>
      <c r="G339" s="11"/>
      <c r="I339" s="26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5:24">
      <c r="E340" s="26"/>
      <c r="F340" s="11"/>
      <c r="G340" s="11"/>
      <c r="I340" s="26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5:24">
      <c r="E341" s="26"/>
      <c r="F341" s="11"/>
      <c r="G341" s="11"/>
      <c r="I341" s="26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5:24">
      <c r="E342" s="26"/>
      <c r="F342" s="11"/>
      <c r="G342" s="11"/>
      <c r="I342" s="26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5:24">
      <c r="E343" s="26"/>
      <c r="F343" s="11"/>
      <c r="G343" s="11"/>
      <c r="I343" s="26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5:24">
      <c r="E344" s="26"/>
      <c r="F344" s="11"/>
      <c r="G344" s="11"/>
      <c r="I344" s="26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5:24">
      <c r="E345" s="26"/>
      <c r="F345" s="11"/>
      <c r="G345" s="11"/>
      <c r="I345" s="26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5:24">
      <c r="E346" s="26"/>
      <c r="F346" s="11"/>
      <c r="G346" s="11"/>
      <c r="I346" s="26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5:24">
      <c r="E347" s="26"/>
      <c r="F347" s="11"/>
      <c r="G347" s="11"/>
      <c r="I347" s="26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5:24">
      <c r="E348" s="26"/>
      <c r="F348" s="11"/>
      <c r="G348" s="11"/>
      <c r="I348" s="26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5:24">
      <c r="E349" s="26"/>
      <c r="F349" s="11"/>
      <c r="G349" s="11"/>
      <c r="I349" s="26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5:24">
      <c r="E350" s="26"/>
      <c r="F350" s="11"/>
      <c r="G350" s="11"/>
      <c r="I350" s="26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5:24">
      <c r="E351" s="26"/>
      <c r="F351" s="11"/>
      <c r="G351" s="11"/>
      <c r="I351" s="26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5:24">
      <c r="E352" s="26"/>
      <c r="F352" s="11"/>
      <c r="G352" s="11"/>
      <c r="I352" s="26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5:24">
      <c r="E353" s="26"/>
      <c r="F353" s="11"/>
      <c r="G353" s="11"/>
      <c r="I353" s="26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5:24">
      <c r="E354" s="26"/>
      <c r="F354" s="11"/>
      <c r="G354" s="11"/>
      <c r="I354" s="26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5:24">
      <c r="E355" s="26"/>
      <c r="F355" s="11"/>
      <c r="G355" s="11"/>
      <c r="I355" s="26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5:24">
      <c r="E356" s="26"/>
      <c r="F356" s="11"/>
      <c r="G356" s="11"/>
      <c r="I356" s="26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5:24">
      <c r="E357" s="26"/>
      <c r="F357" s="11"/>
      <c r="G357" s="11"/>
      <c r="I357" s="26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5:24">
      <c r="E358" s="26"/>
      <c r="F358" s="11"/>
      <c r="G358" s="11"/>
      <c r="I358" s="26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5:24">
      <c r="E359" s="26"/>
      <c r="F359" s="11"/>
      <c r="G359" s="11"/>
      <c r="I359" s="26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5:24">
      <c r="E360" s="26"/>
      <c r="F360" s="11"/>
      <c r="G360" s="11"/>
      <c r="I360" s="26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5:24">
      <c r="E361" s="26"/>
      <c r="F361" s="11"/>
      <c r="G361" s="11"/>
      <c r="I361" s="26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5:24">
      <c r="E362" s="26"/>
      <c r="F362" s="11"/>
      <c r="G362" s="11"/>
      <c r="I362" s="26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5:24">
      <c r="E363" s="26"/>
      <c r="F363" s="11"/>
      <c r="G363" s="11"/>
      <c r="I363" s="26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5:24">
      <c r="E364" s="26"/>
      <c r="F364" s="11"/>
      <c r="G364" s="11"/>
      <c r="I364" s="26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5:24">
      <c r="E365" s="26"/>
      <c r="F365" s="11"/>
      <c r="G365" s="11"/>
      <c r="I365" s="26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5:24">
      <c r="E366" s="26"/>
      <c r="F366" s="11"/>
      <c r="G366" s="11"/>
      <c r="I366" s="26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5:24">
      <c r="E367" s="26"/>
      <c r="F367" s="11"/>
      <c r="G367" s="11"/>
      <c r="I367" s="26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5:24">
      <c r="E368" s="26"/>
      <c r="F368" s="11"/>
      <c r="G368" s="11"/>
      <c r="I368" s="26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5:24">
      <c r="E369" s="26"/>
      <c r="F369" s="11"/>
      <c r="G369" s="11"/>
      <c r="I369" s="26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5:24">
      <c r="E370" s="26"/>
      <c r="F370" s="11"/>
      <c r="G370" s="11"/>
      <c r="I370" s="26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5:24">
      <c r="E371" s="26"/>
      <c r="F371" s="11"/>
      <c r="G371" s="11"/>
      <c r="I371" s="26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5:24">
      <c r="E372" s="26"/>
      <c r="F372" s="11"/>
      <c r="G372" s="11"/>
      <c r="I372" s="26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5:24">
      <c r="E373" s="26"/>
      <c r="F373" s="11"/>
      <c r="G373" s="11"/>
      <c r="I373" s="26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5:24">
      <c r="E374" s="26"/>
      <c r="F374" s="11"/>
      <c r="G374" s="11"/>
      <c r="I374" s="26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5:24">
      <c r="E375" s="26"/>
      <c r="F375" s="11"/>
      <c r="G375" s="11"/>
      <c r="I375" s="26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5:24">
      <c r="E376" s="26"/>
      <c r="F376" s="4"/>
      <c r="G376" s="4"/>
      <c r="I376" s="26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5:24">
      <c r="E377" s="26"/>
      <c r="F377" s="4"/>
      <c r="G377" s="4"/>
      <c r="I377" s="26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5:24">
      <c r="E378" s="54"/>
      <c r="F378" s="4"/>
      <c r="G378" s="4"/>
      <c r="I378" s="26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5:24">
      <c r="E379" s="54"/>
      <c r="F379" s="4"/>
      <c r="G379" s="4"/>
      <c r="I379" s="26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5:24">
      <c r="E380" s="54"/>
      <c r="F380" s="4"/>
      <c r="G380" s="4"/>
      <c r="I380" s="26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5:24">
      <c r="E381" s="54"/>
      <c r="F381" s="4"/>
      <c r="G381" s="4"/>
      <c r="I381" s="26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5:24">
      <c r="E382" s="26"/>
      <c r="F382" s="11"/>
      <c r="G382" s="11"/>
      <c r="I382" s="26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5:24">
      <c r="E383" s="26"/>
      <c r="F383" s="11"/>
      <c r="G383" s="11"/>
      <c r="I383" s="26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5:24">
      <c r="E384" s="26"/>
      <c r="F384" s="11"/>
      <c r="G384" s="11"/>
      <c r="I384" s="26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5:24">
      <c r="E385" s="26"/>
      <c r="F385" s="11"/>
      <c r="G385" s="11"/>
      <c r="I385" s="26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5:24">
      <c r="E386" s="26"/>
      <c r="F386" s="11"/>
      <c r="G386" s="11"/>
      <c r="I386" s="26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5:24">
      <c r="E387" s="26"/>
      <c r="F387" s="11"/>
      <c r="G387" s="11"/>
      <c r="I387" s="26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5:24">
      <c r="E388" s="26"/>
      <c r="F388" s="11"/>
      <c r="G388" s="11"/>
      <c r="I388" s="26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5:24">
      <c r="E389" s="26"/>
      <c r="F389" s="11"/>
      <c r="G389" s="11"/>
      <c r="I389" s="26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5:24">
      <c r="E390" s="26"/>
      <c r="F390" s="11"/>
      <c r="G390" s="11"/>
      <c r="I390" s="26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5:24">
      <c r="E391" s="26"/>
      <c r="F391" s="11"/>
      <c r="G391" s="11"/>
      <c r="I391" s="26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5:24">
      <c r="E392" s="26"/>
      <c r="F392" s="11"/>
      <c r="G392" s="11"/>
      <c r="I392" s="26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5:24">
      <c r="E393" s="26"/>
      <c r="F393" s="11"/>
      <c r="G393" s="11"/>
      <c r="I393" s="26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5:24">
      <c r="E394" s="26"/>
      <c r="F394" s="11"/>
      <c r="G394" s="11"/>
      <c r="I394" s="26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5:24">
      <c r="E395" s="26"/>
      <c r="F395" s="11"/>
      <c r="G395" s="11"/>
      <c r="I395" s="26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5:24">
      <c r="E396" s="26"/>
      <c r="F396" s="11"/>
      <c r="G396" s="11"/>
      <c r="I396" s="26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5:24">
      <c r="E397" s="26"/>
      <c r="F397" s="11"/>
      <c r="G397" s="11"/>
      <c r="I397" s="26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5:24">
      <c r="E398" s="26"/>
      <c r="F398" s="11"/>
      <c r="G398" s="11"/>
      <c r="I398" s="26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5:24">
      <c r="E399" s="26"/>
      <c r="F399" s="11"/>
      <c r="G399" s="11"/>
      <c r="I399" s="26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5:24">
      <c r="E400" s="26"/>
      <c r="F400" s="11"/>
      <c r="G400" s="11"/>
      <c r="I400" s="26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5:24">
      <c r="E401" s="26"/>
      <c r="F401" s="11"/>
      <c r="G401" s="11"/>
      <c r="I401" s="26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5:24">
      <c r="E402" s="26"/>
      <c r="F402" s="11"/>
      <c r="G402" s="11"/>
      <c r="I402" s="26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5:24">
      <c r="E403" s="26"/>
      <c r="F403" s="4"/>
      <c r="G403" s="4"/>
      <c r="I403" s="26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5:24">
      <c r="E404" s="26"/>
      <c r="F404" s="4"/>
      <c r="G404" s="4"/>
      <c r="I404" s="26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5:24">
      <c r="E405" s="26"/>
      <c r="F405" s="4"/>
      <c r="G405" s="4"/>
      <c r="I405" s="26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5:24">
      <c r="E406" s="26"/>
      <c r="F406" s="4"/>
      <c r="G406" s="4"/>
      <c r="I406" s="26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5:24">
      <c r="E407" s="26"/>
      <c r="F407" s="4"/>
      <c r="G407" s="4"/>
      <c r="I407" s="26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5:24">
      <c r="E408" s="26"/>
      <c r="F408" s="11"/>
      <c r="G408" s="11"/>
      <c r="I408" s="26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5:24">
      <c r="E409" s="26"/>
      <c r="F409" s="11"/>
      <c r="G409" s="11"/>
      <c r="I409" s="26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5:24">
      <c r="E410" s="26"/>
      <c r="F410" s="11"/>
      <c r="G410" s="11"/>
      <c r="I410" s="26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5:24">
      <c r="E411" s="26"/>
      <c r="F411" s="11"/>
      <c r="G411" s="11"/>
      <c r="I411" s="26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5:24">
      <c r="E412" s="26"/>
      <c r="F412" s="11"/>
      <c r="G412" s="11"/>
      <c r="I412" s="26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5:24">
      <c r="E413" s="54"/>
      <c r="F413" s="4"/>
      <c r="G413" s="4"/>
      <c r="I413" s="26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5:24">
      <c r="E414" s="54"/>
      <c r="F414" s="4"/>
      <c r="G414" s="4"/>
      <c r="I414" s="26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5:24">
      <c r="E415" s="54"/>
      <c r="F415" s="4"/>
      <c r="G415" s="4"/>
      <c r="I415" s="26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5:24">
      <c r="E416" s="54"/>
      <c r="F416" s="4"/>
      <c r="G416" s="4"/>
      <c r="I416" s="26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5:24">
      <c r="E417" s="54"/>
      <c r="F417" s="4"/>
      <c r="G417" s="4"/>
      <c r="I417" s="26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5:24">
      <c r="E418" s="54"/>
      <c r="F418" s="4"/>
      <c r="G418" s="4"/>
      <c r="I418" s="26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5:24">
      <c r="E419" s="54"/>
      <c r="F419" s="4"/>
      <c r="G419" s="4"/>
      <c r="I419" s="26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5:24">
      <c r="E420" s="54"/>
      <c r="F420" s="4"/>
      <c r="G420" s="4"/>
      <c r="I420" s="26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5:24">
      <c r="E421" s="54"/>
      <c r="F421" s="4"/>
      <c r="G421" s="4"/>
      <c r="I421" s="26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5:24">
      <c r="E422" s="54"/>
      <c r="F422" s="4"/>
      <c r="G422" s="4"/>
      <c r="I422" s="26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5:24">
      <c r="E423" s="26"/>
      <c r="F423" s="11"/>
      <c r="G423" s="11"/>
      <c r="I423" s="26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5:24">
      <c r="E424" s="26"/>
      <c r="F424" s="11"/>
      <c r="G424" s="11"/>
      <c r="I424" s="26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5:24">
      <c r="E425" s="26"/>
      <c r="F425" s="11"/>
      <c r="G425" s="11"/>
      <c r="I425" s="26"/>
      <c r="K425" s="2"/>
      <c r="L425" s="2"/>
      <c r="M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5:24">
      <c r="E426" s="26"/>
      <c r="F426" s="11"/>
      <c r="G426" s="11"/>
      <c r="I426" s="26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5:24">
      <c r="E427" s="26"/>
      <c r="F427" s="4"/>
      <c r="G427" s="4"/>
      <c r="I427" s="26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5:24">
      <c r="E428" s="26"/>
      <c r="F428" s="4"/>
      <c r="G428" s="4"/>
      <c r="I428" s="26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5:24">
      <c r="E429" s="26"/>
      <c r="F429" s="11"/>
      <c r="G429" s="11"/>
      <c r="I429" s="26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5:24">
      <c r="E430" s="26"/>
      <c r="F430" s="11"/>
      <c r="G430" s="11"/>
      <c r="I430" s="26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5:24">
      <c r="E431" s="26"/>
      <c r="F431" s="11"/>
      <c r="G431" s="11"/>
      <c r="I431" s="26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5:24">
      <c r="E432" s="26"/>
      <c r="F432" s="11"/>
      <c r="G432" s="11"/>
      <c r="I432" s="26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5:24">
      <c r="E433" s="26"/>
      <c r="F433" s="11"/>
      <c r="G433" s="11"/>
      <c r="I433" s="26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5:24">
      <c r="E434" s="26"/>
      <c r="F434" s="11"/>
      <c r="G434" s="11"/>
      <c r="I434" s="26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5:24">
      <c r="E435" s="54"/>
      <c r="F435" s="4"/>
      <c r="G435" s="4"/>
      <c r="I435" s="26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5:24">
      <c r="E436" s="54"/>
      <c r="F436" s="4"/>
      <c r="G436" s="4"/>
      <c r="I436" s="26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5:24">
      <c r="E437" s="54"/>
      <c r="F437" s="4"/>
      <c r="G437" s="4"/>
      <c r="I437" s="26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5:24">
      <c r="E438" s="54"/>
      <c r="F438" s="4"/>
      <c r="G438" s="4"/>
      <c r="I438" s="26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5:24">
      <c r="E439" s="54"/>
      <c r="F439" s="4"/>
      <c r="G439" s="4"/>
      <c r="I439" s="26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5:24">
      <c r="E440" s="54"/>
      <c r="F440" s="4"/>
      <c r="G440" s="4"/>
      <c r="I440" s="26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5:24">
      <c r="E441" s="54"/>
      <c r="F441" s="4"/>
      <c r="G441" s="4"/>
      <c r="I441" s="26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5:24">
      <c r="E442" s="54"/>
      <c r="F442" s="4"/>
      <c r="G442" s="4"/>
      <c r="I442" s="26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5:24">
      <c r="E443" s="54"/>
      <c r="F443" s="4"/>
      <c r="G443" s="4"/>
      <c r="I443" s="26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5:24">
      <c r="E444" s="26"/>
      <c r="F444" s="11"/>
      <c r="G444" s="11"/>
      <c r="I444" s="26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5:24">
      <c r="E445" s="26"/>
      <c r="F445" s="11"/>
      <c r="G445" s="11"/>
      <c r="I445" s="26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5:24">
      <c r="E446" s="26"/>
      <c r="F446" s="11"/>
      <c r="G446" s="11"/>
      <c r="I446" s="26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5:24">
      <c r="E447" s="26"/>
      <c r="F447" s="11"/>
      <c r="G447" s="11"/>
      <c r="I447" s="26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5:24">
      <c r="E448" s="26"/>
      <c r="F448" s="11"/>
      <c r="G448" s="11"/>
      <c r="I448" s="26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5:24">
      <c r="E449" s="26"/>
      <c r="F449" s="11"/>
      <c r="G449" s="11"/>
      <c r="I449" s="26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5:24">
      <c r="E450" s="26"/>
      <c r="F450" s="11"/>
      <c r="G450" s="11"/>
      <c r="I450" s="26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5:24">
      <c r="E451" s="26"/>
      <c r="F451" s="11"/>
      <c r="G451" s="11"/>
      <c r="I451" s="26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5:24">
      <c r="E452" s="26"/>
      <c r="F452" s="11"/>
      <c r="G452" s="11"/>
      <c r="I452" s="26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5:24">
      <c r="E453" s="26"/>
      <c r="F453" s="11"/>
      <c r="G453" s="11"/>
      <c r="I453" s="26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5:24">
      <c r="E454" s="26"/>
      <c r="F454" s="11"/>
      <c r="G454" s="11"/>
      <c r="I454" s="26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5:24">
      <c r="E455" s="26"/>
      <c r="F455" s="11"/>
      <c r="G455" s="11"/>
      <c r="I455" s="26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5:24">
      <c r="E456" s="26"/>
      <c r="F456" s="11"/>
      <c r="G456" s="11"/>
      <c r="I456" s="26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5:24">
      <c r="E457" s="26"/>
      <c r="F457" s="11"/>
      <c r="G457" s="11"/>
      <c r="I457" s="26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5:24">
      <c r="E458" s="26"/>
      <c r="F458" s="11"/>
      <c r="G458" s="11"/>
      <c r="I458" s="26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5:24">
      <c r="E459" s="26"/>
      <c r="F459" s="11"/>
      <c r="G459" s="11"/>
      <c r="I459" s="26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5:24">
      <c r="E460" s="54"/>
      <c r="F460" s="4"/>
      <c r="G460" s="4"/>
      <c r="I460" s="26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5:24">
      <c r="E461" s="54"/>
      <c r="F461" s="4"/>
      <c r="G461" s="4"/>
      <c r="I461" s="26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5:24">
      <c r="E462" s="26"/>
      <c r="F462" s="11"/>
      <c r="G462" s="11"/>
      <c r="I462" s="26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5:24">
      <c r="E463" s="26"/>
      <c r="F463" s="11"/>
      <c r="G463" s="11"/>
      <c r="I463" s="26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5:24">
      <c r="E464" s="26"/>
      <c r="F464" s="11"/>
      <c r="G464" s="11"/>
      <c r="I464" s="26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5:24">
      <c r="E465" s="26"/>
      <c r="F465" s="4"/>
      <c r="G465" s="4"/>
      <c r="I465" s="26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5:24">
      <c r="E466" s="26"/>
      <c r="F466" s="11"/>
      <c r="G466" s="11"/>
      <c r="I466" s="26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5:24">
      <c r="E467" s="26"/>
      <c r="F467" s="11"/>
      <c r="G467" s="11"/>
      <c r="I467" s="26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5:24">
      <c r="E468" s="26"/>
      <c r="F468" s="11"/>
      <c r="G468" s="11"/>
      <c r="I468" s="26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5:24">
      <c r="E469" s="26"/>
      <c r="F469" s="11"/>
      <c r="G469" s="11"/>
      <c r="I469" s="26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5:24">
      <c r="E470" s="26"/>
      <c r="F470" s="11"/>
      <c r="G470" s="11"/>
      <c r="I470" s="26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5:24">
      <c r="E471" s="54"/>
      <c r="F471" s="4"/>
      <c r="G471" s="4"/>
      <c r="I471" s="26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5:24">
      <c r="E472" s="54"/>
      <c r="F472" s="4"/>
      <c r="G472" s="4"/>
      <c r="I472" s="26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5:24">
      <c r="E473" s="26"/>
      <c r="F473" s="11"/>
      <c r="G473" s="11"/>
      <c r="I473" s="26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5:24">
      <c r="E474" s="26"/>
      <c r="F474" s="11"/>
      <c r="G474" s="11"/>
      <c r="I474" s="26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5:24">
      <c r="E475" s="26"/>
      <c r="F475" s="11"/>
      <c r="G475" s="11"/>
      <c r="I475" s="26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5:24">
      <c r="E476" s="26"/>
      <c r="F476" s="11"/>
      <c r="G476" s="11"/>
      <c r="I476" s="26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5:24">
      <c r="E477" s="26"/>
      <c r="F477" s="11"/>
      <c r="G477" s="11"/>
      <c r="I477" s="26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5:24">
      <c r="E478" s="26"/>
      <c r="F478" s="11"/>
      <c r="G478" s="11"/>
      <c r="I478" s="26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>
        <f>SUM(W474:W478)</f>
        <v>0</v>
      </c>
    </row>
    <row r="479" spans="5:24">
      <c r="E479" s="26"/>
      <c r="F479" s="11"/>
      <c r="G479" s="11"/>
      <c r="I479" s="26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5:24">
      <c r="E480" s="26"/>
      <c r="F480" s="11"/>
      <c r="G480" s="11"/>
      <c r="I480" s="26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3:24">
      <c r="E481" s="26"/>
      <c r="F481" s="11"/>
      <c r="G481" s="11"/>
      <c r="I481" s="26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3:24">
      <c r="E482" s="26"/>
      <c r="F482" s="11"/>
      <c r="G482" s="11"/>
      <c r="I482" s="26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3:24">
      <c r="E483" s="26"/>
      <c r="F483" s="11"/>
      <c r="G483" s="11"/>
      <c r="I483" s="26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3:24">
      <c r="E484" s="26"/>
      <c r="F484" s="11"/>
      <c r="G484" s="11"/>
      <c r="I484" s="26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3:24">
      <c r="E485" s="26"/>
      <c r="F485" s="11"/>
      <c r="G485" s="11"/>
      <c r="I485" s="26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>
        <f>SUM(W482:W485)</f>
        <v>0</v>
      </c>
    </row>
    <row r="486" spans="3:24">
      <c r="E486" s="26"/>
      <c r="F486" s="11"/>
      <c r="G486" s="11"/>
      <c r="I486" s="26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3:24">
      <c r="E487" s="54"/>
      <c r="F487" s="4"/>
      <c r="G487" s="4"/>
      <c r="I487" s="26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3:24">
      <c r="E488" s="54"/>
      <c r="F488" s="4"/>
      <c r="G488" s="4"/>
      <c r="I488" s="26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3:24">
      <c r="E489" s="54"/>
      <c r="F489" s="4"/>
      <c r="G489" s="4"/>
      <c r="I489" s="26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3:24">
      <c r="E490" s="54"/>
      <c r="F490" s="4"/>
      <c r="G490" s="4"/>
      <c r="I490" s="26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3:24" s="8" customFormat="1">
      <c r="C491" s="47"/>
      <c r="D491" s="27"/>
      <c r="E491" s="50"/>
      <c r="F491" s="9"/>
      <c r="G491" s="9"/>
      <c r="I491" s="5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</row>
    <row r="492" spans="3:24">
      <c r="E492" s="54"/>
      <c r="F492" s="4"/>
      <c r="G492" s="4"/>
      <c r="I492" s="26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3:24">
      <c r="E493" s="26"/>
      <c r="F493" s="11"/>
      <c r="G493" s="11"/>
      <c r="I493" s="26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3:24"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3:24">
      <c r="E495" s="26"/>
      <c r="F495" s="11"/>
      <c r="G495" s="11"/>
      <c r="I495" s="26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3:24">
      <c r="E496" s="26"/>
      <c r="F496" s="11"/>
      <c r="G496" s="11"/>
      <c r="I496" s="26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5:24">
      <c r="E497" s="26"/>
      <c r="F497" s="11"/>
      <c r="G497" s="11"/>
      <c r="I497" s="26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5:24">
      <c r="E498" s="26"/>
      <c r="F498" s="11"/>
      <c r="G498" s="11"/>
      <c r="I498" s="26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5:24">
      <c r="E499" s="26"/>
      <c r="F499" s="11"/>
      <c r="G499" s="11"/>
      <c r="I499" s="26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5:24">
      <c r="E500" s="26"/>
      <c r="F500" s="11"/>
      <c r="G500" s="11"/>
      <c r="I500" s="26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5:24">
      <c r="E501" s="26"/>
      <c r="F501" s="11"/>
      <c r="G501" s="11"/>
      <c r="I501" s="26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5:24">
      <c r="E502" s="26"/>
      <c r="F502" s="11"/>
      <c r="G502" s="11"/>
      <c r="I502" s="26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5:24">
      <c r="E503" s="26"/>
      <c r="F503" s="11"/>
      <c r="G503" s="11"/>
      <c r="I503" s="26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5:24">
      <c r="E504" s="26"/>
      <c r="F504" s="11"/>
      <c r="G504" s="11"/>
      <c r="I504" s="26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5:24">
      <c r="E505" s="26"/>
      <c r="F505" s="26"/>
      <c r="I505" s="26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5:24">
      <c r="E506" s="26"/>
      <c r="F506" s="4"/>
      <c r="G506" s="4"/>
      <c r="I506" s="26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5:24">
      <c r="E507" s="26"/>
      <c r="F507" s="4"/>
      <c r="G507" s="4"/>
      <c r="I507" s="26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5:24">
      <c r="E508" s="26"/>
      <c r="F508" s="4"/>
      <c r="G508" s="4"/>
      <c r="I508" s="26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5:24">
      <c r="E509" s="26"/>
      <c r="F509" s="4"/>
      <c r="G509" s="4"/>
      <c r="I509" s="26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5:24">
      <c r="E510" s="26"/>
      <c r="F510" s="4"/>
      <c r="G510" s="4"/>
      <c r="I510" s="26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5:24">
      <c r="E511" s="26"/>
      <c r="F511" s="4"/>
      <c r="G511" s="4"/>
      <c r="I511" s="26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5:24">
      <c r="E512" s="26"/>
      <c r="F512" s="4"/>
      <c r="G512" s="4"/>
      <c r="I512" s="26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5:24">
      <c r="E513" s="64"/>
      <c r="F513" s="4"/>
      <c r="G513" s="4"/>
      <c r="I513" s="26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5:24">
      <c r="E514" s="26"/>
      <c r="F514" s="11"/>
      <c r="G514" s="11"/>
      <c r="I514" s="26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5:24">
      <c r="E515" s="26"/>
      <c r="F515" s="11"/>
      <c r="G515" s="11"/>
      <c r="I515" s="26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5:24">
      <c r="E516" s="26"/>
      <c r="F516" s="11"/>
      <c r="G516" s="11"/>
      <c r="I516" s="26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5:24">
      <c r="E517" s="26"/>
      <c r="F517" s="11"/>
      <c r="G517" s="11"/>
      <c r="I517" s="26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5:24">
      <c r="E518" s="26"/>
      <c r="F518" s="11"/>
      <c r="G518" s="11"/>
      <c r="I518" s="26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5:24">
      <c r="E519" s="26"/>
      <c r="F519" s="11"/>
      <c r="G519" s="11"/>
      <c r="I519" s="26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5:24">
      <c r="E520" s="26"/>
      <c r="F520" s="11"/>
      <c r="G520" s="11"/>
      <c r="I520" s="26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>
        <f>SUM(W517:W520)</f>
        <v>0</v>
      </c>
    </row>
    <row r="521" spans="5:24">
      <c r="E521" s="26"/>
      <c r="F521" s="11"/>
      <c r="G521" s="11"/>
      <c r="I521" s="26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5:24">
      <c r="E522" s="26"/>
      <c r="F522" s="11"/>
      <c r="G522" s="11"/>
      <c r="I522" s="26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5:24">
      <c r="E523" s="26"/>
      <c r="F523" s="11"/>
      <c r="G523" s="11"/>
      <c r="I523" s="26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5:24">
      <c r="E524" s="26"/>
      <c r="F524" s="11"/>
      <c r="G524" s="11"/>
      <c r="I524" s="26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5:24">
      <c r="E525" s="26"/>
      <c r="F525" s="11"/>
      <c r="G525" s="11"/>
      <c r="I525" s="26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5:24">
      <c r="E526" s="26"/>
      <c r="F526" s="11"/>
      <c r="G526" s="11"/>
      <c r="I526" s="26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5:24">
      <c r="E527" s="26"/>
      <c r="F527" s="11"/>
      <c r="G527" s="11"/>
      <c r="H527" s="26"/>
      <c r="I527" s="26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5:24">
      <c r="E528" s="26"/>
      <c r="F528" s="11"/>
      <c r="G528" s="11"/>
      <c r="H528" s="26"/>
      <c r="I528" s="26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5:24">
      <c r="E529" s="26"/>
      <c r="F529" s="11"/>
      <c r="G529" s="11"/>
      <c r="H529" s="26"/>
      <c r="I529" s="26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5:24">
      <c r="E530" s="26"/>
      <c r="F530" s="11"/>
      <c r="G530" s="11"/>
      <c r="H530" s="26"/>
      <c r="I530" s="26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>
        <f>SUM(W527:W530)</f>
        <v>0</v>
      </c>
    </row>
    <row r="531" spans="5:24">
      <c r="E531" s="26"/>
      <c r="F531" s="4"/>
      <c r="G531" s="4"/>
      <c r="I531" s="26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5:24">
      <c r="E532" s="26"/>
      <c r="F532" s="4"/>
      <c r="G532" s="4"/>
      <c r="I532" s="26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5:24">
      <c r="E533" s="54"/>
      <c r="F533" s="4"/>
      <c r="G533" s="4"/>
      <c r="I533" s="26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5:24">
      <c r="E534" s="26"/>
      <c r="F534" s="11"/>
      <c r="G534" s="11"/>
      <c r="I534" s="26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5:24">
      <c r="E535" s="54"/>
      <c r="F535" s="4"/>
      <c r="G535" s="4"/>
      <c r="I535" s="26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5:24">
      <c r="E536" s="54"/>
      <c r="F536" s="4"/>
      <c r="G536" s="4"/>
      <c r="I536" s="26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5:24">
      <c r="E537" s="54"/>
      <c r="F537" s="4"/>
      <c r="G537" s="4"/>
      <c r="I537" s="26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5:24">
      <c r="E538" s="26"/>
      <c r="F538" s="11"/>
      <c r="G538" s="11"/>
      <c r="I538" s="26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5:24">
      <c r="E539" s="26"/>
      <c r="F539" s="11"/>
      <c r="G539" s="11"/>
      <c r="I539" s="26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5:24">
      <c r="E540" s="54"/>
      <c r="F540" s="4"/>
      <c r="G540" s="4"/>
      <c r="I540" s="26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5:24">
      <c r="E541" s="54"/>
      <c r="F541" s="4"/>
      <c r="G541" s="4"/>
      <c r="I541" s="26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5:24">
      <c r="E542" s="54"/>
      <c r="F542" s="4"/>
      <c r="G542" s="4"/>
      <c r="I542" s="26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5:24">
      <c r="E543" s="54"/>
      <c r="F543" s="4"/>
      <c r="G543" s="4"/>
      <c r="I543" s="26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5:24">
      <c r="E544" s="54"/>
      <c r="F544" s="4"/>
      <c r="G544" s="4"/>
      <c r="I544" s="26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3:24">
      <c r="E545" s="26"/>
      <c r="F545" s="4"/>
      <c r="G545" s="4"/>
      <c r="I545" s="26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3:24">
      <c r="E546" s="26"/>
      <c r="F546" s="4"/>
      <c r="G546" s="4"/>
      <c r="I546" s="26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3:24">
      <c r="E547" s="26"/>
      <c r="F547" s="11"/>
      <c r="G547" s="11"/>
      <c r="I547" s="26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3:24">
      <c r="E548" s="26"/>
      <c r="F548" s="11"/>
      <c r="G548" s="11"/>
      <c r="I548" s="26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3:24" s="8" customFormat="1">
      <c r="C549" s="47"/>
      <c r="D549" s="27"/>
      <c r="E549" s="50"/>
      <c r="F549" s="9"/>
      <c r="G549" s="9"/>
      <c r="I549" s="5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</row>
    <row r="550" spans="3:24">
      <c r="E550" s="26"/>
      <c r="F550" s="4"/>
      <c r="G550" s="4"/>
      <c r="I550" s="26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3:24">
      <c r="E551" s="26"/>
      <c r="F551" s="4"/>
      <c r="G551" s="4"/>
      <c r="I551" s="26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3:24">
      <c r="E552" s="26"/>
      <c r="F552" s="4"/>
      <c r="G552" s="4"/>
      <c r="I552" s="26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3:24">
      <c r="E553" s="26"/>
      <c r="F553" s="4"/>
      <c r="G553" s="4"/>
      <c r="I553" s="26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3:24">
      <c r="E554" s="26"/>
      <c r="F554" s="4"/>
      <c r="G554" s="4"/>
      <c r="I554" s="26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3:24">
      <c r="E555" s="26"/>
      <c r="F555" s="4"/>
      <c r="G555" s="4"/>
      <c r="I555" s="26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3:24">
      <c r="E556" s="54"/>
      <c r="F556" s="4"/>
      <c r="G556" s="4"/>
      <c r="I556" s="26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3:24">
      <c r="E557" s="54"/>
      <c r="F557" s="4"/>
      <c r="G557" s="4"/>
      <c r="I557" s="26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3:24">
      <c r="E558" s="54"/>
      <c r="F558" s="4"/>
      <c r="G558" s="4"/>
      <c r="I558" s="26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3:24">
      <c r="E559" s="26"/>
      <c r="F559" s="4"/>
      <c r="G559" s="4"/>
      <c r="I559" s="26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3:24">
      <c r="E560" s="26"/>
      <c r="F560" s="4"/>
      <c r="G560" s="4"/>
      <c r="I560" s="26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3:24">
      <c r="E561" s="26"/>
      <c r="F561" s="4"/>
      <c r="G561" s="4"/>
      <c r="I561" s="26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3:24">
      <c r="E562" s="26"/>
      <c r="F562" s="4"/>
      <c r="G562" s="4"/>
      <c r="I562" s="26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3:24">
      <c r="E563" s="26"/>
      <c r="F563" s="4"/>
      <c r="G563" s="4"/>
      <c r="I563" s="26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3:24">
      <c r="E564" s="26"/>
      <c r="F564" s="4"/>
      <c r="G564" s="4"/>
      <c r="I564" s="26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3:24">
      <c r="E565" s="26"/>
      <c r="F565" s="4"/>
      <c r="G565" s="4"/>
      <c r="I565" s="26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3:24">
      <c r="E566" s="26"/>
      <c r="F566" s="4"/>
      <c r="G566" s="4"/>
      <c r="I566" s="26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3:24">
      <c r="E567" s="26"/>
      <c r="F567" s="4"/>
      <c r="G567" s="4"/>
      <c r="I567" s="26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3:24">
      <c r="E568" s="26"/>
      <c r="F568" s="11"/>
      <c r="G568" s="11"/>
      <c r="I568" s="26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3:24">
      <c r="E569" s="26"/>
      <c r="F569" s="11"/>
      <c r="G569" s="11"/>
      <c r="I569" s="26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3:24">
      <c r="E570" s="26"/>
      <c r="F570" s="11"/>
      <c r="G570" s="11"/>
      <c r="I570" s="26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3:24">
      <c r="E571" s="26"/>
      <c r="F571" s="11"/>
      <c r="G571" s="11"/>
      <c r="I571" s="26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3:24">
      <c r="E572" s="26"/>
      <c r="F572" s="11"/>
      <c r="G572" s="11"/>
      <c r="I572" s="26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3:24" s="8" customFormat="1">
      <c r="C573" s="47"/>
      <c r="D573" s="27"/>
      <c r="E573" s="50"/>
      <c r="F573" s="9"/>
      <c r="G573" s="9"/>
      <c r="I573" s="5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</row>
    <row r="574" spans="3:24">
      <c r="E574" s="26"/>
      <c r="F574" s="11"/>
      <c r="G574" s="11"/>
      <c r="I574" s="26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3:24">
      <c r="E575" s="26"/>
      <c r="F575" s="11"/>
      <c r="G575" s="11"/>
      <c r="H575" s="26"/>
      <c r="I575" s="26"/>
      <c r="K575" s="2"/>
      <c r="L575" s="51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3:24">
      <c r="E576" s="26"/>
      <c r="F576" s="11"/>
      <c r="G576" s="11"/>
      <c r="H576" s="26"/>
      <c r="I576" s="26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3:24">
      <c r="E577" s="26"/>
      <c r="F577" s="11"/>
      <c r="G577" s="11"/>
      <c r="I577" s="26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3:24">
      <c r="E578" s="26"/>
      <c r="F578" s="11"/>
      <c r="G578" s="11"/>
      <c r="I578" s="26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3:24">
      <c r="E579" s="26"/>
      <c r="F579" s="11"/>
      <c r="G579" s="11"/>
      <c r="I579" s="26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3:24"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3:24" s="8" customFormat="1">
      <c r="C581" s="47"/>
      <c r="D581" s="27"/>
      <c r="E581" s="50"/>
      <c r="F581" s="9"/>
      <c r="G581" s="9"/>
      <c r="I581" s="5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</row>
    <row r="582" spans="3:24" s="8" customFormat="1">
      <c r="C582" s="47"/>
      <c r="D582" s="27"/>
      <c r="E582" s="50"/>
      <c r="F582" s="9"/>
      <c r="G582" s="9"/>
      <c r="I582" s="5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</row>
    <row r="583" spans="3:24">
      <c r="E583" s="26"/>
      <c r="F583" s="11"/>
      <c r="G583" s="11"/>
      <c r="I583" s="26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3:24" s="8" customFormat="1">
      <c r="C584" s="47"/>
      <c r="D584" s="27"/>
      <c r="E584" s="50"/>
      <c r="F584" s="9"/>
      <c r="G584" s="9"/>
      <c r="I584" s="5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</row>
    <row r="585" spans="3:24">
      <c r="E585" s="54"/>
      <c r="F585" s="4"/>
      <c r="G585" s="4"/>
      <c r="I585" s="26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3:24">
      <c r="E586" s="50"/>
      <c r="F586" s="4"/>
      <c r="G586" s="4"/>
      <c r="I586" s="50"/>
      <c r="K586" s="2"/>
      <c r="L586" s="2"/>
      <c r="M586" s="2"/>
      <c r="N586" s="2"/>
      <c r="O586" s="2"/>
      <c r="P586" s="2"/>
      <c r="Q586" s="2"/>
      <c r="R586" s="2"/>
      <c r="S586" s="2"/>
    </row>
    <row r="587" spans="3:24">
      <c r="E587" s="50"/>
      <c r="F587" s="4"/>
      <c r="G587" s="4"/>
      <c r="I587" s="26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3:24">
      <c r="E588" s="26"/>
      <c r="F588" s="4"/>
      <c r="G588" s="4"/>
      <c r="I588" s="26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3:24" s="8" customFormat="1">
      <c r="C589" s="47"/>
      <c r="D589" s="27"/>
      <c r="E589" s="26"/>
      <c r="F589" s="11"/>
      <c r="G589" s="11"/>
      <c r="H589" s="1"/>
      <c r="I589" s="26"/>
      <c r="J589" s="1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3:24" s="8" customFormat="1">
      <c r="C590" s="47"/>
      <c r="D590" s="27"/>
      <c r="E590" s="26"/>
      <c r="F590" s="11"/>
      <c r="G590" s="11"/>
      <c r="H590" s="1"/>
      <c r="I590" s="26"/>
      <c r="J590" s="1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3:24">
      <c r="E591" s="54"/>
      <c r="F591" s="4"/>
      <c r="G591" s="4"/>
      <c r="I591" s="26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3:24">
      <c r="E592" s="54"/>
      <c r="F592" s="4"/>
      <c r="G592" s="4"/>
      <c r="I592" s="26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3:25">
      <c r="E593" s="54"/>
      <c r="F593" s="4"/>
      <c r="G593" s="4"/>
      <c r="I593" s="26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3:25">
      <c r="E594" s="54"/>
      <c r="F594" s="4"/>
      <c r="G594" s="4"/>
      <c r="I594" s="26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3:25">
      <c r="E595" s="26"/>
      <c r="F595" s="4"/>
      <c r="G595" s="4"/>
      <c r="I595" s="26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3:25">
      <c r="E596" s="26"/>
      <c r="F596" s="4"/>
      <c r="G596" s="4"/>
      <c r="I596" s="26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3:25">
      <c r="E597" s="26"/>
      <c r="F597" s="4"/>
      <c r="G597" s="4"/>
      <c r="I597" s="26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Y597" s="20"/>
    </row>
    <row r="598" spans="3:25" s="8" customFormat="1">
      <c r="C598" s="47"/>
      <c r="D598" s="27"/>
      <c r="E598" s="50"/>
      <c r="F598" s="9"/>
      <c r="G598" s="9"/>
      <c r="I598" s="5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Y598" s="23"/>
    </row>
    <row r="599" spans="3:25">
      <c r="E599" s="26"/>
      <c r="F599" s="4"/>
      <c r="G599" s="4"/>
      <c r="I599" s="26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3:25">
      <c r="E600" s="26"/>
      <c r="F600" s="4"/>
      <c r="G600" s="4"/>
      <c r="I600" s="26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3:25">
      <c r="E601" s="26"/>
      <c r="F601" s="4"/>
      <c r="G601" s="4"/>
      <c r="I601" s="26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3:25">
      <c r="E602" s="26"/>
      <c r="F602" s="11"/>
      <c r="G602" s="11"/>
      <c r="I602" s="26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</sheetData>
  <phoneticPr fontId="0" type="noConversion"/>
  <pageMargins left="0.25" right="0.25" top="1.5" bottom="1" header="0.5" footer="0.5"/>
  <pageSetup paperSize="5" scale="90" orientation="landscape" horizontalDpi="300" verticalDpi="300" r:id="rId1"/>
  <headerFooter alignWithMargins="0">
    <oddHeader>&amp;CENRON CORP. GOVERNMENT AFFAIRS - THE AMERICAS</oddHeader>
    <oddFooter>&amp;LL - Legal Cost
C - Consultant&amp;CPage &amp;P&amp;R    A - Associations            
P - Contributions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8"/>
  <sheetViews>
    <sheetView topLeftCell="D1" workbookViewId="0">
      <selection activeCell="D1" sqref="A1:IV65536"/>
    </sheetView>
  </sheetViews>
  <sheetFormatPr defaultRowHeight="13.2"/>
  <cols>
    <col min="1" max="1" width="21.88671875" style="1" customWidth="1"/>
    <col min="2" max="2" width="3.33203125" style="1" customWidth="1"/>
    <col min="3" max="3" width="51" style="32" customWidth="1"/>
    <col min="4" max="4" width="14.33203125" style="6" customWidth="1"/>
    <col min="5" max="5" width="18" style="1" customWidth="1"/>
    <col min="6" max="6" width="15.44140625" style="1" customWidth="1"/>
    <col min="7" max="7" width="40.88671875" style="26" customWidth="1"/>
    <col min="8" max="8" width="7.88671875" style="1" customWidth="1"/>
    <col min="9" max="9" width="43" style="1" customWidth="1"/>
    <col min="10" max="10" width="12" style="1" customWidth="1"/>
    <col min="11" max="21" width="8.88671875" style="1" customWidth="1"/>
    <col min="22" max="22" width="10.109375" style="1" customWidth="1"/>
    <col min="23" max="23" width="10.44140625" style="1" customWidth="1"/>
    <col min="24" max="24" width="8.88671875" style="1" customWidth="1"/>
    <col min="25" max="25" width="25.5546875" style="1" customWidth="1"/>
    <col min="26" max="26" width="19.6640625" style="1" customWidth="1"/>
    <col min="27" max="16384" width="8.88671875" style="1"/>
  </cols>
  <sheetData>
    <row r="1" spans="1:23" s="13" customFormat="1">
      <c r="A1" s="16" t="s">
        <v>4</v>
      </c>
      <c r="B1" s="16"/>
      <c r="C1" s="28" t="s">
        <v>3</v>
      </c>
      <c r="D1" s="17" t="s">
        <v>124</v>
      </c>
      <c r="E1" s="16" t="s">
        <v>1</v>
      </c>
      <c r="F1" s="16" t="s">
        <v>2</v>
      </c>
      <c r="G1" s="18" t="s">
        <v>125</v>
      </c>
      <c r="H1" s="16"/>
      <c r="I1" s="16"/>
      <c r="J1" s="16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3">
      <c r="G2" s="32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</row>
    <row r="3" spans="1:23" ht="51.9" customHeight="1">
      <c r="A3" s="1" t="s">
        <v>79</v>
      </c>
      <c r="B3" s="1" t="s">
        <v>6</v>
      </c>
      <c r="C3" s="32" t="s">
        <v>119</v>
      </c>
      <c r="D3" s="12"/>
      <c r="E3" s="46">
        <v>110000</v>
      </c>
      <c r="F3" s="45" t="s">
        <v>324</v>
      </c>
      <c r="G3" s="33"/>
      <c r="I3" s="26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2"/>
    </row>
    <row r="4" spans="1:23" s="8" customFormat="1">
      <c r="A4" s="8" t="s">
        <v>80</v>
      </c>
      <c r="C4" s="47" t="s">
        <v>80</v>
      </c>
      <c r="D4" s="21"/>
      <c r="E4" s="48">
        <f>SUM(E3)</f>
        <v>110000</v>
      </c>
      <c r="F4" s="48"/>
      <c r="G4" s="34"/>
      <c r="I4" s="50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0"/>
    </row>
    <row r="5" spans="1:23">
      <c r="E5" s="46"/>
      <c r="F5" s="40"/>
      <c r="G5" s="31"/>
      <c r="I5" s="2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s="20" customFormat="1">
      <c r="A6" s="20" t="s">
        <v>4</v>
      </c>
      <c r="C6" s="21" t="s">
        <v>17</v>
      </c>
      <c r="D6" s="21"/>
      <c r="E6" s="60" t="s">
        <v>1</v>
      </c>
      <c r="F6" s="60" t="s">
        <v>2</v>
      </c>
      <c r="G6" s="21"/>
      <c r="I6" s="60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3"/>
    </row>
    <row r="7" spans="1:23">
      <c r="D7" s="12"/>
      <c r="E7" s="26"/>
      <c r="F7" s="11"/>
      <c r="G7" s="33"/>
      <c r="I7" s="26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2"/>
    </row>
    <row r="8" spans="1:23" ht="39.6">
      <c r="A8" s="1" t="s">
        <v>79</v>
      </c>
      <c r="B8" s="1" t="s">
        <v>113</v>
      </c>
      <c r="C8" s="32" t="s">
        <v>105</v>
      </c>
      <c r="D8" s="12"/>
      <c r="E8" s="39">
        <v>15000</v>
      </c>
      <c r="F8" s="40">
        <v>15000</v>
      </c>
      <c r="G8" s="31"/>
      <c r="I8" s="26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s="13" customFormat="1">
      <c r="A9" s="13" t="s">
        <v>80</v>
      </c>
      <c r="C9" s="36" t="s">
        <v>80</v>
      </c>
      <c r="D9" s="28"/>
      <c r="E9" s="38">
        <f>SUM(E8)</f>
        <v>15000</v>
      </c>
      <c r="F9" s="55">
        <f>SUM(F8)</f>
        <v>15000</v>
      </c>
      <c r="G9" s="35"/>
      <c r="I9" s="53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</row>
    <row r="10" spans="1:23">
      <c r="E10" s="39"/>
      <c r="F10" s="40"/>
      <c r="G10" s="31"/>
      <c r="I10" s="26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>
      <c r="A11" s="13"/>
      <c r="B11" s="13"/>
      <c r="C11" s="36"/>
      <c r="D11" s="63"/>
      <c r="E11" s="42"/>
      <c r="F11" s="18"/>
      <c r="G11" s="35"/>
      <c r="I11" s="26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s="13" customFormat="1">
      <c r="A12" s="13" t="s">
        <v>343</v>
      </c>
      <c r="C12" s="36"/>
      <c r="D12" s="63"/>
      <c r="E12" s="38">
        <v>9000000</v>
      </c>
      <c r="F12" s="55">
        <v>9000000</v>
      </c>
      <c r="G12" s="35"/>
      <c r="I12" s="53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1:23" s="13" customFormat="1">
      <c r="A13" s="13" t="s">
        <v>344</v>
      </c>
      <c r="C13" s="36"/>
      <c r="D13" s="63"/>
      <c r="E13" s="38">
        <f>E4</f>
        <v>110000</v>
      </c>
      <c r="F13" s="38">
        <f>F4</f>
        <v>0</v>
      </c>
      <c r="G13" s="35"/>
      <c r="I13" s="53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1:23" s="13" customFormat="1">
      <c r="A14" s="13" t="s">
        <v>322</v>
      </c>
      <c r="C14" s="36"/>
      <c r="D14" s="63"/>
      <c r="E14" s="38">
        <f>SUM(E12-E13)</f>
        <v>8890000</v>
      </c>
      <c r="F14" s="38">
        <f>SUM(F12-F13)</f>
        <v>9000000</v>
      </c>
      <c r="G14" s="35"/>
      <c r="I14" s="53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spans="1:23" s="13" customFormat="1">
      <c r="C15" s="36"/>
      <c r="D15" s="63"/>
      <c r="E15" s="38"/>
      <c r="F15" s="55"/>
      <c r="G15" s="35"/>
      <c r="I15" s="53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</row>
    <row r="16" spans="1:23" s="13" customFormat="1">
      <c r="A16" s="13" t="s">
        <v>343</v>
      </c>
      <c r="C16" s="36"/>
      <c r="D16" s="63"/>
      <c r="E16" s="38">
        <v>9000000</v>
      </c>
      <c r="F16" s="55">
        <v>9000000</v>
      </c>
      <c r="G16" s="35"/>
      <c r="I16" s="53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1:23" s="13" customFormat="1">
      <c r="A17" s="13" t="s">
        <v>345</v>
      </c>
      <c r="C17" s="36"/>
      <c r="D17" s="63"/>
      <c r="E17" s="38">
        <v>0</v>
      </c>
      <c r="F17" s="55">
        <v>0</v>
      </c>
      <c r="G17" s="35"/>
      <c r="I17" s="53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8" spans="1:23" s="13" customFormat="1">
      <c r="A18" s="13" t="s">
        <v>322</v>
      </c>
      <c r="C18" s="36"/>
      <c r="D18" s="63"/>
      <c r="E18" s="38">
        <f>SUM(E16-E17)</f>
        <v>9000000</v>
      </c>
      <c r="F18" s="38">
        <f>SUM(F16-F17)</f>
        <v>9000000</v>
      </c>
      <c r="G18" s="35"/>
      <c r="I18" s="53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</row>
    <row r="19" spans="1:23" s="13" customFormat="1">
      <c r="C19" s="36"/>
      <c r="D19" s="63"/>
      <c r="E19" s="38"/>
      <c r="F19" s="38"/>
      <c r="G19" s="35"/>
      <c r="I19" s="53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1:23" s="13" customFormat="1">
      <c r="A20" s="13" t="s">
        <v>346</v>
      </c>
      <c r="C20" s="36"/>
      <c r="D20" s="63"/>
      <c r="E20" s="38">
        <v>1200000</v>
      </c>
      <c r="F20" s="38">
        <v>1200000</v>
      </c>
      <c r="G20" s="35"/>
      <c r="I20" s="53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</row>
    <row r="21" spans="1:23" s="13" customFormat="1">
      <c r="A21" s="13" t="s">
        <v>347</v>
      </c>
      <c r="C21" s="36"/>
      <c r="D21" s="63"/>
      <c r="E21" s="38">
        <f>E9</f>
        <v>15000</v>
      </c>
      <c r="F21" s="38">
        <f>F9</f>
        <v>15000</v>
      </c>
      <c r="G21" s="35"/>
      <c r="I21" s="53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 spans="1:23" s="13" customFormat="1">
      <c r="A22" s="13" t="s">
        <v>322</v>
      </c>
      <c r="C22" s="36"/>
      <c r="D22" s="63"/>
      <c r="E22" s="38">
        <f>SUM(E20-E21)</f>
        <v>1185000</v>
      </c>
      <c r="F22" s="38">
        <f>SUM(F20-F21)</f>
        <v>1185000</v>
      </c>
      <c r="G22" s="35"/>
      <c r="I22" s="53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</row>
    <row r="23" spans="1:23">
      <c r="A23" s="25"/>
      <c r="B23" s="13"/>
      <c r="C23" s="36"/>
      <c r="D23" s="63"/>
      <c r="E23" s="39"/>
      <c r="F23" s="39"/>
      <c r="G23" s="35"/>
      <c r="I23" s="26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>
      <c r="A24" s="25"/>
      <c r="B24" s="13"/>
      <c r="C24" s="36"/>
      <c r="D24" s="63"/>
      <c r="E24" s="39"/>
      <c r="F24" s="39"/>
      <c r="G24" s="35"/>
      <c r="I24" s="26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>
      <c r="A25" s="13"/>
      <c r="B25" s="13"/>
      <c r="C25" s="36"/>
      <c r="D25" s="17"/>
      <c r="E25" s="25"/>
      <c r="F25" s="40"/>
      <c r="G25" s="35"/>
      <c r="I25" s="26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>
      <c r="E26" s="26"/>
      <c r="F26" s="11"/>
      <c r="G26" s="11"/>
      <c r="I26" s="26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6"/>
      <c r="F27" s="11"/>
      <c r="G27" s="11"/>
      <c r="I27" s="26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6"/>
      <c r="F28" s="11"/>
      <c r="G28" s="11"/>
      <c r="I28" s="26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6"/>
      <c r="F29" s="4"/>
      <c r="G29" s="4"/>
      <c r="I29" s="26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54"/>
      <c r="F30" s="4"/>
      <c r="G30" s="4"/>
      <c r="I30" s="26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54"/>
      <c r="F31" s="4"/>
      <c r="G31" s="4"/>
      <c r="I31" s="26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54"/>
      <c r="F32" s="4"/>
      <c r="G32" s="4"/>
      <c r="I32" s="26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5:24">
      <c r="E33" s="54"/>
      <c r="F33" s="4"/>
      <c r="G33" s="4"/>
      <c r="I33" s="26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5:24">
      <c r="E34" s="54"/>
      <c r="F34" s="4"/>
      <c r="G34" s="4"/>
      <c r="I34" s="26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5:24">
      <c r="E35" s="54"/>
      <c r="F35" s="4"/>
      <c r="G35" s="4"/>
      <c r="I35" s="26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5:24">
      <c r="E36" s="26"/>
      <c r="F36" s="11"/>
      <c r="G36" s="11"/>
      <c r="I36" s="26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5:24">
      <c r="E37" s="26"/>
      <c r="F37" s="11"/>
      <c r="G37" s="11"/>
      <c r="I37" s="26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5:24">
      <c r="E38" s="11"/>
      <c r="F38" s="11"/>
      <c r="G38" s="11"/>
      <c r="I38" s="26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5:24">
      <c r="E39" s="11"/>
      <c r="F39" s="11"/>
      <c r="G39" s="11"/>
      <c r="I39" s="26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5:24">
      <c r="E40" s="11"/>
      <c r="F40" s="11"/>
      <c r="G40" s="11"/>
      <c r="I40" s="26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5:24">
      <c r="E41" s="11"/>
      <c r="F41" s="11"/>
      <c r="G41" s="11"/>
      <c r="I41" s="26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5:24">
      <c r="E42" s="11"/>
      <c r="F42" s="11"/>
      <c r="G42" s="11"/>
      <c r="I42" s="26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5:24">
      <c r="E43" s="26"/>
      <c r="F43" s="11"/>
      <c r="G43" s="11"/>
      <c r="I43" s="26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5:24">
      <c r="E44" s="26"/>
      <c r="F44" s="11"/>
      <c r="G44" s="11"/>
      <c r="I44" s="26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5:24">
      <c r="E45" s="26"/>
      <c r="F45" s="11"/>
      <c r="G45" s="11"/>
      <c r="I45" s="26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5:24">
      <c r="E46" s="26"/>
      <c r="F46" s="11"/>
      <c r="G46" s="11"/>
      <c r="I46" s="26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5:24">
      <c r="E47" s="26"/>
      <c r="F47" s="11"/>
      <c r="G47" s="11"/>
      <c r="I47" s="26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5:24">
      <c r="E48" s="26"/>
      <c r="F48" s="11"/>
      <c r="G48" s="11"/>
      <c r="I48" s="26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5:23">
      <c r="E49" s="26"/>
      <c r="F49" s="11"/>
      <c r="G49" s="11"/>
      <c r="I49" s="26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5:23">
      <c r="E50" s="26"/>
      <c r="F50" s="11"/>
      <c r="G50" s="11"/>
      <c r="I50" s="26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5:23">
      <c r="E51" s="26"/>
      <c r="F51" s="11"/>
      <c r="G51" s="11"/>
      <c r="I51" s="26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5:23">
      <c r="E52" s="26"/>
      <c r="F52" s="11"/>
      <c r="G52" s="11"/>
      <c r="I52" s="26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5:23">
      <c r="E53" s="26"/>
      <c r="F53" s="11"/>
      <c r="G53" s="11"/>
      <c r="I53" s="26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5:23">
      <c r="E54" s="26"/>
      <c r="F54" s="11"/>
      <c r="G54" s="11"/>
      <c r="I54" s="26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5:23">
      <c r="E55" s="26"/>
      <c r="F55" s="11"/>
      <c r="G55" s="11"/>
      <c r="I55" s="26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5:23">
      <c r="E56" s="26"/>
      <c r="F56" s="11"/>
      <c r="G56" s="11"/>
      <c r="I56" s="26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5:23">
      <c r="E57" s="26"/>
      <c r="F57" s="11"/>
      <c r="G57" s="11"/>
      <c r="I57" s="26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5:23">
      <c r="E58" s="26"/>
      <c r="F58" s="11"/>
      <c r="G58" s="11"/>
      <c r="I58" s="26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5:23">
      <c r="E59" s="26"/>
      <c r="F59" s="11"/>
      <c r="G59" s="11"/>
      <c r="I59" s="26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5:23">
      <c r="E60" s="26"/>
      <c r="F60" s="11"/>
      <c r="G60" s="11"/>
      <c r="I60" s="26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5:23">
      <c r="E61" s="26"/>
      <c r="F61" s="11"/>
      <c r="G61" s="11"/>
      <c r="I61" s="26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5:23">
      <c r="E62" s="26"/>
      <c r="F62" s="11"/>
      <c r="G62" s="11"/>
      <c r="I62" s="26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5:23">
      <c r="E63" s="26"/>
      <c r="F63" s="11"/>
      <c r="G63" s="11"/>
      <c r="I63" s="26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5:23">
      <c r="E64" s="26"/>
      <c r="F64" s="11"/>
      <c r="G64" s="11"/>
      <c r="I64" s="26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5:24">
      <c r="E65" s="26"/>
      <c r="F65" s="11"/>
      <c r="G65" s="11"/>
      <c r="I65" s="26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5:24">
      <c r="E66" s="26"/>
      <c r="F66" s="11"/>
      <c r="G66" s="11"/>
      <c r="I66" s="26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5:24">
      <c r="E67" s="26"/>
      <c r="F67" s="11"/>
      <c r="G67" s="11"/>
      <c r="I67" s="26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5:24">
      <c r="E68" s="26"/>
      <c r="F68" s="11"/>
      <c r="G68" s="11"/>
      <c r="I68" s="26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5:24">
      <c r="E69" s="26"/>
      <c r="F69" s="11"/>
      <c r="G69" s="11"/>
      <c r="I69" s="26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5:24">
      <c r="E70" s="26"/>
      <c r="F70" s="11"/>
      <c r="G70" s="11"/>
      <c r="I70" s="26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5:24">
      <c r="E71" s="26"/>
      <c r="F71" s="11"/>
      <c r="G71" s="11"/>
      <c r="I71" s="26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5:24">
      <c r="E72" s="26"/>
      <c r="F72" s="11"/>
      <c r="G72" s="11"/>
      <c r="I72" s="26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5:24">
      <c r="E73" s="26"/>
      <c r="F73" s="11"/>
      <c r="G73" s="11"/>
      <c r="I73" s="26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5:24">
      <c r="E74" s="26"/>
      <c r="F74" s="11"/>
      <c r="G74" s="11"/>
      <c r="I74" s="26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5:24">
      <c r="E75" s="26"/>
      <c r="F75" s="11"/>
      <c r="G75" s="11"/>
      <c r="I75" s="26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5:24">
      <c r="E76" s="26"/>
      <c r="F76" s="11"/>
      <c r="G76" s="11"/>
      <c r="I76" s="26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5:24">
      <c r="E77" s="26"/>
      <c r="F77" s="11"/>
      <c r="G77" s="11"/>
      <c r="I77" s="26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5:24">
      <c r="E78" s="26"/>
      <c r="F78" s="11"/>
      <c r="G78" s="11"/>
      <c r="I78" s="26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5:24">
      <c r="E79" s="26"/>
      <c r="F79" s="11"/>
      <c r="G79" s="11"/>
      <c r="I79" s="26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5:24">
      <c r="E80" s="26"/>
      <c r="F80" s="11"/>
      <c r="G80" s="11"/>
      <c r="I80" s="26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5:24">
      <c r="E81" s="26"/>
      <c r="F81" s="11"/>
      <c r="G81" s="11"/>
      <c r="I81" s="26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5:24">
      <c r="E82" s="26"/>
      <c r="F82" s="4"/>
      <c r="G82" s="4"/>
      <c r="I82" s="26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5:24">
      <c r="E83" s="26"/>
      <c r="F83" s="4"/>
      <c r="G83" s="4"/>
      <c r="I83" s="26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5:24">
      <c r="E84" s="54"/>
      <c r="F84" s="4"/>
      <c r="G84" s="4"/>
      <c r="I84" s="26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5:24">
      <c r="E85" s="54"/>
      <c r="F85" s="4"/>
      <c r="G85" s="4"/>
      <c r="I85" s="26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5:24">
      <c r="E86" s="54"/>
      <c r="F86" s="4"/>
      <c r="G86" s="4"/>
      <c r="I86" s="26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5:24">
      <c r="E87" s="54"/>
      <c r="F87" s="4"/>
      <c r="G87" s="4"/>
      <c r="I87" s="26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5:24">
      <c r="E88" s="26"/>
      <c r="F88" s="11"/>
      <c r="G88" s="11"/>
      <c r="I88" s="26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5:24">
      <c r="E89" s="26"/>
      <c r="F89" s="11"/>
      <c r="G89" s="11"/>
      <c r="I89" s="26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5:24">
      <c r="E90" s="26"/>
      <c r="F90" s="11"/>
      <c r="G90" s="11"/>
      <c r="I90" s="26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5:24">
      <c r="E91" s="26"/>
      <c r="F91" s="11"/>
      <c r="G91" s="11"/>
      <c r="I91" s="26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5:24">
      <c r="E92" s="26"/>
      <c r="F92" s="11"/>
      <c r="G92" s="11"/>
      <c r="I92" s="26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5:24">
      <c r="E93" s="26"/>
      <c r="F93" s="11"/>
      <c r="G93" s="11"/>
      <c r="I93" s="26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5:24">
      <c r="E94" s="26"/>
      <c r="F94" s="11"/>
      <c r="G94" s="11"/>
      <c r="I94" s="26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5:24">
      <c r="E95" s="26"/>
      <c r="F95" s="11"/>
      <c r="G95" s="11"/>
      <c r="I95" s="26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5:24">
      <c r="E96" s="26"/>
      <c r="F96" s="11"/>
      <c r="G96" s="11"/>
      <c r="I96" s="26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5:23">
      <c r="E97" s="26"/>
      <c r="F97" s="11"/>
      <c r="G97" s="11"/>
      <c r="I97" s="26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5:23">
      <c r="E98" s="26"/>
      <c r="F98" s="11"/>
      <c r="G98" s="11"/>
      <c r="I98" s="26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5:23">
      <c r="E99" s="26"/>
      <c r="F99" s="11"/>
      <c r="G99" s="11"/>
      <c r="I99" s="26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5:23">
      <c r="E100" s="26"/>
      <c r="F100" s="11"/>
      <c r="G100" s="11"/>
      <c r="I100" s="26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5:23">
      <c r="E101" s="26"/>
      <c r="F101" s="11"/>
      <c r="G101" s="11"/>
      <c r="I101" s="26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5:23">
      <c r="E102" s="26"/>
      <c r="F102" s="11"/>
      <c r="G102" s="11"/>
      <c r="I102" s="26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5:23">
      <c r="E103" s="26"/>
      <c r="F103" s="11"/>
      <c r="G103" s="11"/>
      <c r="I103" s="26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5:23">
      <c r="E104" s="26"/>
      <c r="F104" s="11"/>
      <c r="G104" s="11"/>
      <c r="I104" s="26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5:23">
      <c r="E105" s="26"/>
      <c r="F105" s="11"/>
      <c r="G105" s="11"/>
      <c r="I105" s="26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5:23">
      <c r="E106" s="26"/>
      <c r="F106" s="11"/>
      <c r="G106" s="11"/>
      <c r="I106" s="26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5:23">
      <c r="E107" s="26"/>
      <c r="F107" s="11"/>
      <c r="G107" s="11"/>
      <c r="I107" s="26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5:23">
      <c r="E108" s="26"/>
      <c r="F108" s="11"/>
      <c r="G108" s="11"/>
      <c r="I108" s="26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5:23">
      <c r="E109" s="26"/>
      <c r="F109" s="4"/>
      <c r="G109" s="4"/>
      <c r="I109" s="26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5:23">
      <c r="E110" s="26"/>
      <c r="F110" s="4"/>
      <c r="G110" s="4"/>
      <c r="I110" s="26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5:23">
      <c r="E111" s="26"/>
      <c r="F111" s="4"/>
      <c r="G111" s="4"/>
      <c r="I111" s="26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5:23">
      <c r="E112" s="26"/>
      <c r="F112" s="4"/>
      <c r="G112" s="4"/>
      <c r="I112" s="26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5:24">
      <c r="E113" s="26"/>
      <c r="F113" s="4"/>
      <c r="G113" s="4"/>
      <c r="I113" s="26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5:24">
      <c r="E114" s="26"/>
      <c r="F114" s="11"/>
      <c r="G114" s="11"/>
      <c r="I114" s="26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5:24">
      <c r="E115" s="26"/>
      <c r="F115" s="11"/>
      <c r="G115" s="11"/>
      <c r="I115" s="26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5:24">
      <c r="E116" s="26"/>
      <c r="F116" s="11"/>
      <c r="G116" s="11"/>
      <c r="I116" s="26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5:24">
      <c r="E117" s="26"/>
      <c r="F117" s="11"/>
      <c r="G117" s="11"/>
      <c r="I117" s="26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5:24">
      <c r="E118" s="26"/>
      <c r="F118" s="11"/>
      <c r="G118" s="11"/>
      <c r="I118" s="26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5:24">
      <c r="E119" s="54"/>
      <c r="F119" s="4"/>
      <c r="G119" s="4"/>
      <c r="I119" s="26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5:24">
      <c r="E120" s="54"/>
      <c r="F120" s="4"/>
      <c r="G120" s="4"/>
      <c r="I120" s="26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5:24">
      <c r="E121" s="54"/>
      <c r="F121" s="4"/>
      <c r="G121" s="4"/>
      <c r="I121" s="26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5:24">
      <c r="E122" s="54"/>
      <c r="F122" s="4"/>
      <c r="G122" s="4"/>
      <c r="I122" s="26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5:24">
      <c r="E123" s="54"/>
      <c r="F123" s="4"/>
      <c r="G123" s="4"/>
      <c r="I123" s="26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5:24">
      <c r="E124" s="54"/>
      <c r="F124" s="4"/>
      <c r="G124" s="4"/>
      <c r="I124" s="26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5:24">
      <c r="E125" s="54"/>
      <c r="F125" s="4"/>
      <c r="G125" s="4"/>
      <c r="I125" s="26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5:24">
      <c r="E126" s="54"/>
      <c r="F126" s="4"/>
      <c r="G126" s="4"/>
      <c r="I126" s="26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5:24">
      <c r="E127" s="54"/>
      <c r="F127" s="4"/>
      <c r="G127" s="4"/>
      <c r="I127" s="26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5:24">
      <c r="E128" s="54"/>
      <c r="F128" s="4"/>
      <c r="G128" s="4"/>
      <c r="I128" s="26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5:24">
      <c r="E129" s="26"/>
      <c r="F129" s="11"/>
      <c r="G129" s="11"/>
      <c r="I129" s="26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5:24">
      <c r="E130" s="26"/>
      <c r="F130" s="11"/>
      <c r="G130" s="11"/>
      <c r="I130" s="26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5:24">
      <c r="E131" s="26"/>
      <c r="F131" s="11"/>
      <c r="G131" s="11"/>
      <c r="I131" s="26"/>
      <c r="K131" s="2"/>
      <c r="L131" s="2"/>
      <c r="M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5:24">
      <c r="E132" s="26"/>
      <c r="F132" s="11"/>
      <c r="G132" s="11"/>
      <c r="I132" s="26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5:24">
      <c r="E133" s="26"/>
      <c r="F133" s="4"/>
      <c r="G133" s="4"/>
      <c r="I133" s="26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5:24">
      <c r="E134" s="26"/>
      <c r="F134" s="4"/>
      <c r="G134" s="4"/>
      <c r="I134" s="26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5:24">
      <c r="E135" s="26"/>
      <c r="F135" s="11"/>
      <c r="G135" s="11"/>
      <c r="I135" s="26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5:24">
      <c r="E136" s="26"/>
      <c r="F136" s="11"/>
      <c r="G136" s="11"/>
      <c r="I136" s="26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5:24">
      <c r="E137" s="26"/>
      <c r="F137" s="11"/>
      <c r="G137" s="11"/>
      <c r="I137" s="26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5:24">
      <c r="E138" s="26"/>
      <c r="F138" s="11"/>
      <c r="G138" s="11"/>
      <c r="I138" s="26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5:24">
      <c r="E139" s="26"/>
      <c r="F139" s="11"/>
      <c r="G139" s="11"/>
      <c r="I139" s="26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5:24">
      <c r="E140" s="26"/>
      <c r="F140" s="11"/>
      <c r="G140" s="11"/>
      <c r="I140" s="26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5:24">
      <c r="E141" s="54"/>
      <c r="F141" s="4"/>
      <c r="G141" s="4"/>
      <c r="I141" s="26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5:24">
      <c r="E142" s="54"/>
      <c r="F142" s="4"/>
      <c r="G142" s="4"/>
      <c r="I142" s="26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5:24">
      <c r="E143" s="54"/>
      <c r="F143" s="4"/>
      <c r="G143" s="4"/>
      <c r="I143" s="26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5:24">
      <c r="E144" s="54"/>
      <c r="F144" s="4"/>
      <c r="G144" s="4"/>
      <c r="I144" s="26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5:24">
      <c r="E145" s="54"/>
      <c r="F145" s="4"/>
      <c r="G145" s="4"/>
      <c r="I145" s="26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5:24">
      <c r="E146" s="54"/>
      <c r="F146" s="4"/>
      <c r="G146" s="4"/>
      <c r="I146" s="26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5:24">
      <c r="E147" s="54"/>
      <c r="F147" s="4"/>
      <c r="G147" s="4"/>
      <c r="I147" s="26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5:24">
      <c r="E148" s="54"/>
      <c r="F148" s="4"/>
      <c r="G148" s="4"/>
      <c r="I148" s="26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5:24">
      <c r="E149" s="54"/>
      <c r="F149" s="4"/>
      <c r="G149" s="4"/>
      <c r="I149" s="26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5:24">
      <c r="E150" s="26"/>
      <c r="F150" s="11"/>
      <c r="G150" s="11"/>
      <c r="I150" s="26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5:24">
      <c r="E151" s="26"/>
      <c r="F151" s="11"/>
      <c r="G151" s="11"/>
      <c r="I151" s="26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5:24">
      <c r="E152" s="26"/>
      <c r="F152" s="11"/>
      <c r="G152" s="11"/>
      <c r="I152" s="26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5:24">
      <c r="E153" s="26"/>
      <c r="F153" s="11"/>
      <c r="G153" s="11"/>
      <c r="I153" s="26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5:24">
      <c r="E154" s="26"/>
      <c r="F154" s="11"/>
      <c r="G154" s="11"/>
      <c r="I154" s="26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5:24">
      <c r="E155" s="26"/>
      <c r="F155" s="11"/>
      <c r="G155" s="11"/>
      <c r="I155" s="26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5:24">
      <c r="E156" s="26"/>
      <c r="F156" s="11"/>
      <c r="G156" s="11"/>
      <c r="I156" s="26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5:24">
      <c r="E157" s="26"/>
      <c r="F157" s="11"/>
      <c r="G157" s="11"/>
      <c r="I157" s="26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5:24">
      <c r="E158" s="26"/>
      <c r="F158" s="11"/>
      <c r="G158" s="11"/>
      <c r="I158" s="26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5:24">
      <c r="E159" s="26"/>
      <c r="F159" s="11"/>
      <c r="G159" s="11"/>
      <c r="I159" s="26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5:24">
      <c r="E160" s="26"/>
      <c r="F160" s="11"/>
      <c r="G160" s="11"/>
      <c r="I160" s="26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5:24">
      <c r="E161" s="26"/>
      <c r="F161" s="11"/>
      <c r="G161" s="11"/>
      <c r="I161" s="26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5:24">
      <c r="E162" s="26"/>
      <c r="F162" s="11"/>
      <c r="G162" s="11"/>
      <c r="I162" s="26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5:24">
      <c r="E163" s="26"/>
      <c r="F163" s="11"/>
      <c r="G163" s="11"/>
      <c r="I163" s="26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5:24">
      <c r="E164" s="26"/>
      <c r="F164" s="11"/>
      <c r="G164" s="11"/>
      <c r="I164" s="26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5:24">
      <c r="E165" s="26"/>
      <c r="F165" s="11"/>
      <c r="G165" s="11"/>
      <c r="I165" s="26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5:24">
      <c r="E166" s="54"/>
      <c r="F166" s="4"/>
      <c r="G166" s="4"/>
      <c r="I166" s="26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5:24">
      <c r="E167" s="54"/>
      <c r="F167" s="4"/>
      <c r="G167" s="4"/>
      <c r="I167" s="26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5:24">
      <c r="E168" s="26"/>
      <c r="F168" s="11"/>
      <c r="G168" s="11"/>
      <c r="I168" s="26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5:24">
      <c r="E169" s="26"/>
      <c r="F169" s="11"/>
      <c r="G169" s="11"/>
      <c r="I169" s="26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5:24">
      <c r="E170" s="26"/>
      <c r="F170" s="11"/>
      <c r="G170" s="11"/>
      <c r="I170" s="26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5:24">
      <c r="E171" s="26"/>
      <c r="F171" s="4"/>
      <c r="G171" s="4"/>
      <c r="I171" s="26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5:24">
      <c r="E172" s="26"/>
      <c r="F172" s="11"/>
      <c r="G172" s="11"/>
      <c r="I172" s="26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5:24">
      <c r="E173" s="26"/>
      <c r="F173" s="11"/>
      <c r="G173" s="11"/>
      <c r="I173" s="26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5:24">
      <c r="E174" s="26"/>
      <c r="F174" s="11"/>
      <c r="G174" s="11"/>
      <c r="I174" s="26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5:24">
      <c r="E175" s="26"/>
      <c r="F175" s="11"/>
      <c r="G175" s="11"/>
      <c r="I175" s="26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5:24">
      <c r="E176" s="26"/>
      <c r="F176" s="11"/>
      <c r="G176" s="11"/>
      <c r="I176" s="26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5:24">
      <c r="E177" s="54"/>
      <c r="F177" s="4"/>
      <c r="G177" s="4"/>
      <c r="I177" s="26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5:24">
      <c r="E178" s="54"/>
      <c r="F178" s="4"/>
      <c r="G178" s="4"/>
      <c r="I178" s="26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5:24">
      <c r="E179" s="26"/>
      <c r="F179" s="11"/>
      <c r="G179" s="11"/>
      <c r="I179" s="26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5:24">
      <c r="E180" s="26"/>
      <c r="F180" s="11"/>
      <c r="G180" s="11"/>
      <c r="I180" s="26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5:24">
      <c r="E181" s="26"/>
      <c r="F181" s="11"/>
      <c r="G181" s="11"/>
      <c r="I181" s="26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5:24">
      <c r="E182" s="26"/>
      <c r="F182" s="11"/>
      <c r="G182" s="11"/>
      <c r="I182" s="26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5:24">
      <c r="E183" s="26"/>
      <c r="F183" s="11"/>
      <c r="G183" s="11"/>
      <c r="I183" s="26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5:24">
      <c r="E184" s="26"/>
      <c r="F184" s="11"/>
      <c r="G184" s="11"/>
      <c r="I184" s="26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>
        <f>SUM(W180:W184)</f>
        <v>0</v>
      </c>
    </row>
    <row r="185" spans="5:24">
      <c r="E185" s="26"/>
      <c r="F185" s="11"/>
      <c r="G185" s="11"/>
      <c r="I185" s="26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5:24">
      <c r="E186" s="26"/>
      <c r="F186" s="11"/>
      <c r="G186" s="11"/>
      <c r="I186" s="26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5:24">
      <c r="E187" s="26"/>
      <c r="F187" s="11"/>
      <c r="G187" s="11"/>
      <c r="I187" s="26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5:24">
      <c r="E188" s="26"/>
      <c r="F188" s="11"/>
      <c r="G188" s="11"/>
      <c r="I188" s="26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5:24">
      <c r="E189" s="26"/>
      <c r="F189" s="11"/>
      <c r="G189" s="11"/>
      <c r="I189" s="26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5:24">
      <c r="E190" s="26"/>
      <c r="F190" s="11"/>
      <c r="G190" s="11"/>
      <c r="I190" s="26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5:24">
      <c r="E191" s="26"/>
      <c r="F191" s="11"/>
      <c r="G191" s="11"/>
      <c r="I191" s="26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>
        <f>SUM(W188:W191)</f>
        <v>0</v>
      </c>
    </row>
    <row r="192" spans="5:24">
      <c r="E192" s="26"/>
      <c r="F192" s="11"/>
      <c r="G192" s="11"/>
      <c r="I192" s="26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3:24">
      <c r="E193" s="54"/>
      <c r="F193" s="4"/>
      <c r="G193" s="4"/>
      <c r="I193" s="26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3:24">
      <c r="E194" s="54"/>
      <c r="F194" s="4"/>
      <c r="G194" s="4"/>
      <c r="I194" s="26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3:24">
      <c r="E195" s="54"/>
      <c r="F195" s="4"/>
      <c r="G195" s="4"/>
      <c r="I195" s="26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3:24">
      <c r="E196" s="54"/>
      <c r="F196" s="4"/>
      <c r="G196" s="4"/>
      <c r="I196" s="26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3:24" s="8" customFormat="1">
      <c r="C197" s="47"/>
      <c r="D197" s="27"/>
      <c r="E197" s="50"/>
      <c r="F197" s="9"/>
      <c r="G197" s="9"/>
      <c r="I197" s="5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</row>
    <row r="198" spans="3:24">
      <c r="E198" s="54"/>
      <c r="F198" s="4"/>
      <c r="G198" s="4"/>
      <c r="I198" s="26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3:24">
      <c r="E199" s="26"/>
      <c r="F199" s="11"/>
      <c r="G199" s="11"/>
      <c r="I199" s="26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3:24"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3:24">
      <c r="E201" s="26"/>
      <c r="F201" s="11"/>
      <c r="G201" s="11"/>
      <c r="I201" s="26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3:24">
      <c r="E202" s="26"/>
      <c r="F202" s="11"/>
      <c r="G202" s="11"/>
      <c r="I202" s="26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3:24">
      <c r="E203" s="26"/>
      <c r="F203" s="11"/>
      <c r="G203" s="11"/>
      <c r="I203" s="26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3:24">
      <c r="E204" s="26"/>
      <c r="F204" s="11"/>
      <c r="G204" s="11"/>
      <c r="I204" s="26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3:24">
      <c r="E205" s="26"/>
      <c r="F205" s="11"/>
      <c r="G205" s="11"/>
      <c r="I205" s="26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3:24">
      <c r="E206" s="26"/>
      <c r="F206" s="11"/>
      <c r="G206" s="11"/>
      <c r="I206" s="26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3:24">
      <c r="E207" s="26"/>
      <c r="F207" s="11"/>
      <c r="G207" s="11"/>
      <c r="I207" s="26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3:24">
      <c r="E208" s="26"/>
      <c r="F208" s="11"/>
      <c r="G208" s="11"/>
      <c r="I208" s="26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5:24">
      <c r="E209" s="26"/>
      <c r="F209" s="11"/>
      <c r="G209" s="11"/>
      <c r="I209" s="26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5:24">
      <c r="E210" s="26"/>
      <c r="F210" s="11"/>
      <c r="G210" s="11"/>
      <c r="I210" s="26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5:24">
      <c r="E211" s="26"/>
      <c r="F211" s="26"/>
      <c r="I211" s="26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5:24">
      <c r="E212" s="26"/>
      <c r="F212" s="4"/>
      <c r="G212" s="4"/>
      <c r="I212" s="26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5:24">
      <c r="E213" s="26"/>
      <c r="F213" s="4"/>
      <c r="G213" s="4"/>
      <c r="I213" s="26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5:24">
      <c r="E214" s="26"/>
      <c r="F214" s="4"/>
      <c r="G214" s="4"/>
      <c r="I214" s="26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5:24">
      <c r="E215" s="26"/>
      <c r="F215" s="4"/>
      <c r="G215" s="4"/>
      <c r="I215" s="26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5:24">
      <c r="E216" s="26"/>
      <c r="F216" s="4"/>
      <c r="G216" s="4"/>
      <c r="I216" s="26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5:24">
      <c r="E217" s="26"/>
      <c r="F217" s="4"/>
      <c r="G217" s="4"/>
      <c r="I217" s="26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5:24">
      <c r="E218" s="26"/>
      <c r="F218" s="4"/>
      <c r="G218" s="4"/>
      <c r="I218" s="26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5:24">
      <c r="E219" s="64"/>
      <c r="F219" s="4"/>
      <c r="G219" s="4"/>
      <c r="I219" s="26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5:24">
      <c r="E220" s="26"/>
      <c r="F220" s="11"/>
      <c r="G220" s="11"/>
      <c r="I220" s="26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5:24">
      <c r="E221" s="26"/>
      <c r="F221" s="11"/>
      <c r="G221" s="11"/>
      <c r="I221" s="26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5:24">
      <c r="E222" s="26"/>
      <c r="F222" s="11"/>
      <c r="G222" s="11"/>
      <c r="I222" s="26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5:24">
      <c r="E223" s="26"/>
      <c r="F223" s="11"/>
      <c r="G223" s="11"/>
      <c r="I223" s="26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5:24">
      <c r="E224" s="26"/>
      <c r="F224" s="11"/>
      <c r="G224" s="11"/>
      <c r="I224" s="26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5:24">
      <c r="E225" s="26"/>
      <c r="F225" s="11"/>
      <c r="G225" s="11"/>
      <c r="I225" s="26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5:24">
      <c r="E226" s="26"/>
      <c r="F226" s="11"/>
      <c r="G226" s="11"/>
      <c r="I226" s="26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>
        <f>SUM(W223:W226)</f>
        <v>0</v>
      </c>
    </row>
    <row r="227" spans="5:24">
      <c r="E227" s="26"/>
      <c r="F227" s="11"/>
      <c r="G227" s="11"/>
      <c r="I227" s="26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5:24">
      <c r="E228" s="26"/>
      <c r="F228" s="11"/>
      <c r="G228" s="11"/>
      <c r="I228" s="26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5:24">
      <c r="E229" s="26"/>
      <c r="F229" s="11"/>
      <c r="G229" s="11"/>
      <c r="I229" s="26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5:24">
      <c r="E230" s="26"/>
      <c r="F230" s="11"/>
      <c r="G230" s="11"/>
      <c r="I230" s="26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5:24">
      <c r="E231" s="26"/>
      <c r="F231" s="11"/>
      <c r="G231" s="11"/>
      <c r="I231" s="26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5:24">
      <c r="E232" s="26"/>
      <c r="F232" s="11"/>
      <c r="G232" s="11"/>
      <c r="I232" s="26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5:24">
      <c r="E233" s="26"/>
      <c r="F233" s="11"/>
      <c r="G233" s="11"/>
      <c r="H233" s="26"/>
      <c r="I233" s="26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5:24">
      <c r="E234" s="26"/>
      <c r="F234" s="11"/>
      <c r="G234" s="11"/>
      <c r="H234" s="26"/>
      <c r="I234" s="26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5:24">
      <c r="E235" s="26"/>
      <c r="F235" s="11"/>
      <c r="G235" s="11"/>
      <c r="H235" s="26"/>
      <c r="I235" s="26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5:24">
      <c r="E236" s="26"/>
      <c r="F236" s="11"/>
      <c r="G236" s="11"/>
      <c r="H236" s="26"/>
      <c r="I236" s="26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>
        <f>SUM(W233:W236)</f>
        <v>0</v>
      </c>
    </row>
    <row r="237" spans="5:24">
      <c r="E237" s="26"/>
      <c r="F237" s="4"/>
      <c r="G237" s="4"/>
      <c r="I237" s="26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5:24">
      <c r="E238" s="26"/>
      <c r="F238" s="4"/>
      <c r="G238" s="4"/>
      <c r="I238" s="26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5:24">
      <c r="E239" s="54"/>
      <c r="F239" s="4"/>
      <c r="G239" s="4"/>
      <c r="I239" s="26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5:24">
      <c r="E240" s="26"/>
      <c r="F240" s="11"/>
      <c r="G240" s="11"/>
      <c r="I240" s="26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3:24">
      <c r="E241" s="54"/>
      <c r="F241" s="4"/>
      <c r="G241" s="4"/>
      <c r="I241" s="26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3:24">
      <c r="E242" s="54"/>
      <c r="F242" s="4"/>
      <c r="G242" s="4"/>
      <c r="I242" s="26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3:24">
      <c r="E243" s="54"/>
      <c r="F243" s="4"/>
      <c r="G243" s="4"/>
      <c r="I243" s="26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3:24">
      <c r="E244" s="26"/>
      <c r="F244" s="11"/>
      <c r="G244" s="11"/>
      <c r="I244" s="26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3:24">
      <c r="E245" s="26"/>
      <c r="F245" s="11"/>
      <c r="G245" s="11"/>
      <c r="I245" s="26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3:24">
      <c r="E246" s="54"/>
      <c r="F246" s="4"/>
      <c r="G246" s="4"/>
      <c r="I246" s="26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3:24">
      <c r="E247" s="54"/>
      <c r="F247" s="4"/>
      <c r="G247" s="4"/>
      <c r="I247" s="26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3:24">
      <c r="E248" s="54"/>
      <c r="F248" s="4"/>
      <c r="G248" s="4"/>
      <c r="I248" s="26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3:24">
      <c r="E249" s="54"/>
      <c r="F249" s="4"/>
      <c r="G249" s="4"/>
      <c r="I249" s="26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3:24">
      <c r="E250" s="54"/>
      <c r="F250" s="4"/>
      <c r="G250" s="4"/>
      <c r="I250" s="26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3:24">
      <c r="E251" s="26"/>
      <c r="F251" s="4"/>
      <c r="G251" s="4"/>
      <c r="I251" s="26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3:24">
      <c r="E252" s="26"/>
      <c r="F252" s="4"/>
      <c r="G252" s="4"/>
      <c r="I252" s="26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3:24">
      <c r="E253" s="26"/>
      <c r="F253" s="11"/>
      <c r="G253" s="11"/>
      <c r="I253" s="26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3:24">
      <c r="E254" s="26"/>
      <c r="F254" s="11"/>
      <c r="G254" s="11"/>
      <c r="I254" s="26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3:24" s="8" customFormat="1">
      <c r="C255" s="47"/>
      <c r="D255" s="27"/>
      <c r="E255" s="50"/>
      <c r="F255" s="9"/>
      <c r="G255" s="9"/>
      <c r="I255" s="5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</row>
    <row r="256" spans="3:24">
      <c r="E256" s="26"/>
      <c r="F256" s="4"/>
      <c r="G256" s="4"/>
      <c r="I256" s="26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5:23">
      <c r="E257" s="26"/>
      <c r="F257" s="4"/>
      <c r="G257" s="4"/>
      <c r="I257" s="26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5:23">
      <c r="E258" s="26"/>
      <c r="F258" s="4"/>
      <c r="G258" s="4"/>
      <c r="I258" s="26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5:23">
      <c r="E259" s="26"/>
      <c r="F259" s="4"/>
      <c r="G259" s="4"/>
      <c r="I259" s="26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5:23">
      <c r="E260" s="26"/>
      <c r="F260" s="4"/>
      <c r="G260" s="4"/>
      <c r="I260" s="26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5:23">
      <c r="E261" s="26"/>
      <c r="F261" s="4"/>
      <c r="G261" s="4"/>
      <c r="I261" s="26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5:23">
      <c r="E262" s="54"/>
      <c r="F262" s="4"/>
      <c r="G262" s="4"/>
      <c r="I262" s="26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5:23">
      <c r="E263" s="54"/>
      <c r="F263" s="4"/>
      <c r="G263" s="4"/>
      <c r="I263" s="26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5:23">
      <c r="E264" s="54"/>
      <c r="F264" s="4"/>
      <c r="G264" s="4"/>
      <c r="I264" s="26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5:23">
      <c r="E265" s="26"/>
      <c r="F265" s="4"/>
      <c r="G265" s="4"/>
      <c r="I265" s="26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5:23">
      <c r="E266" s="26"/>
      <c r="F266" s="4"/>
      <c r="G266" s="4"/>
      <c r="I266" s="26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5:23">
      <c r="E267" s="26"/>
      <c r="F267" s="4"/>
      <c r="G267" s="4"/>
      <c r="I267" s="26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5:23">
      <c r="E268" s="26"/>
      <c r="F268" s="4"/>
      <c r="G268" s="4"/>
      <c r="I268" s="26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5:23">
      <c r="E269" s="26"/>
      <c r="F269" s="4"/>
      <c r="G269" s="4"/>
      <c r="I269" s="26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5:23">
      <c r="E270" s="26"/>
      <c r="F270" s="4"/>
      <c r="G270" s="4"/>
      <c r="I270" s="26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5:23">
      <c r="E271" s="26"/>
      <c r="F271" s="4"/>
      <c r="G271" s="4"/>
      <c r="I271" s="26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5:23">
      <c r="E272" s="26"/>
      <c r="F272" s="4"/>
      <c r="G272" s="4"/>
      <c r="I272" s="26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3:24">
      <c r="E273" s="26"/>
      <c r="F273" s="4"/>
      <c r="G273" s="4"/>
      <c r="I273" s="26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3:24">
      <c r="E274" s="26"/>
      <c r="F274" s="11"/>
      <c r="G274" s="11"/>
      <c r="I274" s="26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3:24">
      <c r="E275" s="26"/>
      <c r="F275" s="11"/>
      <c r="G275" s="11"/>
      <c r="I275" s="26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3:24">
      <c r="E276" s="26"/>
      <c r="F276" s="11"/>
      <c r="G276" s="11"/>
      <c r="I276" s="26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3:24">
      <c r="E277" s="26"/>
      <c r="F277" s="11"/>
      <c r="G277" s="11"/>
      <c r="I277" s="26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3:24">
      <c r="E278" s="26"/>
      <c r="F278" s="11"/>
      <c r="G278" s="11"/>
      <c r="I278" s="26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3:24" s="8" customFormat="1">
      <c r="C279" s="47"/>
      <c r="D279" s="27"/>
      <c r="E279" s="50"/>
      <c r="F279" s="9"/>
      <c r="G279" s="9"/>
      <c r="I279" s="5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</row>
    <row r="280" spans="3:24">
      <c r="E280" s="26"/>
      <c r="F280" s="11"/>
      <c r="G280" s="11"/>
      <c r="I280" s="26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3:24">
      <c r="E281" s="26"/>
      <c r="F281" s="11"/>
      <c r="G281" s="11"/>
      <c r="H281" s="26"/>
      <c r="I281" s="26"/>
      <c r="K281" s="2"/>
      <c r="L281" s="51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3:24">
      <c r="E282" s="26"/>
      <c r="F282" s="11"/>
      <c r="G282" s="11"/>
      <c r="H282" s="26"/>
      <c r="I282" s="26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3:24">
      <c r="E283" s="26"/>
      <c r="F283" s="11"/>
      <c r="G283" s="11"/>
      <c r="I283" s="26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3:24">
      <c r="E284" s="26"/>
      <c r="F284" s="11"/>
      <c r="G284" s="11"/>
      <c r="I284" s="26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3:24">
      <c r="E285" s="26"/>
      <c r="F285" s="11"/>
      <c r="G285" s="11"/>
      <c r="I285" s="26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3:24"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3:24" s="8" customFormat="1">
      <c r="C287" s="47"/>
      <c r="D287" s="27"/>
      <c r="E287" s="50"/>
      <c r="F287" s="9"/>
      <c r="G287" s="9"/>
      <c r="I287" s="5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</row>
    <row r="288" spans="3:24" s="8" customFormat="1">
      <c r="C288" s="47"/>
      <c r="D288" s="27"/>
      <c r="E288" s="50"/>
      <c r="F288" s="9"/>
      <c r="G288" s="9"/>
      <c r="I288" s="5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</row>
    <row r="289" spans="3:25">
      <c r="E289" s="26"/>
      <c r="F289" s="11"/>
      <c r="G289" s="11"/>
      <c r="I289" s="26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3:25" s="8" customFormat="1">
      <c r="C290" s="47"/>
      <c r="D290" s="27"/>
      <c r="E290" s="50"/>
      <c r="F290" s="9"/>
      <c r="G290" s="9"/>
      <c r="I290" s="5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</row>
    <row r="291" spans="3:25">
      <c r="E291" s="54"/>
      <c r="F291" s="4"/>
      <c r="G291" s="4"/>
      <c r="I291" s="26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3:25">
      <c r="E292" s="50"/>
      <c r="F292" s="4"/>
      <c r="G292" s="4"/>
      <c r="I292" s="50"/>
      <c r="K292" s="2"/>
      <c r="L292" s="2"/>
      <c r="M292" s="2"/>
      <c r="N292" s="2"/>
      <c r="O292" s="2"/>
      <c r="P292" s="2"/>
      <c r="Q292" s="2"/>
      <c r="R292" s="2"/>
      <c r="S292" s="2"/>
    </row>
    <row r="293" spans="3:25">
      <c r="E293" s="50"/>
      <c r="F293" s="4"/>
      <c r="G293" s="4"/>
      <c r="I293" s="26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3:25">
      <c r="E294" s="26"/>
      <c r="F294" s="4"/>
      <c r="G294" s="4"/>
      <c r="I294" s="26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3:25" s="8" customFormat="1">
      <c r="C295" s="47"/>
      <c r="D295" s="27"/>
      <c r="E295" s="26"/>
      <c r="F295" s="11"/>
      <c r="G295" s="11"/>
      <c r="H295" s="1"/>
      <c r="I295" s="26"/>
      <c r="J295" s="1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3:25" s="8" customFormat="1">
      <c r="C296" s="47"/>
      <c r="D296" s="27"/>
      <c r="E296" s="26"/>
      <c r="F296" s="11"/>
      <c r="G296" s="11"/>
      <c r="H296" s="1"/>
      <c r="I296" s="26"/>
      <c r="J296" s="1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3:25">
      <c r="E297" s="54"/>
      <c r="F297" s="4"/>
      <c r="G297" s="4"/>
      <c r="I297" s="26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3:25">
      <c r="E298" s="54"/>
      <c r="F298" s="4"/>
      <c r="G298" s="4"/>
      <c r="I298" s="26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3:25">
      <c r="E299" s="54"/>
      <c r="F299" s="4"/>
      <c r="G299" s="4"/>
      <c r="I299" s="26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3:25">
      <c r="E300" s="54"/>
      <c r="F300" s="4"/>
      <c r="G300" s="4"/>
      <c r="I300" s="26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3:25">
      <c r="E301" s="26"/>
      <c r="F301" s="4"/>
      <c r="G301" s="4"/>
      <c r="I301" s="26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3:25">
      <c r="E302" s="26"/>
      <c r="F302" s="4"/>
      <c r="G302" s="4"/>
      <c r="I302" s="26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3:25">
      <c r="E303" s="26"/>
      <c r="F303" s="4"/>
      <c r="G303" s="4"/>
      <c r="I303" s="26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Y303" s="20"/>
    </row>
    <row r="304" spans="3:25" s="8" customFormat="1">
      <c r="C304" s="47"/>
      <c r="D304" s="27"/>
      <c r="E304" s="50"/>
      <c r="F304" s="9"/>
      <c r="G304" s="9"/>
      <c r="I304" s="5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Y304" s="23"/>
    </row>
    <row r="305" spans="5:23">
      <c r="E305" s="26"/>
      <c r="F305" s="4"/>
      <c r="G305" s="4"/>
      <c r="I305" s="26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5:23">
      <c r="E306" s="26"/>
      <c r="F306" s="4"/>
      <c r="G306" s="4"/>
      <c r="I306" s="26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5:23">
      <c r="E307" s="26"/>
      <c r="F307" s="4"/>
      <c r="G307" s="4"/>
      <c r="I307" s="26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5:23">
      <c r="E308" s="26"/>
      <c r="F308" s="11"/>
      <c r="G308" s="11"/>
      <c r="I308" s="26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</sheetData>
  <phoneticPr fontId="0" type="noConversion"/>
  <pageMargins left="0.25" right="0.25" top="1" bottom="1" header="0.5" footer="0.5"/>
  <pageSetup paperSize="5" scale="90" orientation="landscape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1"/>
  <sheetViews>
    <sheetView topLeftCell="D1" workbookViewId="0">
      <selection activeCell="D1" sqref="A1:IV65536"/>
    </sheetView>
  </sheetViews>
  <sheetFormatPr defaultRowHeight="13.2"/>
  <cols>
    <col min="1" max="1" width="21.88671875" style="1" customWidth="1"/>
    <col min="2" max="2" width="3.33203125" style="1" customWidth="1"/>
    <col min="3" max="3" width="51" style="32" customWidth="1"/>
    <col min="4" max="4" width="14.33203125" style="6" customWidth="1"/>
    <col min="5" max="5" width="18" style="1" customWidth="1"/>
    <col min="6" max="6" width="15.44140625" style="1" customWidth="1"/>
    <col min="7" max="7" width="40.88671875" style="26" customWidth="1"/>
    <col min="8" max="8" width="7.88671875" style="1" customWidth="1"/>
    <col min="9" max="9" width="43" style="1" customWidth="1"/>
    <col min="10" max="10" width="12" style="1" customWidth="1"/>
    <col min="11" max="21" width="8.88671875" style="1" customWidth="1"/>
    <col min="22" max="22" width="10.109375" style="1" customWidth="1"/>
    <col min="23" max="23" width="10.44140625" style="1" customWidth="1"/>
    <col min="24" max="24" width="8.88671875" style="1" customWidth="1"/>
    <col min="25" max="25" width="25.5546875" style="1" customWidth="1"/>
    <col min="26" max="26" width="19.6640625" style="1" customWidth="1"/>
    <col min="27" max="16384" width="8.88671875" style="1"/>
  </cols>
  <sheetData>
    <row r="1" spans="1:24" s="13" customFormat="1">
      <c r="A1" s="16" t="s">
        <v>4</v>
      </c>
      <c r="B1" s="16"/>
      <c r="C1" s="28" t="s">
        <v>3</v>
      </c>
      <c r="D1" s="17" t="s">
        <v>124</v>
      </c>
      <c r="E1" s="16" t="s">
        <v>1</v>
      </c>
      <c r="F1" s="16" t="s">
        <v>2</v>
      </c>
      <c r="G1" s="18" t="s">
        <v>125</v>
      </c>
      <c r="H1" s="16"/>
      <c r="I1" s="16"/>
      <c r="J1" s="16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4">
      <c r="G2" s="32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</row>
    <row r="3" spans="1:24">
      <c r="A3" s="1" t="s">
        <v>87</v>
      </c>
      <c r="C3" s="32" t="s">
        <v>117</v>
      </c>
      <c r="D3" s="6" t="s">
        <v>130</v>
      </c>
      <c r="E3" s="46">
        <v>400000</v>
      </c>
      <c r="F3" s="40" t="s">
        <v>324</v>
      </c>
      <c r="G3" s="31" t="s">
        <v>326</v>
      </c>
      <c r="I3" s="26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26.4">
      <c r="C4" s="32" t="s">
        <v>88</v>
      </c>
      <c r="D4" s="12" t="s">
        <v>7</v>
      </c>
      <c r="E4" s="46">
        <v>65000</v>
      </c>
      <c r="F4" s="40" t="s">
        <v>324</v>
      </c>
      <c r="G4" s="31"/>
      <c r="I4" s="26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26.4">
      <c r="C5" s="32" t="s">
        <v>89</v>
      </c>
      <c r="D5" s="12" t="s">
        <v>130</v>
      </c>
      <c r="E5" s="46">
        <v>75000</v>
      </c>
      <c r="F5" s="40" t="s">
        <v>324</v>
      </c>
      <c r="G5" s="31"/>
      <c r="I5" s="2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26.4">
      <c r="C6" s="32" t="s">
        <v>90</v>
      </c>
      <c r="D6" s="12" t="s">
        <v>131</v>
      </c>
      <c r="E6" s="46">
        <v>50000</v>
      </c>
      <c r="F6" s="40" t="s">
        <v>324</v>
      </c>
      <c r="G6" s="31"/>
      <c r="I6" s="26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s="13" customFormat="1">
      <c r="A7" s="13" t="s">
        <v>91</v>
      </c>
      <c r="C7" s="36" t="s">
        <v>91</v>
      </c>
      <c r="D7" s="28"/>
      <c r="E7" s="38">
        <f>SUM(E3:E6)</f>
        <v>590000</v>
      </c>
      <c r="F7" s="38"/>
      <c r="G7" s="35"/>
      <c r="I7" s="53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</row>
    <row r="8" spans="1:24">
      <c r="E8" s="46"/>
      <c r="F8" s="40"/>
      <c r="G8" s="31"/>
      <c r="I8" s="26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s="20" customFormat="1">
      <c r="A9" s="20" t="s">
        <v>4</v>
      </c>
      <c r="C9" s="21" t="s">
        <v>17</v>
      </c>
      <c r="D9" s="21"/>
      <c r="E9" s="60" t="s">
        <v>1</v>
      </c>
      <c r="F9" s="60" t="s">
        <v>2</v>
      </c>
      <c r="G9" s="21"/>
      <c r="I9" s="60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3"/>
    </row>
    <row r="10" spans="1:24">
      <c r="D10" s="12"/>
      <c r="E10" s="26"/>
      <c r="F10" s="11"/>
      <c r="G10" s="33"/>
      <c r="I10" s="2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2"/>
    </row>
    <row r="11" spans="1:24">
      <c r="A11" s="1" t="s">
        <v>87</v>
      </c>
      <c r="C11" s="32" t="s">
        <v>151</v>
      </c>
      <c r="D11" s="6" t="s">
        <v>12</v>
      </c>
      <c r="E11" s="39">
        <v>36000</v>
      </c>
      <c r="F11" s="40">
        <v>36000</v>
      </c>
      <c r="G11" s="31"/>
      <c r="I11" s="26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4">
      <c r="B12" s="1" t="s">
        <v>12</v>
      </c>
      <c r="C12" s="32" t="s">
        <v>265</v>
      </c>
      <c r="D12" s="6" t="s">
        <v>12</v>
      </c>
      <c r="E12" s="39">
        <v>7000</v>
      </c>
      <c r="F12" s="40">
        <v>7000</v>
      </c>
      <c r="G12" s="31"/>
      <c r="I12" s="26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4" s="13" customFormat="1">
      <c r="A13" s="13" t="s">
        <v>91</v>
      </c>
      <c r="C13" s="36" t="s">
        <v>91</v>
      </c>
      <c r="D13" s="17"/>
      <c r="E13" s="38">
        <f>SUM(E11:E12)</f>
        <v>43000</v>
      </c>
      <c r="F13" s="38">
        <f>SUM(F11:F12)</f>
        <v>43000</v>
      </c>
      <c r="G13" s="35"/>
      <c r="I13" s="53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1:24" s="13" customFormat="1">
      <c r="C14" s="36"/>
      <c r="D14" s="17"/>
      <c r="E14" s="38"/>
      <c r="F14" s="38"/>
      <c r="G14" s="35"/>
      <c r="I14" s="53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spans="1:24" s="13" customFormat="1">
      <c r="A15" s="13" t="s">
        <v>343</v>
      </c>
      <c r="C15" s="36"/>
      <c r="D15" s="63"/>
      <c r="E15" s="38">
        <v>9000000</v>
      </c>
      <c r="F15" s="55">
        <v>9000000</v>
      </c>
      <c r="G15" s="35"/>
      <c r="I15" s="53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</row>
    <row r="16" spans="1:24" s="13" customFormat="1">
      <c r="A16" s="13" t="s">
        <v>344</v>
      </c>
      <c r="C16" s="36"/>
      <c r="D16" s="63"/>
      <c r="E16" s="38">
        <f>E7</f>
        <v>590000</v>
      </c>
      <c r="F16" s="38">
        <f>F7</f>
        <v>0</v>
      </c>
      <c r="G16" s="35"/>
      <c r="I16" s="53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1:23" s="13" customFormat="1">
      <c r="A17" s="13" t="s">
        <v>322</v>
      </c>
      <c r="C17" s="36"/>
      <c r="D17" s="63"/>
      <c r="E17" s="38">
        <f>SUM(E15-E16)</f>
        <v>8410000</v>
      </c>
      <c r="F17" s="38">
        <f>SUM(F15-F16)</f>
        <v>9000000</v>
      </c>
      <c r="G17" s="35"/>
      <c r="I17" s="53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8" spans="1:23" s="13" customFormat="1">
      <c r="C18" s="36"/>
      <c r="D18" s="63"/>
      <c r="E18" s="38"/>
      <c r="F18" s="55"/>
      <c r="G18" s="35"/>
      <c r="I18" s="53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</row>
    <row r="19" spans="1:23" s="13" customFormat="1">
      <c r="A19" s="13" t="s">
        <v>343</v>
      </c>
      <c r="C19" s="36"/>
      <c r="D19" s="63"/>
      <c r="E19" s="38">
        <v>9000000</v>
      </c>
      <c r="F19" s="55">
        <v>9000000</v>
      </c>
      <c r="G19" s="35"/>
      <c r="I19" s="53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1:23" s="13" customFormat="1">
      <c r="A20" s="13" t="s">
        <v>345</v>
      </c>
      <c r="C20" s="36"/>
      <c r="D20" s="63"/>
      <c r="E20" s="38">
        <v>0</v>
      </c>
      <c r="F20" s="55">
        <v>0</v>
      </c>
      <c r="G20" s="35"/>
      <c r="I20" s="53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</row>
    <row r="21" spans="1:23" s="13" customFormat="1">
      <c r="A21" s="13" t="s">
        <v>322</v>
      </c>
      <c r="C21" s="36"/>
      <c r="D21" s="63"/>
      <c r="E21" s="38">
        <f>SUM(E19-E20)</f>
        <v>9000000</v>
      </c>
      <c r="F21" s="38">
        <f>SUM(F19-F20)</f>
        <v>9000000</v>
      </c>
      <c r="G21" s="35"/>
      <c r="I21" s="53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 spans="1:23" s="13" customFormat="1">
      <c r="C22" s="36"/>
      <c r="D22" s="63"/>
      <c r="E22" s="38"/>
      <c r="F22" s="38"/>
      <c r="G22" s="35"/>
      <c r="I22" s="53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</row>
    <row r="23" spans="1:23" s="13" customFormat="1">
      <c r="A23" s="13" t="s">
        <v>346</v>
      </c>
      <c r="C23" s="36"/>
      <c r="D23" s="63"/>
      <c r="E23" s="38">
        <v>1200000</v>
      </c>
      <c r="F23" s="38">
        <v>1200000</v>
      </c>
      <c r="G23" s="35"/>
      <c r="I23" s="53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 spans="1:23" s="13" customFormat="1">
      <c r="A24" s="13" t="s">
        <v>347</v>
      </c>
      <c r="C24" s="36"/>
      <c r="D24" s="63"/>
      <c r="E24" s="38">
        <f>E13</f>
        <v>43000</v>
      </c>
      <c r="F24" s="38">
        <f>F13</f>
        <v>43000</v>
      </c>
      <c r="G24" s="35"/>
      <c r="I24" s="53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</row>
    <row r="25" spans="1:23" s="13" customFormat="1">
      <c r="A25" s="13" t="s">
        <v>322</v>
      </c>
      <c r="C25" s="36"/>
      <c r="D25" s="63"/>
      <c r="E25" s="38">
        <f>SUM(E23-E24)</f>
        <v>1157000</v>
      </c>
      <c r="F25" s="38">
        <f>SUM(F23-F24)</f>
        <v>1157000</v>
      </c>
      <c r="G25" s="35"/>
      <c r="I25" s="53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</row>
    <row r="26" spans="1:23">
      <c r="A26" s="25"/>
      <c r="B26" s="13"/>
      <c r="C26" s="36"/>
      <c r="D26" s="63"/>
      <c r="E26" s="39"/>
      <c r="F26" s="39"/>
      <c r="G26" s="35"/>
      <c r="I26" s="26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A27" s="25"/>
      <c r="B27" s="13"/>
      <c r="C27" s="36"/>
      <c r="D27" s="63"/>
      <c r="E27" s="39"/>
      <c r="F27" s="39"/>
      <c r="G27" s="35"/>
      <c r="I27" s="26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A28" s="13"/>
      <c r="B28" s="13"/>
      <c r="C28" s="36"/>
      <c r="D28" s="17"/>
      <c r="E28" s="25"/>
      <c r="F28" s="40"/>
      <c r="G28" s="35"/>
      <c r="I28" s="26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6"/>
      <c r="F29" s="11"/>
      <c r="G29" s="11"/>
      <c r="I29" s="26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6"/>
      <c r="F30" s="11"/>
      <c r="G30" s="11"/>
      <c r="I30" s="26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6"/>
      <c r="F31" s="11"/>
      <c r="G31" s="11"/>
      <c r="I31" s="26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6"/>
      <c r="F32" s="4"/>
      <c r="G32" s="4"/>
      <c r="I32" s="26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5:24">
      <c r="E33" s="54"/>
      <c r="F33" s="4"/>
      <c r="G33" s="4"/>
      <c r="I33" s="26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5:24">
      <c r="E34" s="54"/>
      <c r="F34" s="4"/>
      <c r="G34" s="4"/>
      <c r="I34" s="26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5:24">
      <c r="E35" s="54"/>
      <c r="F35" s="4"/>
      <c r="G35" s="4"/>
      <c r="I35" s="26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5:24">
      <c r="E36" s="54"/>
      <c r="F36" s="4"/>
      <c r="G36" s="4"/>
      <c r="I36" s="26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5:24">
      <c r="E37" s="54"/>
      <c r="F37" s="4"/>
      <c r="G37" s="4"/>
      <c r="I37" s="26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5:24">
      <c r="E38" s="54"/>
      <c r="F38" s="4"/>
      <c r="G38" s="4"/>
      <c r="I38" s="26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5:24">
      <c r="E39" s="26"/>
      <c r="F39" s="11"/>
      <c r="G39" s="11"/>
      <c r="I39" s="26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5:24">
      <c r="E40" s="26"/>
      <c r="F40" s="11"/>
      <c r="G40" s="11"/>
      <c r="I40" s="26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5:24">
      <c r="E41" s="11"/>
      <c r="F41" s="11"/>
      <c r="G41" s="11"/>
      <c r="I41" s="26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5:24">
      <c r="E42" s="11"/>
      <c r="F42" s="11"/>
      <c r="G42" s="11"/>
      <c r="I42" s="26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5:24">
      <c r="E43" s="11"/>
      <c r="F43" s="11"/>
      <c r="G43" s="11"/>
      <c r="I43" s="26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5:24">
      <c r="E44" s="11"/>
      <c r="F44" s="11"/>
      <c r="G44" s="11"/>
      <c r="I44" s="26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5:24">
      <c r="E45" s="11"/>
      <c r="F45" s="11"/>
      <c r="G45" s="11"/>
      <c r="I45" s="26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5:24">
      <c r="E46" s="26"/>
      <c r="F46" s="11"/>
      <c r="G46" s="11"/>
      <c r="I46" s="26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5:24">
      <c r="E47" s="26"/>
      <c r="F47" s="11"/>
      <c r="G47" s="11"/>
      <c r="I47" s="26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5:24">
      <c r="E48" s="26"/>
      <c r="F48" s="11"/>
      <c r="G48" s="11"/>
      <c r="I48" s="26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5:23">
      <c r="E49" s="26"/>
      <c r="F49" s="11"/>
      <c r="G49" s="11"/>
      <c r="I49" s="26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5:23">
      <c r="E50" s="26"/>
      <c r="F50" s="11"/>
      <c r="G50" s="11"/>
      <c r="I50" s="26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5:23">
      <c r="E51" s="26"/>
      <c r="F51" s="11"/>
      <c r="G51" s="11"/>
      <c r="I51" s="26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5:23">
      <c r="E52" s="26"/>
      <c r="F52" s="11"/>
      <c r="G52" s="11"/>
      <c r="I52" s="26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5:23">
      <c r="E53" s="26"/>
      <c r="F53" s="11"/>
      <c r="G53" s="11"/>
      <c r="I53" s="26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5:23">
      <c r="E54" s="26"/>
      <c r="F54" s="11"/>
      <c r="G54" s="11"/>
      <c r="I54" s="26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5:23">
      <c r="E55" s="26"/>
      <c r="F55" s="11"/>
      <c r="G55" s="11"/>
      <c r="I55" s="26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5:23">
      <c r="E56" s="26"/>
      <c r="F56" s="11"/>
      <c r="G56" s="11"/>
      <c r="I56" s="26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5:23">
      <c r="E57" s="26"/>
      <c r="F57" s="11"/>
      <c r="G57" s="11"/>
      <c r="I57" s="26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5:23">
      <c r="E58" s="26"/>
      <c r="F58" s="11"/>
      <c r="G58" s="11"/>
      <c r="I58" s="26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5:23">
      <c r="E59" s="26"/>
      <c r="F59" s="11"/>
      <c r="G59" s="11"/>
      <c r="I59" s="26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5:23">
      <c r="E60" s="26"/>
      <c r="F60" s="11"/>
      <c r="G60" s="11"/>
      <c r="I60" s="26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5:23">
      <c r="E61" s="26"/>
      <c r="F61" s="11"/>
      <c r="G61" s="11"/>
      <c r="I61" s="26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5:23">
      <c r="E62" s="26"/>
      <c r="F62" s="11"/>
      <c r="G62" s="11"/>
      <c r="I62" s="26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5:23">
      <c r="E63" s="26"/>
      <c r="F63" s="11"/>
      <c r="G63" s="11"/>
      <c r="I63" s="26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5:23">
      <c r="E64" s="26"/>
      <c r="F64" s="11"/>
      <c r="G64" s="11"/>
      <c r="I64" s="26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5:24">
      <c r="E65" s="26"/>
      <c r="F65" s="11"/>
      <c r="G65" s="11"/>
      <c r="I65" s="26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5:24">
      <c r="E66" s="26"/>
      <c r="F66" s="11"/>
      <c r="G66" s="11"/>
      <c r="I66" s="26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5:24">
      <c r="E67" s="26"/>
      <c r="F67" s="11"/>
      <c r="G67" s="11"/>
      <c r="I67" s="26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5:24">
      <c r="E68" s="26"/>
      <c r="F68" s="11"/>
      <c r="G68" s="11"/>
      <c r="I68" s="26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5:24">
      <c r="E69" s="26"/>
      <c r="F69" s="11"/>
      <c r="G69" s="11"/>
      <c r="I69" s="26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5:24">
      <c r="E70" s="26"/>
      <c r="F70" s="11"/>
      <c r="G70" s="11"/>
      <c r="I70" s="26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5:24">
      <c r="E71" s="26"/>
      <c r="F71" s="11"/>
      <c r="G71" s="11"/>
      <c r="I71" s="26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5:24">
      <c r="E72" s="26"/>
      <c r="F72" s="11"/>
      <c r="G72" s="11"/>
      <c r="I72" s="26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5:24">
      <c r="E73" s="26"/>
      <c r="F73" s="11"/>
      <c r="G73" s="11"/>
      <c r="I73" s="26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5:24">
      <c r="E74" s="26"/>
      <c r="F74" s="11"/>
      <c r="G74" s="11"/>
      <c r="I74" s="26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5:24">
      <c r="E75" s="26"/>
      <c r="F75" s="11"/>
      <c r="G75" s="11"/>
      <c r="I75" s="26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5:24">
      <c r="E76" s="26"/>
      <c r="F76" s="11"/>
      <c r="G76" s="11"/>
      <c r="I76" s="26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5:24">
      <c r="E77" s="26"/>
      <c r="F77" s="11"/>
      <c r="G77" s="11"/>
      <c r="I77" s="26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5:24">
      <c r="E78" s="26"/>
      <c r="F78" s="11"/>
      <c r="G78" s="11"/>
      <c r="I78" s="26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5:24">
      <c r="E79" s="26"/>
      <c r="F79" s="11"/>
      <c r="G79" s="11"/>
      <c r="I79" s="26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5:24">
      <c r="E80" s="26"/>
      <c r="F80" s="11"/>
      <c r="G80" s="11"/>
      <c r="I80" s="26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5:24">
      <c r="E81" s="26"/>
      <c r="F81" s="11"/>
      <c r="G81" s="11"/>
      <c r="I81" s="26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5:24">
      <c r="E82" s="26"/>
      <c r="F82" s="11"/>
      <c r="G82" s="11"/>
      <c r="I82" s="26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5:24">
      <c r="E83" s="26"/>
      <c r="F83" s="11"/>
      <c r="G83" s="11"/>
      <c r="I83" s="26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5:24">
      <c r="E84" s="26"/>
      <c r="F84" s="11"/>
      <c r="G84" s="11"/>
      <c r="I84" s="26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5:24">
      <c r="E85" s="26"/>
      <c r="F85" s="4"/>
      <c r="G85" s="4"/>
      <c r="I85" s="26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5:24">
      <c r="E86" s="26"/>
      <c r="F86" s="4"/>
      <c r="G86" s="4"/>
      <c r="I86" s="26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5:24">
      <c r="E87" s="54"/>
      <c r="F87" s="4"/>
      <c r="G87" s="4"/>
      <c r="I87" s="26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5:24">
      <c r="E88" s="54"/>
      <c r="F88" s="4"/>
      <c r="G88" s="4"/>
      <c r="I88" s="26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5:24">
      <c r="E89" s="54"/>
      <c r="F89" s="4"/>
      <c r="G89" s="4"/>
      <c r="I89" s="26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5:24">
      <c r="E90" s="54"/>
      <c r="F90" s="4"/>
      <c r="G90" s="4"/>
      <c r="I90" s="26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5:24">
      <c r="E91" s="26"/>
      <c r="F91" s="11"/>
      <c r="G91" s="11"/>
      <c r="I91" s="26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5:24">
      <c r="E92" s="26"/>
      <c r="F92" s="11"/>
      <c r="G92" s="11"/>
      <c r="I92" s="26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5:24">
      <c r="E93" s="26"/>
      <c r="F93" s="11"/>
      <c r="G93" s="11"/>
      <c r="I93" s="26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5:24">
      <c r="E94" s="26"/>
      <c r="F94" s="11"/>
      <c r="G94" s="11"/>
      <c r="I94" s="26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5:24">
      <c r="E95" s="26"/>
      <c r="F95" s="11"/>
      <c r="G95" s="11"/>
      <c r="I95" s="26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5:24">
      <c r="E96" s="26"/>
      <c r="F96" s="11"/>
      <c r="G96" s="11"/>
      <c r="I96" s="26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5:23">
      <c r="E97" s="26"/>
      <c r="F97" s="11"/>
      <c r="G97" s="11"/>
      <c r="I97" s="26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5:23">
      <c r="E98" s="26"/>
      <c r="F98" s="11"/>
      <c r="G98" s="11"/>
      <c r="I98" s="26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5:23">
      <c r="E99" s="26"/>
      <c r="F99" s="11"/>
      <c r="G99" s="11"/>
      <c r="I99" s="26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5:23">
      <c r="E100" s="26"/>
      <c r="F100" s="11"/>
      <c r="G100" s="11"/>
      <c r="I100" s="26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5:23">
      <c r="E101" s="26"/>
      <c r="F101" s="11"/>
      <c r="G101" s="11"/>
      <c r="I101" s="26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5:23">
      <c r="E102" s="26"/>
      <c r="F102" s="11"/>
      <c r="G102" s="11"/>
      <c r="I102" s="26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5:23">
      <c r="E103" s="26"/>
      <c r="F103" s="11"/>
      <c r="G103" s="11"/>
      <c r="I103" s="26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5:23">
      <c r="E104" s="26"/>
      <c r="F104" s="11"/>
      <c r="G104" s="11"/>
      <c r="I104" s="26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5:23">
      <c r="E105" s="26"/>
      <c r="F105" s="11"/>
      <c r="G105" s="11"/>
      <c r="I105" s="26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5:23">
      <c r="E106" s="26"/>
      <c r="F106" s="11"/>
      <c r="G106" s="11"/>
      <c r="I106" s="26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5:23">
      <c r="E107" s="26"/>
      <c r="F107" s="11"/>
      <c r="G107" s="11"/>
      <c r="I107" s="26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5:23">
      <c r="E108" s="26"/>
      <c r="F108" s="11"/>
      <c r="G108" s="11"/>
      <c r="I108" s="26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5:23">
      <c r="E109" s="26"/>
      <c r="F109" s="11"/>
      <c r="G109" s="11"/>
      <c r="I109" s="26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5:23">
      <c r="E110" s="26"/>
      <c r="F110" s="11"/>
      <c r="G110" s="11"/>
      <c r="I110" s="26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5:23">
      <c r="E111" s="26"/>
      <c r="F111" s="11"/>
      <c r="G111" s="11"/>
      <c r="I111" s="26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5:23">
      <c r="E112" s="26"/>
      <c r="F112" s="4"/>
      <c r="G112" s="4"/>
      <c r="I112" s="26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5:24">
      <c r="E113" s="26"/>
      <c r="F113" s="4"/>
      <c r="G113" s="4"/>
      <c r="I113" s="26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5:24">
      <c r="E114" s="26"/>
      <c r="F114" s="4"/>
      <c r="G114" s="4"/>
      <c r="I114" s="26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5:24">
      <c r="E115" s="26"/>
      <c r="F115" s="4"/>
      <c r="G115" s="4"/>
      <c r="I115" s="26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5:24">
      <c r="E116" s="26"/>
      <c r="F116" s="4"/>
      <c r="G116" s="4"/>
      <c r="I116" s="26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5:24">
      <c r="E117" s="26"/>
      <c r="F117" s="11"/>
      <c r="G117" s="11"/>
      <c r="I117" s="26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5:24">
      <c r="E118" s="26"/>
      <c r="F118" s="11"/>
      <c r="G118" s="11"/>
      <c r="I118" s="26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5:24">
      <c r="E119" s="26"/>
      <c r="F119" s="11"/>
      <c r="G119" s="11"/>
      <c r="I119" s="26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5:24">
      <c r="E120" s="26"/>
      <c r="F120" s="11"/>
      <c r="G120" s="11"/>
      <c r="I120" s="26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5:24">
      <c r="E121" s="26"/>
      <c r="F121" s="11"/>
      <c r="G121" s="11"/>
      <c r="I121" s="26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5:24">
      <c r="E122" s="54"/>
      <c r="F122" s="4"/>
      <c r="G122" s="4"/>
      <c r="I122" s="26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5:24">
      <c r="E123" s="54"/>
      <c r="F123" s="4"/>
      <c r="G123" s="4"/>
      <c r="I123" s="26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5:24">
      <c r="E124" s="54"/>
      <c r="F124" s="4"/>
      <c r="G124" s="4"/>
      <c r="I124" s="26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5:24">
      <c r="E125" s="54"/>
      <c r="F125" s="4"/>
      <c r="G125" s="4"/>
      <c r="I125" s="26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5:24">
      <c r="E126" s="54"/>
      <c r="F126" s="4"/>
      <c r="G126" s="4"/>
      <c r="I126" s="26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5:24">
      <c r="E127" s="54"/>
      <c r="F127" s="4"/>
      <c r="G127" s="4"/>
      <c r="I127" s="26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5:24">
      <c r="E128" s="54"/>
      <c r="F128" s="4"/>
      <c r="G128" s="4"/>
      <c r="I128" s="26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5:24">
      <c r="E129" s="54"/>
      <c r="F129" s="4"/>
      <c r="G129" s="4"/>
      <c r="I129" s="26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5:24">
      <c r="E130" s="54"/>
      <c r="F130" s="4"/>
      <c r="G130" s="4"/>
      <c r="I130" s="26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5:24">
      <c r="E131" s="54"/>
      <c r="F131" s="4"/>
      <c r="G131" s="4"/>
      <c r="I131" s="26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5:24">
      <c r="E132" s="26"/>
      <c r="F132" s="11"/>
      <c r="G132" s="11"/>
      <c r="I132" s="26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5:24">
      <c r="E133" s="26"/>
      <c r="F133" s="11"/>
      <c r="G133" s="11"/>
      <c r="I133" s="26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5:24">
      <c r="E134" s="26"/>
      <c r="F134" s="11"/>
      <c r="G134" s="11"/>
      <c r="I134" s="26"/>
      <c r="K134" s="2"/>
      <c r="L134" s="2"/>
      <c r="M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5:24">
      <c r="E135" s="26"/>
      <c r="F135" s="11"/>
      <c r="G135" s="11"/>
      <c r="I135" s="26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5:24">
      <c r="E136" s="26"/>
      <c r="F136" s="4"/>
      <c r="G136" s="4"/>
      <c r="I136" s="26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5:24">
      <c r="E137" s="26"/>
      <c r="F137" s="4"/>
      <c r="G137" s="4"/>
      <c r="I137" s="26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5:24">
      <c r="E138" s="26"/>
      <c r="F138" s="11"/>
      <c r="G138" s="11"/>
      <c r="I138" s="26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5:24">
      <c r="E139" s="26"/>
      <c r="F139" s="11"/>
      <c r="G139" s="11"/>
      <c r="I139" s="26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5:24">
      <c r="E140" s="26"/>
      <c r="F140" s="11"/>
      <c r="G140" s="11"/>
      <c r="I140" s="26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5:24">
      <c r="E141" s="26"/>
      <c r="F141" s="11"/>
      <c r="G141" s="11"/>
      <c r="I141" s="26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5:24">
      <c r="E142" s="26"/>
      <c r="F142" s="11"/>
      <c r="G142" s="11"/>
      <c r="I142" s="26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5:24">
      <c r="E143" s="26"/>
      <c r="F143" s="11"/>
      <c r="G143" s="11"/>
      <c r="I143" s="26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5:24">
      <c r="E144" s="54"/>
      <c r="F144" s="4"/>
      <c r="G144" s="4"/>
      <c r="I144" s="26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5:24">
      <c r="E145" s="54"/>
      <c r="F145" s="4"/>
      <c r="G145" s="4"/>
      <c r="I145" s="26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5:24">
      <c r="E146" s="54"/>
      <c r="F146" s="4"/>
      <c r="G146" s="4"/>
      <c r="I146" s="26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5:24">
      <c r="E147" s="54"/>
      <c r="F147" s="4"/>
      <c r="G147" s="4"/>
      <c r="I147" s="26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5:24">
      <c r="E148" s="54"/>
      <c r="F148" s="4"/>
      <c r="G148" s="4"/>
      <c r="I148" s="26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5:24">
      <c r="E149" s="54"/>
      <c r="F149" s="4"/>
      <c r="G149" s="4"/>
      <c r="I149" s="26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5:24">
      <c r="E150" s="54"/>
      <c r="F150" s="4"/>
      <c r="G150" s="4"/>
      <c r="I150" s="26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5:24">
      <c r="E151" s="54"/>
      <c r="F151" s="4"/>
      <c r="G151" s="4"/>
      <c r="I151" s="26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5:24">
      <c r="E152" s="54"/>
      <c r="F152" s="4"/>
      <c r="G152" s="4"/>
      <c r="I152" s="26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5:24">
      <c r="E153" s="26"/>
      <c r="F153" s="11"/>
      <c r="G153" s="11"/>
      <c r="I153" s="26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5:24">
      <c r="E154" s="26"/>
      <c r="F154" s="11"/>
      <c r="G154" s="11"/>
      <c r="I154" s="26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5:24">
      <c r="E155" s="26"/>
      <c r="F155" s="11"/>
      <c r="G155" s="11"/>
      <c r="I155" s="26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5:24">
      <c r="E156" s="26"/>
      <c r="F156" s="11"/>
      <c r="G156" s="11"/>
      <c r="I156" s="26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5:24">
      <c r="E157" s="26"/>
      <c r="F157" s="11"/>
      <c r="G157" s="11"/>
      <c r="I157" s="26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5:24">
      <c r="E158" s="26"/>
      <c r="F158" s="11"/>
      <c r="G158" s="11"/>
      <c r="I158" s="26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5:24">
      <c r="E159" s="26"/>
      <c r="F159" s="11"/>
      <c r="G159" s="11"/>
      <c r="I159" s="26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5:24">
      <c r="E160" s="26"/>
      <c r="F160" s="11"/>
      <c r="G160" s="11"/>
      <c r="I160" s="26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5:24">
      <c r="E161" s="26"/>
      <c r="F161" s="11"/>
      <c r="G161" s="11"/>
      <c r="I161" s="26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5:24">
      <c r="E162" s="26"/>
      <c r="F162" s="11"/>
      <c r="G162" s="11"/>
      <c r="I162" s="26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5:24">
      <c r="E163" s="26"/>
      <c r="F163" s="11"/>
      <c r="G163" s="11"/>
      <c r="I163" s="26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5:24">
      <c r="E164" s="26"/>
      <c r="F164" s="11"/>
      <c r="G164" s="11"/>
      <c r="I164" s="26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5:24">
      <c r="E165" s="26"/>
      <c r="F165" s="11"/>
      <c r="G165" s="11"/>
      <c r="I165" s="26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5:24">
      <c r="E166" s="26"/>
      <c r="F166" s="11"/>
      <c r="G166" s="11"/>
      <c r="I166" s="26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5:24">
      <c r="E167" s="26"/>
      <c r="F167" s="11"/>
      <c r="G167" s="11"/>
      <c r="I167" s="26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5:24">
      <c r="E168" s="26"/>
      <c r="F168" s="11"/>
      <c r="G168" s="11"/>
      <c r="I168" s="26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5:24">
      <c r="E169" s="54"/>
      <c r="F169" s="4"/>
      <c r="G169" s="4"/>
      <c r="I169" s="26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5:24">
      <c r="E170" s="54"/>
      <c r="F170" s="4"/>
      <c r="G170" s="4"/>
      <c r="I170" s="26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5:24">
      <c r="E171" s="26"/>
      <c r="F171" s="11"/>
      <c r="G171" s="11"/>
      <c r="I171" s="26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5:24">
      <c r="E172" s="26"/>
      <c r="F172" s="11"/>
      <c r="G172" s="11"/>
      <c r="I172" s="26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5:24">
      <c r="E173" s="26"/>
      <c r="F173" s="11"/>
      <c r="G173" s="11"/>
      <c r="I173" s="26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5:24">
      <c r="E174" s="26"/>
      <c r="F174" s="4"/>
      <c r="G174" s="4"/>
      <c r="I174" s="26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5:24">
      <c r="E175" s="26"/>
      <c r="F175" s="11"/>
      <c r="G175" s="11"/>
      <c r="I175" s="26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5:24">
      <c r="E176" s="26"/>
      <c r="F176" s="11"/>
      <c r="G176" s="11"/>
      <c r="I176" s="26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5:24">
      <c r="E177" s="26"/>
      <c r="F177" s="11"/>
      <c r="G177" s="11"/>
      <c r="I177" s="26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5:24">
      <c r="E178" s="26"/>
      <c r="F178" s="11"/>
      <c r="G178" s="11"/>
      <c r="I178" s="26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5:24">
      <c r="E179" s="26"/>
      <c r="F179" s="11"/>
      <c r="G179" s="11"/>
      <c r="I179" s="26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5:24">
      <c r="E180" s="54"/>
      <c r="F180" s="4"/>
      <c r="G180" s="4"/>
      <c r="I180" s="26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5:24">
      <c r="E181" s="54"/>
      <c r="F181" s="4"/>
      <c r="G181" s="4"/>
      <c r="I181" s="26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5:24">
      <c r="E182" s="26"/>
      <c r="F182" s="11"/>
      <c r="G182" s="11"/>
      <c r="I182" s="26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5:24">
      <c r="E183" s="26"/>
      <c r="F183" s="11"/>
      <c r="G183" s="11"/>
      <c r="I183" s="26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5:24">
      <c r="E184" s="26"/>
      <c r="F184" s="11"/>
      <c r="G184" s="11"/>
      <c r="I184" s="26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5:24">
      <c r="E185" s="26"/>
      <c r="F185" s="11"/>
      <c r="G185" s="11"/>
      <c r="I185" s="26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5:24">
      <c r="E186" s="26"/>
      <c r="F186" s="11"/>
      <c r="G186" s="11"/>
      <c r="I186" s="26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5:24">
      <c r="E187" s="26"/>
      <c r="F187" s="11"/>
      <c r="G187" s="11"/>
      <c r="I187" s="26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>
        <f>SUM(W183:W187)</f>
        <v>0</v>
      </c>
    </row>
    <row r="188" spans="5:24">
      <c r="E188" s="26"/>
      <c r="F188" s="11"/>
      <c r="G188" s="11"/>
      <c r="I188" s="26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5:24">
      <c r="E189" s="26"/>
      <c r="F189" s="11"/>
      <c r="G189" s="11"/>
      <c r="I189" s="26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5:24">
      <c r="E190" s="26"/>
      <c r="F190" s="11"/>
      <c r="G190" s="11"/>
      <c r="I190" s="26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5:24">
      <c r="E191" s="26"/>
      <c r="F191" s="11"/>
      <c r="G191" s="11"/>
      <c r="I191" s="26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5:24">
      <c r="E192" s="26"/>
      <c r="F192" s="11"/>
      <c r="G192" s="11"/>
      <c r="I192" s="26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3:24">
      <c r="E193" s="26"/>
      <c r="F193" s="11"/>
      <c r="G193" s="11"/>
      <c r="I193" s="26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3:24">
      <c r="E194" s="26"/>
      <c r="F194" s="11"/>
      <c r="G194" s="11"/>
      <c r="I194" s="26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>
        <f>SUM(W191:W194)</f>
        <v>0</v>
      </c>
    </row>
    <row r="195" spans="3:24">
      <c r="E195" s="26"/>
      <c r="F195" s="11"/>
      <c r="G195" s="11"/>
      <c r="I195" s="26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3:24">
      <c r="E196" s="54"/>
      <c r="F196" s="4"/>
      <c r="G196" s="4"/>
      <c r="I196" s="26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3:24">
      <c r="E197" s="54"/>
      <c r="F197" s="4"/>
      <c r="G197" s="4"/>
      <c r="I197" s="26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3:24">
      <c r="E198" s="54"/>
      <c r="F198" s="4"/>
      <c r="G198" s="4"/>
      <c r="I198" s="26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3:24">
      <c r="E199" s="54"/>
      <c r="F199" s="4"/>
      <c r="G199" s="4"/>
      <c r="I199" s="26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3:24" s="8" customFormat="1">
      <c r="C200" s="47"/>
      <c r="D200" s="27"/>
      <c r="E200" s="50"/>
      <c r="F200" s="9"/>
      <c r="G200" s="9"/>
      <c r="I200" s="5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</row>
    <row r="201" spans="3:24">
      <c r="E201" s="54"/>
      <c r="F201" s="4"/>
      <c r="G201" s="4"/>
      <c r="I201" s="26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3:24">
      <c r="E202" s="26"/>
      <c r="F202" s="11"/>
      <c r="G202" s="11"/>
      <c r="I202" s="26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3:24"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3:24">
      <c r="E204" s="26"/>
      <c r="F204" s="11"/>
      <c r="G204" s="11"/>
      <c r="I204" s="26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3:24">
      <c r="E205" s="26"/>
      <c r="F205" s="11"/>
      <c r="G205" s="11"/>
      <c r="I205" s="26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3:24">
      <c r="E206" s="26"/>
      <c r="F206" s="11"/>
      <c r="G206" s="11"/>
      <c r="I206" s="26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3:24">
      <c r="E207" s="26"/>
      <c r="F207" s="11"/>
      <c r="G207" s="11"/>
      <c r="I207" s="26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3:24">
      <c r="E208" s="26"/>
      <c r="F208" s="11"/>
      <c r="G208" s="11"/>
      <c r="I208" s="26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5:24">
      <c r="E209" s="26"/>
      <c r="F209" s="11"/>
      <c r="G209" s="11"/>
      <c r="I209" s="26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5:24">
      <c r="E210" s="26"/>
      <c r="F210" s="11"/>
      <c r="G210" s="11"/>
      <c r="I210" s="26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5:24">
      <c r="E211" s="26"/>
      <c r="F211" s="11"/>
      <c r="G211" s="11"/>
      <c r="I211" s="26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5:24">
      <c r="E212" s="26"/>
      <c r="F212" s="11"/>
      <c r="G212" s="11"/>
      <c r="I212" s="26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5:24">
      <c r="E213" s="26"/>
      <c r="F213" s="11"/>
      <c r="G213" s="11"/>
      <c r="I213" s="26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5:24">
      <c r="E214" s="26"/>
      <c r="F214" s="26"/>
      <c r="I214" s="26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5:24">
      <c r="E215" s="26"/>
      <c r="F215" s="4"/>
      <c r="G215" s="4"/>
      <c r="I215" s="26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5:24">
      <c r="E216" s="26"/>
      <c r="F216" s="4"/>
      <c r="G216" s="4"/>
      <c r="I216" s="26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5:24">
      <c r="E217" s="26"/>
      <c r="F217" s="4"/>
      <c r="G217" s="4"/>
      <c r="I217" s="26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5:24">
      <c r="E218" s="26"/>
      <c r="F218" s="4"/>
      <c r="G218" s="4"/>
      <c r="I218" s="26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5:24">
      <c r="E219" s="26"/>
      <c r="F219" s="4"/>
      <c r="G219" s="4"/>
      <c r="I219" s="26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5:24">
      <c r="E220" s="26"/>
      <c r="F220" s="4"/>
      <c r="G220" s="4"/>
      <c r="I220" s="26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5:24">
      <c r="E221" s="26"/>
      <c r="F221" s="4"/>
      <c r="G221" s="4"/>
      <c r="I221" s="26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5:24">
      <c r="E222" s="64"/>
      <c r="F222" s="4"/>
      <c r="G222" s="4"/>
      <c r="I222" s="26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5:24">
      <c r="E223" s="26"/>
      <c r="F223" s="11"/>
      <c r="G223" s="11"/>
      <c r="I223" s="26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5:24">
      <c r="E224" s="26"/>
      <c r="F224" s="11"/>
      <c r="G224" s="11"/>
      <c r="I224" s="26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5:24">
      <c r="E225" s="26"/>
      <c r="F225" s="11"/>
      <c r="G225" s="11"/>
      <c r="I225" s="26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5:24">
      <c r="E226" s="26"/>
      <c r="F226" s="11"/>
      <c r="G226" s="11"/>
      <c r="I226" s="26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5:24">
      <c r="E227" s="26"/>
      <c r="F227" s="11"/>
      <c r="G227" s="11"/>
      <c r="I227" s="26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5:24">
      <c r="E228" s="26"/>
      <c r="F228" s="11"/>
      <c r="G228" s="11"/>
      <c r="I228" s="26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5:24">
      <c r="E229" s="26"/>
      <c r="F229" s="11"/>
      <c r="G229" s="11"/>
      <c r="I229" s="26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>
        <f>SUM(W226:W229)</f>
        <v>0</v>
      </c>
    </row>
    <row r="230" spans="5:24">
      <c r="E230" s="26"/>
      <c r="F230" s="11"/>
      <c r="G230" s="11"/>
      <c r="I230" s="26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5:24">
      <c r="E231" s="26"/>
      <c r="F231" s="11"/>
      <c r="G231" s="11"/>
      <c r="I231" s="26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5:24">
      <c r="E232" s="26"/>
      <c r="F232" s="11"/>
      <c r="G232" s="11"/>
      <c r="I232" s="26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5:24">
      <c r="E233" s="26"/>
      <c r="F233" s="11"/>
      <c r="G233" s="11"/>
      <c r="I233" s="26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5:24">
      <c r="E234" s="26"/>
      <c r="F234" s="11"/>
      <c r="G234" s="11"/>
      <c r="I234" s="26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5:24">
      <c r="E235" s="26"/>
      <c r="F235" s="11"/>
      <c r="G235" s="11"/>
      <c r="I235" s="26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5:24">
      <c r="E236" s="26"/>
      <c r="F236" s="11"/>
      <c r="G236" s="11"/>
      <c r="H236" s="26"/>
      <c r="I236" s="26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5:24">
      <c r="E237" s="26"/>
      <c r="F237" s="11"/>
      <c r="G237" s="11"/>
      <c r="H237" s="26"/>
      <c r="I237" s="26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5:24">
      <c r="E238" s="26"/>
      <c r="F238" s="11"/>
      <c r="G238" s="11"/>
      <c r="H238" s="26"/>
      <c r="I238" s="26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5:24">
      <c r="E239" s="26"/>
      <c r="F239" s="11"/>
      <c r="G239" s="11"/>
      <c r="H239" s="26"/>
      <c r="I239" s="26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>
        <f>SUM(W236:W239)</f>
        <v>0</v>
      </c>
    </row>
    <row r="240" spans="5:24">
      <c r="E240" s="26"/>
      <c r="F240" s="4"/>
      <c r="G240" s="4"/>
      <c r="I240" s="26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5:24">
      <c r="E241" s="26"/>
      <c r="F241" s="4"/>
      <c r="G241" s="4"/>
      <c r="I241" s="26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5:24">
      <c r="E242" s="54"/>
      <c r="F242" s="4"/>
      <c r="G242" s="4"/>
      <c r="I242" s="26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5:24">
      <c r="E243" s="26"/>
      <c r="F243" s="11"/>
      <c r="G243" s="11"/>
      <c r="I243" s="26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5:24">
      <c r="E244" s="54"/>
      <c r="F244" s="4"/>
      <c r="G244" s="4"/>
      <c r="I244" s="26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5:24">
      <c r="E245" s="54"/>
      <c r="F245" s="4"/>
      <c r="G245" s="4"/>
      <c r="I245" s="26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5:24">
      <c r="E246" s="54"/>
      <c r="F246" s="4"/>
      <c r="G246" s="4"/>
      <c r="I246" s="26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5:24">
      <c r="E247" s="26"/>
      <c r="F247" s="11"/>
      <c r="G247" s="11"/>
      <c r="I247" s="26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5:24">
      <c r="E248" s="26"/>
      <c r="F248" s="11"/>
      <c r="G248" s="11"/>
      <c r="I248" s="26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5:24">
      <c r="E249" s="54"/>
      <c r="F249" s="4"/>
      <c r="G249" s="4"/>
      <c r="I249" s="26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5:24">
      <c r="E250" s="54"/>
      <c r="F250" s="4"/>
      <c r="G250" s="4"/>
      <c r="I250" s="26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5:24">
      <c r="E251" s="54"/>
      <c r="F251" s="4"/>
      <c r="G251" s="4"/>
      <c r="I251" s="26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5:24">
      <c r="E252" s="54"/>
      <c r="F252" s="4"/>
      <c r="G252" s="4"/>
      <c r="I252" s="26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5:24">
      <c r="E253" s="54"/>
      <c r="F253" s="4"/>
      <c r="G253" s="4"/>
      <c r="I253" s="26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5:24">
      <c r="E254" s="26"/>
      <c r="F254" s="4"/>
      <c r="G254" s="4"/>
      <c r="I254" s="26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5:24">
      <c r="E255" s="26"/>
      <c r="F255" s="4"/>
      <c r="G255" s="4"/>
      <c r="I255" s="26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5:24">
      <c r="E256" s="26"/>
      <c r="F256" s="11"/>
      <c r="G256" s="11"/>
      <c r="I256" s="26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3:24">
      <c r="E257" s="26"/>
      <c r="F257" s="11"/>
      <c r="G257" s="11"/>
      <c r="I257" s="26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3:24" s="8" customFormat="1">
      <c r="C258" s="47"/>
      <c r="D258" s="27"/>
      <c r="E258" s="50"/>
      <c r="F258" s="9"/>
      <c r="G258" s="9"/>
      <c r="I258" s="5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</row>
    <row r="259" spans="3:24">
      <c r="E259" s="26"/>
      <c r="F259" s="4"/>
      <c r="G259" s="4"/>
      <c r="I259" s="26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3:24">
      <c r="E260" s="26"/>
      <c r="F260" s="4"/>
      <c r="G260" s="4"/>
      <c r="I260" s="26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3:24">
      <c r="E261" s="26"/>
      <c r="F261" s="4"/>
      <c r="G261" s="4"/>
      <c r="I261" s="26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3:24">
      <c r="E262" s="26"/>
      <c r="F262" s="4"/>
      <c r="G262" s="4"/>
      <c r="I262" s="26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3:24">
      <c r="E263" s="26"/>
      <c r="F263" s="4"/>
      <c r="G263" s="4"/>
      <c r="I263" s="26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3:24">
      <c r="E264" s="26"/>
      <c r="F264" s="4"/>
      <c r="G264" s="4"/>
      <c r="I264" s="26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3:24">
      <c r="E265" s="54"/>
      <c r="F265" s="4"/>
      <c r="G265" s="4"/>
      <c r="I265" s="26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3:24">
      <c r="E266" s="54"/>
      <c r="F266" s="4"/>
      <c r="G266" s="4"/>
      <c r="I266" s="26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3:24">
      <c r="E267" s="54"/>
      <c r="F267" s="4"/>
      <c r="G267" s="4"/>
      <c r="I267" s="26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3:24">
      <c r="E268" s="26"/>
      <c r="F268" s="4"/>
      <c r="G268" s="4"/>
      <c r="I268" s="26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3:24">
      <c r="E269" s="26"/>
      <c r="F269" s="4"/>
      <c r="G269" s="4"/>
      <c r="I269" s="26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3:24">
      <c r="E270" s="26"/>
      <c r="F270" s="4"/>
      <c r="G270" s="4"/>
      <c r="I270" s="26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3:24">
      <c r="E271" s="26"/>
      <c r="F271" s="4"/>
      <c r="G271" s="4"/>
      <c r="I271" s="26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3:24">
      <c r="E272" s="26"/>
      <c r="F272" s="4"/>
      <c r="G272" s="4"/>
      <c r="I272" s="26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3:24">
      <c r="E273" s="26"/>
      <c r="F273" s="4"/>
      <c r="G273" s="4"/>
      <c r="I273" s="26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3:24">
      <c r="E274" s="26"/>
      <c r="F274" s="4"/>
      <c r="G274" s="4"/>
      <c r="I274" s="26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3:24">
      <c r="E275" s="26"/>
      <c r="F275" s="4"/>
      <c r="G275" s="4"/>
      <c r="I275" s="26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3:24">
      <c r="E276" s="26"/>
      <c r="F276" s="4"/>
      <c r="G276" s="4"/>
      <c r="I276" s="26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3:24">
      <c r="E277" s="26"/>
      <c r="F277" s="11"/>
      <c r="G277" s="11"/>
      <c r="I277" s="26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3:24">
      <c r="E278" s="26"/>
      <c r="F278" s="11"/>
      <c r="G278" s="11"/>
      <c r="I278" s="26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3:24">
      <c r="E279" s="26"/>
      <c r="F279" s="11"/>
      <c r="G279" s="11"/>
      <c r="I279" s="26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3:24">
      <c r="E280" s="26"/>
      <c r="F280" s="11"/>
      <c r="G280" s="11"/>
      <c r="I280" s="26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3:24">
      <c r="E281" s="26"/>
      <c r="F281" s="11"/>
      <c r="G281" s="11"/>
      <c r="I281" s="26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3:24" s="8" customFormat="1">
      <c r="C282" s="47"/>
      <c r="D282" s="27"/>
      <c r="E282" s="50"/>
      <c r="F282" s="9"/>
      <c r="G282" s="9"/>
      <c r="I282" s="5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</row>
    <row r="283" spans="3:24">
      <c r="E283" s="26"/>
      <c r="F283" s="11"/>
      <c r="G283" s="11"/>
      <c r="I283" s="26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3:24">
      <c r="E284" s="26"/>
      <c r="F284" s="11"/>
      <c r="G284" s="11"/>
      <c r="H284" s="26"/>
      <c r="I284" s="26"/>
      <c r="K284" s="2"/>
      <c r="L284" s="51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3:24">
      <c r="E285" s="26"/>
      <c r="F285" s="11"/>
      <c r="G285" s="11"/>
      <c r="H285" s="26"/>
      <c r="I285" s="26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3:24">
      <c r="E286" s="26"/>
      <c r="F286" s="11"/>
      <c r="G286" s="11"/>
      <c r="I286" s="26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3:24">
      <c r="E287" s="26"/>
      <c r="F287" s="11"/>
      <c r="G287" s="11"/>
      <c r="I287" s="26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3:24">
      <c r="E288" s="26"/>
      <c r="F288" s="11"/>
      <c r="G288" s="11"/>
      <c r="I288" s="26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3:24"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3:24" s="8" customFormat="1">
      <c r="C290" s="47"/>
      <c r="D290" s="27"/>
      <c r="E290" s="50"/>
      <c r="F290" s="9"/>
      <c r="G290" s="9"/>
      <c r="I290" s="5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</row>
    <row r="291" spans="3:24" s="8" customFormat="1">
      <c r="C291" s="47"/>
      <c r="D291" s="27"/>
      <c r="E291" s="50"/>
      <c r="F291" s="9"/>
      <c r="G291" s="9"/>
      <c r="I291" s="5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</row>
    <row r="292" spans="3:24">
      <c r="E292" s="26"/>
      <c r="F292" s="11"/>
      <c r="G292" s="11"/>
      <c r="I292" s="26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3:24" s="8" customFormat="1">
      <c r="C293" s="47"/>
      <c r="D293" s="27"/>
      <c r="E293" s="50"/>
      <c r="F293" s="9"/>
      <c r="G293" s="9"/>
      <c r="I293" s="5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</row>
    <row r="294" spans="3:24">
      <c r="E294" s="54"/>
      <c r="F294" s="4"/>
      <c r="G294" s="4"/>
      <c r="I294" s="26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3:24">
      <c r="E295" s="50"/>
      <c r="F295" s="4"/>
      <c r="G295" s="4"/>
      <c r="I295" s="50"/>
      <c r="K295" s="2"/>
      <c r="L295" s="2"/>
      <c r="M295" s="2"/>
      <c r="N295" s="2"/>
      <c r="O295" s="2"/>
      <c r="P295" s="2"/>
      <c r="Q295" s="2"/>
      <c r="R295" s="2"/>
      <c r="S295" s="2"/>
    </row>
    <row r="296" spans="3:24">
      <c r="E296" s="50"/>
      <c r="F296" s="4"/>
      <c r="G296" s="4"/>
      <c r="I296" s="26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3:24">
      <c r="E297" s="26"/>
      <c r="F297" s="4"/>
      <c r="G297" s="4"/>
      <c r="I297" s="26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3:24" s="8" customFormat="1">
      <c r="C298" s="47"/>
      <c r="D298" s="27"/>
      <c r="E298" s="26"/>
      <c r="F298" s="11"/>
      <c r="G298" s="11"/>
      <c r="H298" s="1"/>
      <c r="I298" s="26"/>
      <c r="J298" s="1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3:24" s="8" customFormat="1">
      <c r="C299" s="47"/>
      <c r="D299" s="27"/>
      <c r="E299" s="26"/>
      <c r="F299" s="11"/>
      <c r="G299" s="11"/>
      <c r="H299" s="1"/>
      <c r="I299" s="26"/>
      <c r="J299" s="1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3:24">
      <c r="E300" s="54"/>
      <c r="F300" s="4"/>
      <c r="G300" s="4"/>
      <c r="I300" s="26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3:24">
      <c r="E301" s="54"/>
      <c r="F301" s="4"/>
      <c r="G301" s="4"/>
      <c r="I301" s="26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3:24">
      <c r="E302" s="54"/>
      <c r="F302" s="4"/>
      <c r="G302" s="4"/>
      <c r="I302" s="26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3:24">
      <c r="E303" s="54"/>
      <c r="F303" s="4"/>
      <c r="G303" s="4"/>
      <c r="I303" s="26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3:24">
      <c r="E304" s="26"/>
      <c r="F304" s="4"/>
      <c r="G304" s="4"/>
      <c r="I304" s="26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3:25">
      <c r="E305" s="26"/>
      <c r="F305" s="4"/>
      <c r="G305" s="4"/>
      <c r="I305" s="26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3:25">
      <c r="E306" s="26"/>
      <c r="F306" s="4"/>
      <c r="G306" s="4"/>
      <c r="I306" s="26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Y306" s="20"/>
    </row>
    <row r="307" spans="3:25" s="8" customFormat="1">
      <c r="C307" s="47"/>
      <c r="D307" s="27"/>
      <c r="E307" s="50"/>
      <c r="F307" s="9"/>
      <c r="G307" s="9"/>
      <c r="I307" s="5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Y307" s="23"/>
    </row>
    <row r="308" spans="3:25">
      <c r="E308" s="26"/>
      <c r="F308" s="4"/>
      <c r="G308" s="4"/>
      <c r="I308" s="26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3:25">
      <c r="E309" s="26"/>
      <c r="F309" s="4"/>
      <c r="G309" s="4"/>
      <c r="I309" s="26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3:25">
      <c r="E310" s="26"/>
      <c r="F310" s="4"/>
      <c r="G310" s="4"/>
      <c r="I310" s="26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3:25">
      <c r="E311" s="26"/>
      <c r="F311" s="11"/>
      <c r="G311" s="11"/>
      <c r="I311" s="26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</sheetData>
  <phoneticPr fontId="0" type="noConversion"/>
  <pageMargins left="0.25" right="0.25" top="1" bottom="1" header="0.5" footer="0.5"/>
  <pageSetup paperSize="5" scale="90" orientation="landscape" r:id="rId1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9"/>
  <sheetViews>
    <sheetView topLeftCell="D9" workbookViewId="0">
      <selection activeCell="D9" sqref="A1:IV65536"/>
    </sheetView>
  </sheetViews>
  <sheetFormatPr defaultRowHeight="13.2"/>
  <cols>
    <col min="1" max="1" width="21.88671875" style="1" customWidth="1"/>
    <col min="2" max="2" width="3.33203125" style="1" customWidth="1"/>
    <col min="3" max="3" width="51" style="32" customWidth="1"/>
    <col min="4" max="4" width="14.33203125" style="6" customWidth="1"/>
    <col min="5" max="5" width="18" style="1" customWidth="1"/>
    <col min="6" max="6" width="15.44140625" style="1" customWidth="1"/>
    <col min="7" max="7" width="40.88671875" style="26" customWidth="1"/>
    <col min="8" max="8" width="7.88671875" style="1" customWidth="1"/>
    <col min="9" max="9" width="43" style="1" customWidth="1"/>
    <col min="10" max="10" width="12" style="1" customWidth="1"/>
    <col min="11" max="21" width="8.88671875" style="1" customWidth="1"/>
    <col min="22" max="22" width="10.109375" style="1" customWidth="1"/>
    <col min="23" max="23" width="10.44140625" style="1" customWidth="1"/>
    <col min="24" max="24" width="8.88671875" style="1" customWidth="1"/>
    <col min="25" max="25" width="25.5546875" style="1" customWidth="1"/>
    <col min="26" max="26" width="19.6640625" style="1" customWidth="1"/>
    <col min="27" max="16384" width="8.88671875" style="1"/>
  </cols>
  <sheetData>
    <row r="1" spans="1:24" s="13" customFormat="1">
      <c r="A1" s="16" t="s">
        <v>4</v>
      </c>
      <c r="B1" s="16"/>
      <c r="C1" s="28" t="s">
        <v>3</v>
      </c>
      <c r="D1" s="17" t="s">
        <v>124</v>
      </c>
      <c r="E1" s="16" t="s">
        <v>1</v>
      </c>
      <c r="F1" s="16" t="s">
        <v>2</v>
      </c>
      <c r="G1" s="18" t="s">
        <v>125</v>
      </c>
      <c r="H1" s="16"/>
      <c r="I1" s="16"/>
      <c r="J1" s="16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4">
      <c r="G2" s="32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</row>
    <row r="3" spans="1:24" ht="26.4">
      <c r="A3" s="1" t="s">
        <v>92</v>
      </c>
      <c r="B3" s="1" t="s">
        <v>6</v>
      </c>
      <c r="C3" s="32" t="s">
        <v>261</v>
      </c>
      <c r="D3" s="12" t="s">
        <v>12</v>
      </c>
      <c r="E3" s="46">
        <v>300000</v>
      </c>
      <c r="F3" s="40" t="s">
        <v>324</v>
      </c>
      <c r="G3" s="31"/>
      <c r="I3" s="26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>
      <c r="B4" s="1" t="s">
        <v>6</v>
      </c>
      <c r="C4" s="32" t="s">
        <v>93</v>
      </c>
      <c r="D4" s="6" t="s">
        <v>132</v>
      </c>
      <c r="E4" s="46">
        <v>300000</v>
      </c>
      <c r="F4" s="40" t="s">
        <v>324</v>
      </c>
      <c r="G4" s="31"/>
      <c r="I4" s="26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26.4">
      <c r="B5" s="1" t="s">
        <v>6</v>
      </c>
      <c r="C5" s="32" t="s">
        <v>118</v>
      </c>
      <c r="D5" s="12" t="s">
        <v>133</v>
      </c>
      <c r="E5" s="46">
        <v>150000</v>
      </c>
      <c r="F5" s="40" t="s">
        <v>324</v>
      </c>
      <c r="G5" s="31"/>
      <c r="I5" s="2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s="13" customFormat="1">
      <c r="A6" s="13" t="s">
        <v>94</v>
      </c>
      <c r="C6" s="36" t="s">
        <v>94</v>
      </c>
      <c r="D6" s="17"/>
      <c r="E6" s="38">
        <f>SUM(E3:E5)</f>
        <v>750000</v>
      </c>
      <c r="F6" s="38"/>
      <c r="G6" s="35"/>
      <c r="I6" s="53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4">
      <c r="E7" s="46"/>
      <c r="F7" s="40"/>
      <c r="G7" s="31"/>
      <c r="I7" s="26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s="16" customFormat="1">
      <c r="A8" s="16" t="s">
        <v>4</v>
      </c>
      <c r="C8" s="28" t="s">
        <v>0</v>
      </c>
      <c r="D8" s="17"/>
      <c r="E8" s="18" t="s">
        <v>1</v>
      </c>
      <c r="F8" s="18" t="s">
        <v>2</v>
      </c>
      <c r="G8" s="28"/>
      <c r="I8" s="18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</row>
    <row r="9" spans="1:24" s="5" customFormat="1">
      <c r="C9" s="12"/>
      <c r="D9" s="6"/>
      <c r="E9" s="56"/>
      <c r="F9" s="57"/>
      <c r="G9" s="29"/>
      <c r="I9" s="56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spans="1:24" s="8" customFormat="1" ht="26.4">
      <c r="A10" s="25" t="s">
        <v>92</v>
      </c>
      <c r="B10" s="25" t="s">
        <v>6</v>
      </c>
      <c r="C10" s="37" t="s">
        <v>141</v>
      </c>
      <c r="D10" s="29" t="s">
        <v>12</v>
      </c>
      <c r="E10" s="39">
        <v>90000</v>
      </c>
      <c r="F10" s="40">
        <v>90000</v>
      </c>
      <c r="G10" s="34"/>
      <c r="I10" s="50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0"/>
    </row>
    <row r="11" spans="1:24" s="8" customFormat="1">
      <c r="A11" s="25"/>
      <c r="B11" s="25" t="s">
        <v>6</v>
      </c>
      <c r="C11" s="37" t="s">
        <v>142</v>
      </c>
      <c r="D11" s="29" t="s">
        <v>12</v>
      </c>
      <c r="E11" s="39">
        <v>60000</v>
      </c>
      <c r="F11" s="40">
        <v>60000</v>
      </c>
      <c r="G11" s="34"/>
      <c r="I11" s="50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0"/>
    </row>
    <row r="12" spans="1:24" s="8" customFormat="1" ht="26.4">
      <c r="A12" s="25"/>
      <c r="B12" s="25" t="s">
        <v>6</v>
      </c>
      <c r="C12" s="37" t="s">
        <v>143</v>
      </c>
      <c r="D12" s="29" t="s">
        <v>12</v>
      </c>
      <c r="E12" s="39">
        <v>60000</v>
      </c>
      <c r="F12" s="40">
        <v>60000</v>
      </c>
      <c r="G12" s="34"/>
      <c r="I12" s="50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0"/>
    </row>
    <row r="13" spans="1:24" s="8" customFormat="1" ht="26.4">
      <c r="A13" s="25"/>
      <c r="B13" s="25" t="s">
        <v>6</v>
      </c>
      <c r="C13" s="37" t="s">
        <v>144</v>
      </c>
      <c r="D13" s="29" t="s">
        <v>12</v>
      </c>
      <c r="E13" s="39">
        <v>50000</v>
      </c>
      <c r="F13" s="40">
        <v>50000</v>
      </c>
      <c r="G13" s="34"/>
      <c r="I13" s="50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0"/>
    </row>
    <row r="14" spans="1:24" s="8" customFormat="1">
      <c r="A14" s="13" t="s">
        <v>94</v>
      </c>
      <c r="B14" s="13"/>
      <c r="C14" s="36" t="s">
        <v>94</v>
      </c>
      <c r="D14" s="28"/>
      <c r="E14" s="38">
        <f>SUM(E10:E13)</f>
        <v>260000</v>
      </c>
      <c r="F14" s="38">
        <f>SUM(F10:F13)</f>
        <v>260000</v>
      </c>
      <c r="G14" s="34"/>
      <c r="I14" s="50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0"/>
    </row>
    <row r="15" spans="1:24" s="8" customFormat="1">
      <c r="A15" s="13"/>
      <c r="B15" s="13"/>
      <c r="C15" s="36"/>
      <c r="D15" s="28"/>
      <c r="E15" s="38"/>
      <c r="F15" s="38"/>
      <c r="G15" s="34"/>
      <c r="I15" s="50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0"/>
    </row>
    <row r="16" spans="1:24" s="20" customFormat="1">
      <c r="A16" s="20" t="s">
        <v>4</v>
      </c>
      <c r="C16" s="21" t="s">
        <v>17</v>
      </c>
      <c r="D16" s="21"/>
      <c r="E16" s="60" t="s">
        <v>1</v>
      </c>
      <c r="F16" s="60" t="s">
        <v>2</v>
      </c>
      <c r="G16" s="21"/>
      <c r="I16" s="60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3"/>
    </row>
    <row r="17" spans="1:23">
      <c r="D17" s="12"/>
      <c r="E17" s="26"/>
      <c r="F17" s="11"/>
      <c r="G17" s="33"/>
      <c r="I17" s="26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2"/>
    </row>
    <row r="18" spans="1:23" s="13" customFormat="1">
      <c r="A18" s="25" t="s">
        <v>92</v>
      </c>
      <c r="B18" s="25" t="s">
        <v>12</v>
      </c>
      <c r="C18" s="37" t="s">
        <v>114</v>
      </c>
      <c r="D18" s="30" t="s">
        <v>12</v>
      </c>
      <c r="E18" s="39">
        <v>15000</v>
      </c>
      <c r="F18" s="39">
        <v>15000</v>
      </c>
      <c r="G18" s="35"/>
      <c r="I18" s="53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</row>
    <row r="19" spans="1:23" s="13" customFormat="1" ht="39.6">
      <c r="A19" s="25"/>
      <c r="B19" s="25" t="s">
        <v>12</v>
      </c>
      <c r="C19" s="37" t="s">
        <v>152</v>
      </c>
      <c r="D19" s="30" t="s">
        <v>12</v>
      </c>
      <c r="E19" s="39">
        <v>25000</v>
      </c>
      <c r="F19" s="39">
        <v>25000</v>
      </c>
      <c r="G19" s="35"/>
      <c r="I19" s="53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1:23" s="13" customFormat="1">
      <c r="A20" s="13" t="s">
        <v>94</v>
      </c>
      <c r="C20" s="36" t="s">
        <v>94</v>
      </c>
      <c r="D20" s="17"/>
      <c r="E20" s="38">
        <f>SUM(E18:E19)</f>
        <v>40000</v>
      </c>
      <c r="F20" s="38">
        <f>SUM(F18:F19)</f>
        <v>40000</v>
      </c>
      <c r="G20" s="35"/>
      <c r="I20" s="53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</row>
    <row r="21" spans="1:23" s="13" customFormat="1">
      <c r="C21" s="36"/>
      <c r="D21" s="17"/>
      <c r="E21" s="38"/>
      <c r="F21" s="38"/>
      <c r="G21" s="35"/>
      <c r="I21" s="53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 spans="1:23">
      <c r="E22" s="39"/>
      <c r="F22" s="40"/>
      <c r="G22" s="31"/>
      <c r="I22" s="26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s="13" customFormat="1">
      <c r="A23" s="13" t="s">
        <v>343</v>
      </c>
      <c r="C23" s="36"/>
      <c r="D23" s="63"/>
      <c r="E23" s="38">
        <v>9000000</v>
      </c>
      <c r="F23" s="55">
        <v>9000000</v>
      </c>
      <c r="G23" s="35"/>
      <c r="I23" s="53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 spans="1:23" s="13" customFormat="1">
      <c r="A24" s="13" t="s">
        <v>344</v>
      </c>
      <c r="C24" s="36"/>
      <c r="D24" s="63"/>
      <c r="E24" s="38">
        <f>E6</f>
        <v>750000</v>
      </c>
      <c r="F24" s="38">
        <f>F6</f>
        <v>0</v>
      </c>
      <c r="G24" s="35"/>
      <c r="I24" s="53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</row>
    <row r="25" spans="1:23" s="13" customFormat="1">
      <c r="A25" s="13" t="s">
        <v>322</v>
      </c>
      <c r="C25" s="36"/>
      <c r="D25" s="63"/>
      <c r="E25" s="38">
        <f>SUM(E23-E24)</f>
        <v>8250000</v>
      </c>
      <c r="F25" s="38">
        <f>SUM(F23-F24)</f>
        <v>9000000</v>
      </c>
      <c r="G25" s="35"/>
      <c r="I25" s="53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</row>
    <row r="26" spans="1:23" s="13" customFormat="1">
      <c r="C26" s="36"/>
      <c r="D26" s="63"/>
      <c r="E26" s="38"/>
      <c r="F26" s="55"/>
      <c r="G26" s="35"/>
      <c r="I26" s="53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 spans="1:23" s="13" customFormat="1">
      <c r="A27" s="13" t="s">
        <v>343</v>
      </c>
      <c r="C27" s="36"/>
      <c r="D27" s="63"/>
      <c r="E27" s="38">
        <v>9000000</v>
      </c>
      <c r="F27" s="55">
        <v>9000000</v>
      </c>
      <c r="G27" s="35"/>
      <c r="I27" s="53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</row>
    <row r="28" spans="1:23" s="13" customFormat="1">
      <c r="A28" s="13" t="s">
        <v>345</v>
      </c>
      <c r="C28" s="36"/>
      <c r="D28" s="63"/>
      <c r="E28" s="38">
        <f>E14</f>
        <v>260000</v>
      </c>
      <c r="F28" s="38">
        <f>F14</f>
        <v>260000</v>
      </c>
      <c r="G28" s="35"/>
      <c r="I28" s="53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</row>
    <row r="29" spans="1:23" s="13" customFormat="1">
      <c r="A29" s="13" t="s">
        <v>322</v>
      </c>
      <c r="C29" s="36"/>
      <c r="D29" s="63"/>
      <c r="E29" s="38">
        <f>SUM(E27-E28)</f>
        <v>8740000</v>
      </c>
      <c r="F29" s="38">
        <f>SUM(F27-F28)</f>
        <v>8740000</v>
      </c>
      <c r="G29" s="35"/>
      <c r="I29" s="53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</row>
    <row r="30" spans="1:23" s="13" customFormat="1">
      <c r="C30" s="36"/>
      <c r="D30" s="63"/>
      <c r="E30" s="38"/>
      <c r="F30" s="38"/>
      <c r="G30" s="35"/>
      <c r="I30" s="53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</row>
    <row r="31" spans="1:23" s="13" customFormat="1">
      <c r="A31" s="13" t="s">
        <v>346</v>
      </c>
      <c r="C31" s="36"/>
      <c r="D31" s="63"/>
      <c r="E31" s="38">
        <v>1200000</v>
      </c>
      <c r="F31" s="38">
        <v>1200000</v>
      </c>
      <c r="G31" s="35"/>
      <c r="I31" s="53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</row>
    <row r="32" spans="1:23" s="13" customFormat="1">
      <c r="A32" s="13" t="s">
        <v>347</v>
      </c>
      <c r="C32" s="36"/>
      <c r="D32" s="63"/>
      <c r="E32" s="38">
        <f>E20</f>
        <v>40000</v>
      </c>
      <c r="F32" s="38">
        <f>F20</f>
        <v>40000</v>
      </c>
      <c r="G32" s="35"/>
      <c r="I32" s="53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</row>
    <row r="33" spans="1:23" s="13" customFormat="1">
      <c r="A33" s="13" t="s">
        <v>322</v>
      </c>
      <c r="C33" s="36"/>
      <c r="D33" s="63"/>
      <c r="E33" s="38">
        <f>SUM(E31-E32)</f>
        <v>1160000</v>
      </c>
      <c r="F33" s="38">
        <f>SUM(F31-F32)</f>
        <v>1160000</v>
      </c>
      <c r="G33" s="35"/>
      <c r="I33" s="53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</row>
    <row r="34" spans="1:23">
      <c r="A34" s="25"/>
      <c r="B34" s="13"/>
      <c r="C34" s="36"/>
      <c r="D34" s="63"/>
      <c r="E34" s="39"/>
      <c r="F34" s="39"/>
      <c r="G34" s="35"/>
      <c r="I34" s="26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>
      <c r="A35" s="25"/>
      <c r="B35" s="13"/>
      <c r="C35" s="36"/>
      <c r="D35" s="63"/>
      <c r="E35" s="39"/>
      <c r="F35" s="39"/>
      <c r="G35" s="35"/>
      <c r="I35" s="26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>
      <c r="A36" s="13"/>
      <c r="B36" s="13"/>
      <c r="C36" s="36"/>
      <c r="D36" s="17"/>
      <c r="E36" s="25"/>
      <c r="F36" s="40"/>
      <c r="G36" s="35"/>
      <c r="I36" s="26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>
      <c r="E37" s="26"/>
      <c r="F37" s="11"/>
      <c r="G37" s="11"/>
      <c r="I37" s="26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>
      <c r="E38" s="26"/>
      <c r="F38" s="11"/>
      <c r="G38" s="11"/>
      <c r="I38" s="26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>
      <c r="E39" s="26"/>
      <c r="F39" s="11"/>
      <c r="G39" s="11"/>
      <c r="I39" s="26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>
      <c r="E40" s="26"/>
      <c r="F40" s="4"/>
      <c r="G40" s="4"/>
      <c r="I40" s="26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>
      <c r="E41" s="54"/>
      <c r="F41" s="4"/>
      <c r="G41" s="4"/>
      <c r="I41" s="26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>
      <c r="E42" s="54"/>
      <c r="F42" s="4"/>
      <c r="G42" s="4"/>
      <c r="I42" s="26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>
      <c r="E43" s="54"/>
      <c r="F43" s="4"/>
      <c r="G43" s="4"/>
      <c r="I43" s="26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>
      <c r="E44" s="54"/>
      <c r="F44" s="4"/>
      <c r="G44" s="4"/>
      <c r="I44" s="26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>
      <c r="E45" s="54"/>
      <c r="F45" s="4"/>
      <c r="G45" s="4"/>
      <c r="I45" s="26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>
      <c r="E46" s="54"/>
      <c r="F46" s="4"/>
      <c r="G46" s="4"/>
      <c r="I46" s="26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>
      <c r="E47" s="26"/>
      <c r="F47" s="11"/>
      <c r="G47" s="11"/>
      <c r="I47" s="26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>
      <c r="E48" s="26"/>
      <c r="F48" s="11"/>
      <c r="G48" s="11"/>
      <c r="I48" s="26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5:24">
      <c r="E49" s="11"/>
      <c r="F49" s="11"/>
      <c r="G49" s="11"/>
      <c r="I49" s="26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5:24">
      <c r="E50" s="11"/>
      <c r="F50" s="11"/>
      <c r="G50" s="11"/>
      <c r="I50" s="26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5:24">
      <c r="E51" s="11"/>
      <c r="F51" s="11"/>
      <c r="G51" s="11"/>
      <c r="I51" s="26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5:24">
      <c r="E52" s="11"/>
      <c r="F52" s="11"/>
      <c r="G52" s="11"/>
      <c r="I52" s="26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5:24">
      <c r="E53" s="11"/>
      <c r="F53" s="11"/>
      <c r="G53" s="11"/>
      <c r="I53" s="26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5:24">
      <c r="E54" s="26"/>
      <c r="F54" s="11"/>
      <c r="G54" s="11"/>
      <c r="I54" s="26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5:24">
      <c r="E55" s="26"/>
      <c r="F55" s="11"/>
      <c r="G55" s="11"/>
      <c r="I55" s="26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5:24">
      <c r="E56" s="26"/>
      <c r="F56" s="11"/>
      <c r="G56" s="11"/>
      <c r="I56" s="26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5:24">
      <c r="E57" s="26"/>
      <c r="F57" s="11"/>
      <c r="G57" s="11"/>
      <c r="I57" s="26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5:24">
      <c r="E58" s="26"/>
      <c r="F58" s="11"/>
      <c r="G58" s="11"/>
      <c r="I58" s="26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5:24">
      <c r="E59" s="26"/>
      <c r="F59" s="11"/>
      <c r="G59" s="11"/>
      <c r="I59" s="26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5:24">
      <c r="E60" s="26"/>
      <c r="F60" s="11"/>
      <c r="G60" s="11"/>
      <c r="I60" s="26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5:24">
      <c r="E61" s="26"/>
      <c r="F61" s="11"/>
      <c r="G61" s="11"/>
      <c r="I61" s="26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5:24">
      <c r="E62" s="26"/>
      <c r="F62" s="11"/>
      <c r="G62" s="11"/>
      <c r="I62" s="26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5:24">
      <c r="E63" s="26"/>
      <c r="F63" s="11"/>
      <c r="G63" s="11"/>
      <c r="I63" s="26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5:24">
      <c r="E64" s="26"/>
      <c r="F64" s="11"/>
      <c r="G64" s="11"/>
      <c r="I64" s="26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5:24">
      <c r="E65" s="26"/>
      <c r="F65" s="11"/>
      <c r="G65" s="11"/>
      <c r="I65" s="26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5:24">
      <c r="E66" s="26"/>
      <c r="F66" s="11"/>
      <c r="G66" s="11"/>
      <c r="I66" s="26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5:24">
      <c r="E67" s="26"/>
      <c r="F67" s="11"/>
      <c r="G67" s="11"/>
      <c r="I67" s="26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5:24">
      <c r="E68" s="26"/>
      <c r="F68" s="11"/>
      <c r="G68" s="11"/>
      <c r="I68" s="26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5:24">
      <c r="E69" s="26"/>
      <c r="F69" s="11"/>
      <c r="G69" s="11"/>
      <c r="I69" s="26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5:24">
      <c r="E70" s="26"/>
      <c r="F70" s="11"/>
      <c r="G70" s="11"/>
      <c r="I70" s="26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5:24">
      <c r="E71" s="26"/>
      <c r="F71" s="11"/>
      <c r="G71" s="11"/>
      <c r="I71" s="26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5:24">
      <c r="E72" s="26"/>
      <c r="F72" s="11"/>
      <c r="G72" s="11"/>
      <c r="I72" s="26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5:24">
      <c r="E73" s="26"/>
      <c r="F73" s="11"/>
      <c r="G73" s="11"/>
      <c r="I73" s="26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5:24">
      <c r="E74" s="26"/>
      <c r="F74" s="11"/>
      <c r="G74" s="11"/>
      <c r="I74" s="26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5:24">
      <c r="E75" s="26"/>
      <c r="F75" s="11"/>
      <c r="G75" s="11"/>
      <c r="I75" s="26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5:24">
      <c r="E76" s="26"/>
      <c r="F76" s="11"/>
      <c r="G76" s="11"/>
      <c r="I76" s="26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5:24">
      <c r="E77" s="26"/>
      <c r="F77" s="11"/>
      <c r="G77" s="11"/>
      <c r="I77" s="26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5:24">
      <c r="E78" s="26"/>
      <c r="F78" s="11"/>
      <c r="G78" s="11"/>
      <c r="I78" s="26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5:24">
      <c r="E79" s="26"/>
      <c r="F79" s="11"/>
      <c r="G79" s="11"/>
      <c r="I79" s="26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5:24">
      <c r="E80" s="26"/>
      <c r="F80" s="11"/>
      <c r="G80" s="11"/>
      <c r="I80" s="26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5:24">
      <c r="E81" s="26"/>
      <c r="F81" s="11"/>
      <c r="G81" s="11"/>
      <c r="I81" s="26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5:24">
      <c r="E82" s="26"/>
      <c r="F82" s="11"/>
      <c r="G82" s="11"/>
      <c r="I82" s="26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5:24">
      <c r="E83" s="26"/>
      <c r="F83" s="11"/>
      <c r="G83" s="11"/>
      <c r="I83" s="26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5:24">
      <c r="E84" s="26"/>
      <c r="F84" s="11"/>
      <c r="G84" s="11"/>
      <c r="I84" s="26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5:24">
      <c r="E85" s="26"/>
      <c r="F85" s="11"/>
      <c r="G85" s="11"/>
      <c r="I85" s="26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5:24">
      <c r="E86" s="26"/>
      <c r="F86" s="11"/>
      <c r="G86" s="11"/>
      <c r="I86" s="26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5:24">
      <c r="E87" s="26"/>
      <c r="F87" s="11"/>
      <c r="G87" s="11"/>
      <c r="I87" s="26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5:24">
      <c r="E88" s="26"/>
      <c r="F88" s="11"/>
      <c r="G88" s="11"/>
      <c r="I88" s="26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5:24">
      <c r="E89" s="26"/>
      <c r="F89" s="11"/>
      <c r="G89" s="11"/>
      <c r="I89" s="26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5:24">
      <c r="E90" s="26"/>
      <c r="F90" s="11"/>
      <c r="G90" s="11"/>
      <c r="I90" s="26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5:24">
      <c r="E91" s="26"/>
      <c r="F91" s="11"/>
      <c r="G91" s="11"/>
      <c r="I91" s="26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5:24">
      <c r="E92" s="26"/>
      <c r="F92" s="11"/>
      <c r="G92" s="11"/>
      <c r="I92" s="26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5:24">
      <c r="E93" s="26"/>
      <c r="F93" s="4"/>
      <c r="G93" s="4"/>
      <c r="I93" s="26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5:24">
      <c r="E94" s="26"/>
      <c r="F94" s="4"/>
      <c r="G94" s="4"/>
      <c r="I94" s="26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5:24">
      <c r="E95" s="54"/>
      <c r="F95" s="4"/>
      <c r="G95" s="4"/>
      <c r="I95" s="26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5:24">
      <c r="E96" s="54"/>
      <c r="F96" s="4"/>
      <c r="G96" s="4"/>
      <c r="I96" s="26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5:24">
      <c r="E97" s="54"/>
      <c r="F97" s="4"/>
      <c r="G97" s="4"/>
      <c r="I97" s="26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5:24">
      <c r="E98" s="54"/>
      <c r="F98" s="4"/>
      <c r="G98" s="4"/>
      <c r="I98" s="26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5:24">
      <c r="E99" s="26"/>
      <c r="F99" s="11"/>
      <c r="G99" s="11"/>
      <c r="I99" s="26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5:24">
      <c r="E100" s="26"/>
      <c r="F100" s="11"/>
      <c r="G100" s="11"/>
      <c r="I100" s="26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5:24">
      <c r="E101" s="26"/>
      <c r="F101" s="11"/>
      <c r="G101" s="11"/>
      <c r="I101" s="26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5:24">
      <c r="E102" s="26"/>
      <c r="F102" s="11"/>
      <c r="G102" s="11"/>
      <c r="I102" s="26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5:24">
      <c r="E103" s="26"/>
      <c r="F103" s="11"/>
      <c r="G103" s="11"/>
      <c r="I103" s="26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5:24">
      <c r="E104" s="26"/>
      <c r="F104" s="11"/>
      <c r="G104" s="11"/>
      <c r="I104" s="26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5:24">
      <c r="E105" s="26"/>
      <c r="F105" s="11"/>
      <c r="G105" s="11"/>
      <c r="I105" s="26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5:24">
      <c r="E106" s="26"/>
      <c r="F106" s="11"/>
      <c r="G106" s="11"/>
      <c r="I106" s="26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5:24">
      <c r="E107" s="26"/>
      <c r="F107" s="11"/>
      <c r="G107" s="11"/>
      <c r="I107" s="26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5:24">
      <c r="E108" s="26"/>
      <c r="F108" s="11"/>
      <c r="G108" s="11"/>
      <c r="I108" s="26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5:24">
      <c r="E109" s="26"/>
      <c r="F109" s="11"/>
      <c r="G109" s="11"/>
      <c r="I109" s="26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5:24">
      <c r="E110" s="26"/>
      <c r="F110" s="11"/>
      <c r="G110" s="11"/>
      <c r="I110" s="26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5:24">
      <c r="E111" s="26"/>
      <c r="F111" s="11"/>
      <c r="G111" s="11"/>
      <c r="I111" s="26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5:24">
      <c r="E112" s="26"/>
      <c r="F112" s="11"/>
      <c r="G112" s="11"/>
      <c r="I112" s="26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5:23">
      <c r="E113" s="26"/>
      <c r="F113" s="11"/>
      <c r="G113" s="11"/>
      <c r="I113" s="26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5:23">
      <c r="E114" s="26"/>
      <c r="F114" s="11"/>
      <c r="G114" s="11"/>
      <c r="I114" s="26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5:23">
      <c r="E115" s="26"/>
      <c r="F115" s="11"/>
      <c r="G115" s="11"/>
      <c r="I115" s="26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5:23">
      <c r="E116" s="26"/>
      <c r="F116" s="11"/>
      <c r="G116" s="11"/>
      <c r="I116" s="26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5:23">
      <c r="E117" s="26"/>
      <c r="F117" s="11"/>
      <c r="G117" s="11"/>
      <c r="I117" s="26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5:23">
      <c r="E118" s="26"/>
      <c r="F118" s="11"/>
      <c r="G118" s="11"/>
      <c r="I118" s="26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5:23">
      <c r="E119" s="26"/>
      <c r="F119" s="11"/>
      <c r="G119" s="11"/>
      <c r="I119" s="26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5:23">
      <c r="E120" s="26"/>
      <c r="F120" s="4"/>
      <c r="G120" s="4"/>
      <c r="I120" s="26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5:23">
      <c r="E121" s="26"/>
      <c r="F121" s="4"/>
      <c r="G121" s="4"/>
      <c r="I121" s="26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5:23">
      <c r="E122" s="26"/>
      <c r="F122" s="4"/>
      <c r="G122" s="4"/>
      <c r="I122" s="26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5:23">
      <c r="E123" s="26"/>
      <c r="F123" s="4"/>
      <c r="G123" s="4"/>
      <c r="I123" s="26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5:23">
      <c r="E124" s="26"/>
      <c r="F124" s="4"/>
      <c r="G124" s="4"/>
      <c r="I124" s="26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5:23">
      <c r="E125" s="26"/>
      <c r="F125" s="11"/>
      <c r="G125" s="11"/>
      <c r="I125" s="26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5:23">
      <c r="E126" s="26"/>
      <c r="F126" s="11"/>
      <c r="G126" s="11"/>
      <c r="I126" s="26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5:23">
      <c r="E127" s="26"/>
      <c r="F127" s="11"/>
      <c r="G127" s="11"/>
      <c r="I127" s="26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5:23">
      <c r="E128" s="26"/>
      <c r="F128" s="11"/>
      <c r="G128" s="11"/>
      <c r="I128" s="26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5:24">
      <c r="E129" s="26"/>
      <c r="F129" s="11"/>
      <c r="G129" s="11"/>
      <c r="I129" s="26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5:24">
      <c r="E130" s="54"/>
      <c r="F130" s="4"/>
      <c r="G130" s="4"/>
      <c r="I130" s="26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5:24">
      <c r="E131" s="54"/>
      <c r="F131" s="4"/>
      <c r="G131" s="4"/>
      <c r="I131" s="26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5:24">
      <c r="E132" s="54"/>
      <c r="F132" s="4"/>
      <c r="G132" s="4"/>
      <c r="I132" s="26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5:24">
      <c r="E133" s="54"/>
      <c r="F133" s="4"/>
      <c r="G133" s="4"/>
      <c r="I133" s="26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5:24">
      <c r="E134" s="54"/>
      <c r="F134" s="4"/>
      <c r="G134" s="4"/>
      <c r="I134" s="26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5:24">
      <c r="E135" s="54"/>
      <c r="F135" s="4"/>
      <c r="G135" s="4"/>
      <c r="I135" s="26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5:24">
      <c r="E136" s="54"/>
      <c r="F136" s="4"/>
      <c r="G136" s="4"/>
      <c r="I136" s="26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5:24">
      <c r="E137" s="54"/>
      <c r="F137" s="4"/>
      <c r="G137" s="4"/>
      <c r="I137" s="26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5:24">
      <c r="E138" s="54"/>
      <c r="F138" s="4"/>
      <c r="G138" s="4"/>
      <c r="I138" s="26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5:24">
      <c r="E139" s="54"/>
      <c r="F139" s="4"/>
      <c r="G139" s="4"/>
      <c r="I139" s="26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5:24">
      <c r="E140" s="26"/>
      <c r="F140" s="11"/>
      <c r="G140" s="11"/>
      <c r="I140" s="26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5:24">
      <c r="E141" s="26"/>
      <c r="F141" s="11"/>
      <c r="G141" s="11"/>
      <c r="I141" s="26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5:24">
      <c r="E142" s="26"/>
      <c r="F142" s="11"/>
      <c r="G142" s="11"/>
      <c r="I142" s="26"/>
      <c r="K142" s="2"/>
      <c r="L142" s="2"/>
      <c r="M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5:24">
      <c r="E143" s="26"/>
      <c r="F143" s="11"/>
      <c r="G143" s="11"/>
      <c r="I143" s="26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5:24">
      <c r="E144" s="26"/>
      <c r="F144" s="4"/>
      <c r="G144" s="4"/>
      <c r="I144" s="26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5:24">
      <c r="E145" s="26"/>
      <c r="F145" s="4"/>
      <c r="G145" s="4"/>
      <c r="I145" s="26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5:24">
      <c r="E146" s="26"/>
      <c r="F146" s="11"/>
      <c r="G146" s="11"/>
      <c r="I146" s="26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5:24">
      <c r="E147" s="26"/>
      <c r="F147" s="11"/>
      <c r="G147" s="11"/>
      <c r="I147" s="26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5:24">
      <c r="E148" s="26"/>
      <c r="F148" s="11"/>
      <c r="G148" s="11"/>
      <c r="I148" s="26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5:24">
      <c r="E149" s="26"/>
      <c r="F149" s="11"/>
      <c r="G149" s="11"/>
      <c r="I149" s="26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5:24">
      <c r="E150" s="26"/>
      <c r="F150" s="11"/>
      <c r="G150" s="11"/>
      <c r="I150" s="26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5:24">
      <c r="E151" s="26"/>
      <c r="F151" s="11"/>
      <c r="G151" s="11"/>
      <c r="I151" s="26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5:24">
      <c r="E152" s="54"/>
      <c r="F152" s="4"/>
      <c r="G152" s="4"/>
      <c r="I152" s="26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5:24">
      <c r="E153" s="54"/>
      <c r="F153" s="4"/>
      <c r="G153" s="4"/>
      <c r="I153" s="26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5:24">
      <c r="E154" s="54"/>
      <c r="F154" s="4"/>
      <c r="G154" s="4"/>
      <c r="I154" s="26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5:24">
      <c r="E155" s="54"/>
      <c r="F155" s="4"/>
      <c r="G155" s="4"/>
      <c r="I155" s="26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5:24">
      <c r="E156" s="54"/>
      <c r="F156" s="4"/>
      <c r="G156" s="4"/>
      <c r="I156" s="26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5:24">
      <c r="E157" s="54"/>
      <c r="F157" s="4"/>
      <c r="G157" s="4"/>
      <c r="I157" s="26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5:24">
      <c r="E158" s="54"/>
      <c r="F158" s="4"/>
      <c r="G158" s="4"/>
      <c r="I158" s="26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5:24">
      <c r="E159" s="54"/>
      <c r="F159" s="4"/>
      <c r="G159" s="4"/>
      <c r="I159" s="26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5:24">
      <c r="E160" s="54"/>
      <c r="F160" s="4"/>
      <c r="G160" s="4"/>
      <c r="I160" s="26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5:24">
      <c r="E161" s="26"/>
      <c r="F161" s="11"/>
      <c r="G161" s="11"/>
      <c r="I161" s="26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5:24">
      <c r="E162" s="26"/>
      <c r="F162" s="11"/>
      <c r="G162" s="11"/>
      <c r="I162" s="26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5:24">
      <c r="E163" s="26"/>
      <c r="F163" s="11"/>
      <c r="G163" s="11"/>
      <c r="I163" s="26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5:24">
      <c r="E164" s="26"/>
      <c r="F164" s="11"/>
      <c r="G164" s="11"/>
      <c r="I164" s="26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5:24">
      <c r="E165" s="26"/>
      <c r="F165" s="11"/>
      <c r="G165" s="11"/>
      <c r="I165" s="26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5:24">
      <c r="E166" s="26"/>
      <c r="F166" s="11"/>
      <c r="G166" s="11"/>
      <c r="I166" s="26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5:24">
      <c r="E167" s="26"/>
      <c r="F167" s="11"/>
      <c r="G167" s="11"/>
      <c r="I167" s="26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5:24">
      <c r="E168" s="26"/>
      <c r="F168" s="11"/>
      <c r="G168" s="11"/>
      <c r="I168" s="26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5:24">
      <c r="E169" s="26"/>
      <c r="F169" s="11"/>
      <c r="G169" s="11"/>
      <c r="I169" s="26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5:24">
      <c r="E170" s="26"/>
      <c r="F170" s="11"/>
      <c r="G170" s="11"/>
      <c r="I170" s="26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5:24">
      <c r="E171" s="26"/>
      <c r="F171" s="11"/>
      <c r="G171" s="11"/>
      <c r="I171" s="26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5:24">
      <c r="E172" s="26"/>
      <c r="F172" s="11"/>
      <c r="G172" s="11"/>
      <c r="I172" s="26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5:24">
      <c r="E173" s="26"/>
      <c r="F173" s="11"/>
      <c r="G173" s="11"/>
      <c r="I173" s="26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5:24">
      <c r="E174" s="26"/>
      <c r="F174" s="11"/>
      <c r="G174" s="11"/>
      <c r="I174" s="26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5:24">
      <c r="E175" s="26"/>
      <c r="F175" s="11"/>
      <c r="G175" s="11"/>
      <c r="I175" s="26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5:24">
      <c r="E176" s="26"/>
      <c r="F176" s="11"/>
      <c r="G176" s="11"/>
      <c r="I176" s="26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5:24">
      <c r="E177" s="54"/>
      <c r="F177" s="4"/>
      <c r="G177" s="4"/>
      <c r="I177" s="26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5:24">
      <c r="E178" s="54"/>
      <c r="F178" s="4"/>
      <c r="G178" s="4"/>
      <c r="I178" s="26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5:24">
      <c r="E179" s="26"/>
      <c r="F179" s="11"/>
      <c r="G179" s="11"/>
      <c r="I179" s="26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5:24">
      <c r="E180" s="26"/>
      <c r="F180" s="11"/>
      <c r="G180" s="11"/>
      <c r="I180" s="26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5:24">
      <c r="E181" s="26"/>
      <c r="F181" s="11"/>
      <c r="G181" s="11"/>
      <c r="I181" s="26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5:24">
      <c r="E182" s="26"/>
      <c r="F182" s="4"/>
      <c r="G182" s="4"/>
      <c r="I182" s="26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5:24">
      <c r="E183" s="26"/>
      <c r="F183" s="11"/>
      <c r="G183" s="11"/>
      <c r="I183" s="26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5:24">
      <c r="E184" s="26"/>
      <c r="F184" s="11"/>
      <c r="G184" s="11"/>
      <c r="I184" s="26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5:24">
      <c r="E185" s="26"/>
      <c r="F185" s="11"/>
      <c r="G185" s="11"/>
      <c r="I185" s="26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5:24">
      <c r="E186" s="26"/>
      <c r="F186" s="11"/>
      <c r="G186" s="11"/>
      <c r="I186" s="26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5:24">
      <c r="E187" s="26"/>
      <c r="F187" s="11"/>
      <c r="G187" s="11"/>
      <c r="I187" s="26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5:24">
      <c r="E188" s="54"/>
      <c r="F188" s="4"/>
      <c r="G188" s="4"/>
      <c r="I188" s="26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5:24">
      <c r="E189" s="54"/>
      <c r="F189" s="4"/>
      <c r="G189" s="4"/>
      <c r="I189" s="26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5:24">
      <c r="E190" s="26"/>
      <c r="F190" s="11"/>
      <c r="G190" s="11"/>
      <c r="I190" s="26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5:24">
      <c r="E191" s="26"/>
      <c r="F191" s="11"/>
      <c r="G191" s="11"/>
      <c r="I191" s="26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5:24">
      <c r="E192" s="26"/>
      <c r="F192" s="11"/>
      <c r="G192" s="11"/>
      <c r="I192" s="26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3:24">
      <c r="E193" s="26"/>
      <c r="F193" s="11"/>
      <c r="G193" s="11"/>
      <c r="I193" s="26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3:24">
      <c r="E194" s="26"/>
      <c r="F194" s="11"/>
      <c r="G194" s="11"/>
      <c r="I194" s="26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3:24">
      <c r="E195" s="26"/>
      <c r="F195" s="11"/>
      <c r="G195" s="11"/>
      <c r="I195" s="26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>
        <f>SUM(W191:W195)</f>
        <v>0</v>
      </c>
    </row>
    <row r="196" spans="3:24">
      <c r="E196" s="26"/>
      <c r="F196" s="11"/>
      <c r="G196" s="11"/>
      <c r="I196" s="26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3:24">
      <c r="E197" s="26"/>
      <c r="F197" s="11"/>
      <c r="G197" s="11"/>
      <c r="I197" s="26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3:24">
      <c r="E198" s="26"/>
      <c r="F198" s="11"/>
      <c r="G198" s="11"/>
      <c r="I198" s="26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3:24">
      <c r="E199" s="26"/>
      <c r="F199" s="11"/>
      <c r="G199" s="11"/>
      <c r="I199" s="26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3:24">
      <c r="E200" s="26"/>
      <c r="F200" s="11"/>
      <c r="G200" s="11"/>
      <c r="I200" s="26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3:24">
      <c r="E201" s="26"/>
      <c r="F201" s="11"/>
      <c r="G201" s="11"/>
      <c r="I201" s="26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3:24">
      <c r="E202" s="26"/>
      <c r="F202" s="11"/>
      <c r="G202" s="11"/>
      <c r="I202" s="26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>
        <f>SUM(W199:W202)</f>
        <v>0</v>
      </c>
    </row>
    <row r="203" spans="3:24">
      <c r="E203" s="26"/>
      <c r="F203" s="11"/>
      <c r="G203" s="11"/>
      <c r="I203" s="26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3:24">
      <c r="E204" s="54"/>
      <c r="F204" s="4"/>
      <c r="G204" s="4"/>
      <c r="I204" s="26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3:24">
      <c r="E205" s="54"/>
      <c r="F205" s="4"/>
      <c r="G205" s="4"/>
      <c r="I205" s="26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3:24">
      <c r="E206" s="54"/>
      <c r="F206" s="4"/>
      <c r="G206" s="4"/>
      <c r="I206" s="26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3:24">
      <c r="E207" s="54"/>
      <c r="F207" s="4"/>
      <c r="G207" s="4"/>
      <c r="I207" s="26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3:24" s="8" customFormat="1">
      <c r="C208" s="47"/>
      <c r="D208" s="27"/>
      <c r="E208" s="50"/>
      <c r="F208" s="9"/>
      <c r="G208" s="9"/>
      <c r="I208" s="5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</row>
    <row r="209" spans="5:24">
      <c r="E209" s="54"/>
      <c r="F209" s="4"/>
      <c r="G209" s="4"/>
      <c r="I209" s="26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5:24">
      <c r="E210" s="26"/>
      <c r="F210" s="11"/>
      <c r="G210" s="11"/>
      <c r="I210" s="26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5:24"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5:24">
      <c r="E212" s="26"/>
      <c r="F212" s="11"/>
      <c r="G212" s="11"/>
      <c r="I212" s="26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5:24">
      <c r="E213" s="26"/>
      <c r="F213" s="11"/>
      <c r="G213" s="11"/>
      <c r="I213" s="26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5:24">
      <c r="E214" s="26"/>
      <c r="F214" s="11"/>
      <c r="G214" s="11"/>
      <c r="I214" s="26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5:24">
      <c r="E215" s="26"/>
      <c r="F215" s="11"/>
      <c r="G215" s="11"/>
      <c r="I215" s="26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5:24">
      <c r="E216" s="26"/>
      <c r="F216" s="11"/>
      <c r="G216" s="11"/>
      <c r="I216" s="26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5:24">
      <c r="E217" s="26"/>
      <c r="F217" s="11"/>
      <c r="G217" s="11"/>
      <c r="I217" s="26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5:24">
      <c r="E218" s="26"/>
      <c r="F218" s="11"/>
      <c r="G218" s="11"/>
      <c r="I218" s="26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5:24">
      <c r="E219" s="26"/>
      <c r="F219" s="11"/>
      <c r="G219" s="11"/>
      <c r="I219" s="26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5:24">
      <c r="E220" s="26"/>
      <c r="F220" s="11"/>
      <c r="G220" s="11"/>
      <c r="I220" s="26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5:24">
      <c r="E221" s="26"/>
      <c r="F221" s="11"/>
      <c r="G221" s="11"/>
      <c r="I221" s="26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5:24">
      <c r="E222" s="26"/>
      <c r="F222" s="26"/>
      <c r="I222" s="26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5:24">
      <c r="E223" s="26"/>
      <c r="F223" s="4"/>
      <c r="G223" s="4"/>
      <c r="I223" s="26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5:24">
      <c r="E224" s="26"/>
      <c r="F224" s="4"/>
      <c r="G224" s="4"/>
      <c r="I224" s="26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5:24">
      <c r="E225" s="26"/>
      <c r="F225" s="4"/>
      <c r="G225" s="4"/>
      <c r="I225" s="26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5:24">
      <c r="E226" s="26"/>
      <c r="F226" s="4"/>
      <c r="G226" s="4"/>
      <c r="I226" s="26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5:24">
      <c r="E227" s="26"/>
      <c r="F227" s="4"/>
      <c r="G227" s="4"/>
      <c r="I227" s="26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5:24">
      <c r="E228" s="26"/>
      <c r="F228" s="4"/>
      <c r="G228" s="4"/>
      <c r="I228" s="26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5:24">
      <c r="E229" s="26"/>
      <c r="F229" s="4"/>
      <c r="G229" s="4"/>
      <c r="I229" s="26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5:24">
      <c r="E230" s="64"/>
      <c r="F230" s="4"/>
      <c r="G230" s="4"/>
      <c r="I230" s="26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5:24">
      <c r="E231" s="26"/>
      <c r="F231" s="11"/>
      <c r="G231" s="11"/>
      <c r="I231" s="26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5:24">
      <c r="E232" s="26"/>
      <c r="F232" s="11"/>
      <c r="G232" s="11"/>
      <c r="I232" s="26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5:24">
      <c r="E233" s="26"/>
      <c r="F233" s="11"/>
      <c r="G233" s="11"/>
      <c r="I233" s="26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5:24">
      <c r="E234" s="26"/>
      <c r="F234" s="11"/>
      <c r="G234" s="11"/>
      <c r="I234" s="26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5:24">
      <c r="E235" s="26"/>
      <c r="F235" s="11"/>
      <c r="G235" s="11"/>
      <c r="I235" s="26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5:24">
      <c r="E236" s="26"/>
      <c r="F236" s="11"/>
      <c r="G236" s="11"/>
      <c r="I236" s="26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5:24">
      <c r="E237" s="26"/>
      <c r="F237" s="11"/>
      <c r="G237" s="11"/>
      <c r="I237" s="26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>
        <f>SUM(W234:W237)</f>
        <v>0</v>
      </c>
    </row>
    <row r="238" spans="5:24">
      <c r="E238" s="26"/>
      <c r="F238" s="11"/>
      <c r="G238" s="11"/>
      <c r="I238" s="26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5:24">
      <c r="E239" s="26"/>
      <c r="F239" s="11"/>
      <c r="G239" s="11"/>
      <c r="I239" s="26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5:24">
      <c r="E240" s="26"/>
      <c r="F240" s="11"/>
      <c r="G240" s="11"/>
      <c r="I240" s="26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5:24">
      <c r="E241" s="26"/>
      <c r="F241" s="11"/>
      <c r="G241" s="11"/>
      <c r="I241" s="26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5:24">
      <c r="E242" s="26"/>
      <c r="F242" s="11"/>
      <c r="G242" s="11"/>
      <c r="I242" s="26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5:24">
      <c r="E243" s="26"/>
      <c r="F243" s="11"/>
      <c r="G243" s="11"/>
      <c r="I243" s="26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5:24">
      <c r="E244" s="26"/>
      <c r="F244" s="11"/>
      <c r="G244" s="11"/>
      <c r="H244" s="26"/>
      <c r="I244" s="26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5:24">
      <c r="E245" s="26"/>
      <c r="F245" s="11"/>
      <c r="G245" s="11"/>
      <c r="H245" s="26"/>
      <c r="I245" s="26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5:24">
      <c r="E246" s="26"/>
      <c r="F246" s="11"/>
      <c r="G246" s="11"/>
      <c r="H246" s="26"/>
      <c r="I246" s="26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5:24">
      <c r="E247" s="26"/>
      <c r="F247" s="11"/>
      <c r="G247" s="11"/>
      <c r="H247" s="26"/>
      <c r="I247" s="26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>
        <f>SUM(W244:W247)</f>
        <v>0</v>
      </c>
    </row>
    <row r="248" spans="5:24">
      <c r="E248" s="26"/>
      <c r="F248" s="4"/>
      <c r="G248" s="4"/>
      <c r="I248" s="26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5:24">
      <c r="E249" s="26"/>
      <c r="F249" s="4"/>
      <c r="G249" s="4"/>
      <c r="I249" s="26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5:24">
      <c r="E250" s="54"/>
      <c r="F250" s="4"/>
      <c r="G250" s="4"/>
      <c r="I250" s="26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5:24">
      <c r="E251" s="26"/>
      <c r="F251" s="11"/>
      <c r="G251" s="11"/>
      <c r="I251" s="26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5:24">
      <c r="E252" s="54"/>
      <c r="F252" s="4"/>
      <c r="G252" s="4"/>
      <c r="I252" s="26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5:24">
      <c r="E253" s="54"/>
      <c r="F253" s="4"/>
      <c r="G253" s="4"/>
      <c r="I253" s="26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5:24">
      <c r="E254" s="54"/>
      <c r="F254" s="4"/>
      <c r="G254" s="4"/>
      <c r="I254" s="26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5:24">
      <c r="E255" s="26"/>
      <c r="F255" s="11"/>
      <c r="G255" s="11"/>
      <c r="I255" s="26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5:24">
      <c r="E256" s="26"/>
      <c r="F256" s="11"/>
      <c r="G256" s="11"/>
      <c r="I256" s="26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3:24">
      <c r="E257" s="54"/>
      <c r="F257" s="4"/>
      <c r="G257" s="4"/>
      <c r="I257" s="26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3:24">
      <c r="E258" s="54"/>
      <c r="F258" s="4"/>
      <c r="G258" s="4"/>
      <c r="I258" s="26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3:24">
      <c r="E259" s="54"/>
      <c r="F259" s="4"/>
      <c r="G259" s="4"/>
      <c r="I259" s="26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3:24">
      <c r="E260" s="54"/>
      <c r="F260" s="4"/>
      <c r="G260" s="4"/>
      <c r="I260" s="26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3:24">
      <c r="E261" s="54"/>
      <c r="F261" s="4"/>
      <c r="G261" s="4"/>
      <c r="I261" s="26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3:24">
      <c r="E262" s="26"/>
      <c r="F262" s="4"/>
      <c r="G262" s="4"/>
      <c r="I262" s="26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3:24">
      <c r="E263" s="26"/>
      <c r="F263" s="4"/>
      <c r="G263" s="4"/>
      <c r="I263" s="26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3:24">
      <c r="E264" s="26"/>
      <c r="F264" s="11"/>
      <c r="G264" s="11"/>
      <c r="I264" s="26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3:24">
      <c r="E265" s="26"/>
      <c r="F265" s="11"/>
      <c r="G265" s="11"/>
      <c r="I265" s="26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3:24" s="8" customFormat="1">
      <c r="C266" s="47"/>
      <c r="D266" s="27"/>
      <c r="E266" s="50"/>
      <c r="F266" s="9"/>
      <c r="G266" s="9"/>
      <c r="I266" s="5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</row>
    <row r="267" spans="3:24">
      <c r="E267" s="26"/>
      <c r="F267" s="4"/>
      <c r="G267" s="4"/>
      <c r="I267" s="26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3:24">
      <c r="E268" s="26"/>
      <c r="F268" s="4"/>
      <c r="G268" s="4"/>
      <c r="I268" s="26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3:24">
      <c r="E269" s="26"/>
      <c r="F269" s="4"/>
      <c r="G269" s="4"/>
      <c r="I269" s="26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3:24">
      <c r="E270" s="26"/>
      <c r="F270" s="4"/>
      <c r="G270" s="4"/>
      <c r="I270" s="26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3:24">
      <c r="E271" s="26"/>
      <c r="F271" s="4"/>
      <c r="G271" s="4"/>
      <c r="I271" s="26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3:24">
      <c r="E272" s="26"/>
      <c r="F272" s="4"/>
      <c r="G272" s="4"/>
      <c r="I272" s="26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5:23">
      <c r="E273" s="54"/>
      <c r="F273" s="4"/>
      <c r="G273" s="4"/>
      <c r="I273" s="26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5:23">
      <c r="E274" s="54"/>
      <c r="F274" s="4"/>
      <c r="G274" s="4"/>
      <c r="I274" s="26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5:23">
      <c r="E275" s="54"/>
      <c r="F275" s="4"/>
      <c r="G275" s="4"/>
      <c r="I275" s="26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5:23">
      <c r="E276" s="26"/>
      <c r="F276" s="4"/>
      <c r="G276" s="4"/>
      <c r="I276" s="26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5:23">
      <c r="E277" s="26"/>
      <c r="F277" s="4"/>
      <c r="G277" s="4"/>
      <c r="I277" s="26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5:23">
      <c r="E278" s="26"/>
      <c r="F278" s="4"/>
      <c r="G278" s="4"/>
      <c r="I278" s="26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5:23">
      <c r="E279" s="26"/>
      <c r="F279" s="4"/>
      <c r="G279" s="4"/>
      <c r="I279" s="26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5:23">
      <c r="E280" s="26"/>
      <c r="F280" s="4"/>
      <c r="G280" s="4"/>
      <c r="I280" s="26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5:23">
      <c r="E281" s="26"/>
      <c r="F281" s="4"/>
      <c r="G281" s="4"/>
      <c r="I281" s="26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5:23">
      <c r="E282" s="26"/>
      <c r="F282" s="4"/>
      <c r="G282" s="4"/>
      <c r="I282" s="26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5:23">
      <c r="E283" s="26"/>
      <c r="F283" s="4"/>
      <c r="G283" s="4"/>
      <c r="I283" s="26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5:23">
      <c r="E284" s="26"/>
      <c r="F284" s="4"/>
      <c r="G284" s="4"/>
      <c r="I284" s="26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5:23">
      <c r="E285" s="26"/>
      <c r="F285" s="11"/>
      <c r="G285" s="11"/>
      <c r="I285" s="26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5:23">
      <c r="E286" s="26"/>
      <c r="F286" s="11"/>
      <c r="G286" s="11"/>
      <c r="I286" s="26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5:23">
      <c r="E287" s="26"/>
      <c r="F287" s="11"/>
      <c r="G287" s="11"/>
      <c r="I287" s="26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5:23">
      <c r="E288" s="26"/>
      <c r="F288" s="11"/>
      <c r="G288" s="11"/>
      <c r="I288" s="26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3:24">
      <c r="E289" s="26"/>
      <c r="F289" s="11"/>
      <c r="G289" s="11"/>
      <c r="I289" s="26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3:24" s="8" customFormat="1">
      <c r="C290" s="47"/>
      <c r="D290" s="27"/>
      <c r="E290" s="50"/>
      <c r="F290" s="9"/>
      <c r="G290" s="9"/>
      <c r="I290" s="5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</row>
    <row r="291" spans="3:24">
      <c r="E291" s="26"/>
      <c r="F291" s="11"/>
      <c r="G291" s="11"/>
      <c r="I291" s="26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3:24">
      <c r="E292" s="26"/>
      <c r="F292" s="11"/>
      <c r="G292" s="11"/>
      <c r="H292" s="26"/>
      <c r="I292" s="26"/>
      <c r="K292" s="2"/>
      <c r="L292" s="51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3:24">
      <c r="E293" s="26"/>
      <c r="F293" s="11"/>
      <c r="G293" s="11"/>
      <c r="H293" s="26"/>
      <c r="I293" s="26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3:24">
      <c r="E294" s="26"/>
      <c r="F294" s="11"/>
      <c r="G294" s="11"/>
      <c r="I294" s="26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3:24">
      <c r="E295" s="26"/>
      <c r="F295" s="11"/>
      <c r="G295" s="11"/>
      <c r="I295" s="26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3:24">
      <c r="E296" s="26"/>
      <c r="F296" s="11"/>
      <c r="G296" s="11"/>
      <c r="I296" s="26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3:24"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3:24" s="8" customFormat="1">
      <c r="C298" s="47"/>
      <c r="D298" s="27"/>
      <c r="E298" s="50"/>
      <c r="F298" s="9"/>
      <c r="G298" s="9"/>
      <c r="I298" s="5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</row>
    <row r="299" spans="3:24" s="8" customFormat="1">
      <c r="C299" s="47"/>
      <c r="D299" s="27"/>
      <c r="E299" s="50"/>
      <c r="F299" s="9"/>
      <c r="G299" s="9"/>
      <c r="I299" s="5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</row>
    <row r="300" spans="3:24">
      <c r="E300" s="26"/>
      <c r="F300" s="11"/>
      <c r="G300" s="11"/>
      <c r="I300" s="26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3:24" s="8" customFormat="1">
      <c r="C301" s="47"/>
      <c r="D301" s="27"/>
      <c r="E301" s="50"/>
      <c r="F301" s="9"/>
      <c r="G301" s="9"/>
      <c r="I301" s="5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</row>
    <row r="302" spans="3:24">
      <c r="E302" s="54"/>
      <c r="F302" s="4"/>
      <c r="G302" s="4"/>
      <c r="I302" s="26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3:24">
      <c r="E303" s="50"/>
      <c r="F303" s="4"/>
      <c r="G303" s="4"/>
      <c r="I303" s="50"/>
      <c r="K303" s="2"/>
      <c r="L303" s="2"/>
      <c r="M303" s="2"/>
      <c r="N303" s="2"/>
      <c r="O303" s="2"/>
      <c r="P303" s="2"/>
      <c r="Q303" s="2"/>
      <c r="R303" s="2"/>
      <c r="S303" s="2"/>
    </row>
    <row r="304" spans="3:24">
      <c r="E304" s="50"/>
      <c r="F304" s="4"/>
      <c r="G304" s="4"/>
      <c r="I304" s="26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3:25">
      <c r="E305" s="26"/>
      <c r="F305" s="4"/>
      <c r="G305" s="4"/>
      <c r="I305" s="26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3:25" s="8" customFormat="1">
      <c r="C306" s="47"/>
      <c r="D306" s="27"/>
      <c r="E306" s="26"/>
      <c r="F306" s="11"/>
      <c r="G306" s="11"/>
      <c r="H306" s="1"/>
      <c r="I306" s="26"/>
      <c r="J306" s="1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3:25" s="8" customFormat="1">
      <c r="C307" s="47"/>
      <c r="D307" s="27"/>
      <c r="E307" s="26"/>
      <c r="F307" s="11"/>
      <c r="G307" s="11"/>
      <c r="H307" s="1"/>
      <c r="I307" s="26"/>
      <c r="J307" s="1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3:25">
      <c r="E308" s="54"/>
      <c r="F308" s="4"/>
      <c r="G308" s="4"/>
      <c r="I308" s="26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3:25">
      <c r="E309" s="54"/>
      <c r="F309" s="4"/>
      <c r="G309" s="4"/>
      <c r="I309" s="26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3:25">
      <c r="E310" s="54"/>
      <c r="F310" s="4"/>
      <c r="G310" s="4"/>
      <c r="I310" s="26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3:25">
      <c r="E311" s="54"/>
      <c r="F311" s="4"/>
      <c r="G311" s="4"/>
      <c r="I311" s="26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3:25">
      <c r="E312" s="26"/>
      <c r="F312" s="4"/>
      <c r="G312" s="4"/>
      <c r="I312" s="26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3:25">
      <c r="E313" s="26"/>
      <c r="F313" s="4"/>
      <c r="G313" s="4"/>
      <c r="I313" s="26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3:25">
      <c r="E314" s="26"/>
      <c r="F314" s="4"/>
      <c r="G314" s="4"/>
      <c r="I314" s="26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Y314" s="20"/>
    </row>
    <row r="315" spans="3:25" s="8" customFormat="1">
      <c r="C315" s="47"/>
      <c r="D315" s="27"/>
      <c r="E315" s="50"/>
      <c r="F315" s="9"/>
      <c r="G315" s="9"/>
      <c r="I315" s="5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Y315" s="23"/>
    </row>
    <row r="316" spans="3:25">
      <c r="E316" s="26"/>
      <c r="F316" s="4"/>
      <c r="G316" s="4"/>
      <c r="I316" s="26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3:25">
      <c r="E317" s="26"/>
      <c r="F317" s="4"/>
      <c r="G317" s="4"/>
      <c r="I317" s="26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3:25">
      <c r="E318" s="26"/>
      <c r="F318" s="4"/>
      <c r="G318" s="4"/>
      <c r="I318" s="26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3:25">
      <c r="E319" s="26"/>
      <c r="F319" s="11"/>
      <c r="G319" s="11"/>
      <c r="I319" s="26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</sheetData>
  <phoneticPr fontId="0" type="noConversion"/>
  <pageMargins left="0.25" right="0.25" top="1" bottom="1" header="0.5" footer="0.5"/>
  <pageSetup paperSize="5" scale="90" orientation="landscape" r:id="rId1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2"/>
  <sheetViews>
    <sheetView topLeftCell="C1" workbookViewId="0">
      <selection activeCell="C1" sqref="A1:IV65536"/>
    </sheetView>
  </sheetViews>
  <sheetFormatPr defaultRowHeight="13.2"/>
  <cols>
    <col min="1" max="1" width="21.88671875" style="1" customWidth="1"/>
    <col min="2" max="2" width="3.33203125" style="1" customWidth="1"/>
    <col min="3" max="3" width="51" style="32" customWidth="1"/>
    <col min="4" max="4" width="14.33203125" style="6" customWidth="1"/>
    <col min="5" max="5" width="18" style="1" customWidth="1"/>
    <col min="6" max="6" width="15.44140625" style="1" customWidth="1"/>
    <col min="7" max="7" width="40.88671875" style="26" customWidth="1"/>
    <col min="8" max="8" width="7.88671875" style="1" customWidth="1"/>
    <col min="9" max="9" width="43" style="1" customWidth="1"/>
    <col min="10" max="10" width="12" style="1" customWidth="1"/>
    <col min="11" max="21" width="8.88671875" style="1" customWidth="1"/>
    <col min="22" max="22" width="10.109375" style="1" customWidth="1"/>
    <col min="23" max="23" width="10.44140625" style="1" customWidth="1"/>
    <col min="24" max="24" width="8.88671875" style="1" customWidth="1"/>
    <col min="25" max="25" width="25.5546875" style="1" customWidth="1"/>
    <col min="26" max="26" width="19.6640625" style="1" customWidth="1"/>
    <col min="27" max="16384" width="8.88671875" style="1"/>
  </cols>
  <sheetData>
    <row r="1" spans="1:24" s="13" customFormat="1">
      <c r="A1" s="16" t="s">
        <v>4</v>
      </c>
      <c r="B1" s="16"/>
      <c r="C1" s="28" t="s">
        <v>3</v>
      </c>
      <c r="D1" s="17" t="s">
        <v>124</v>
      </c>
      <c r="E1" s="16" t="s">
        <v>1</v>
      </c>
      <c r="F1" s="16" t="s">
        <v>2</v>
      </c>
      <c r="G1" s="18" t="s">
        <v>125</v>
      </c>
      <c r="H1" s="16"/>
      <c r="I1" s="16"/>
      <c r="J1" s="16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4">
      <c r="G2" s="32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</row>
    <row r="3" spans="1:24">
      <c r="A3" s="1" t="s">
        <v>95</v>
      </c>
      <c r="B3" s="1" t="s">
        <v>6</v>
      </c>
      <c r="C3" s="32" t="s">
        <v>98</v>
      </c>
      <c r="D3" s="6" t="s">
        <v>12</v>
      </c>
      <c r="E3" s="46">
        <v>25000</v>
      </c>
      <c r="F3" s="40" t="s">
        <v>324</v>
      </c>
      <c r="G3" s="31"/>
      <c r="I3" s="26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>
      <c r="B4" s="1" t="s">
        <v>6</v>
      </c>
      <c r="C4" s="32" t="s">
        <v>99</v>
      </c>
      <c r="D4" s="6" t="s">
        <v>7</v>
      </c>
      <c r="E4" s="46">
        <v>100000</v>
      </c>
      <c r="F4" s="40" t="s">
        <v>324</v>
      </c>
      <c r="G4" s="31"/>
      <c r="I4" s="26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>
      <c r="B5" s="1" t="s">
        <v>6</v>
      </c>
      <c r="C5" s="32" t="s">
        <v>100</v>
      </c>
      <c r="D5" s="6" t="s">
        <v>7</v>
      </c>
      <c r="E5" s="46">
        <v>20000</v>
      </c>
      <c r="F5" s="40" t="s">
        <v>324</v>
      </c>
      <c r="G5" s="31"/>
      <c r="I5" s="2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51.9" customHeight="1">
      <c r="B6" s="1" t="s">
        <v>6</v>
      </c>
      <c r="C6" s="32" t="s">
        <v>101</v>
      </c>
      <c r="D6" s="12" t="s">
        <v>130</v>
      </c>
      <c r="E6" s="46">
        <v>100000</v>
      </c>
      <c r="F6" s="40" t="s">
        <v>324</v>
      </c>
      <c r="G6" s="31"/>
      <c r="I6" s="26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26.4">
      <c r="B7" s="1" t="s">
        <v>6</v>
      </c>
      <c r="C7" s="32" t="s">
        <v>102</v>
      </c>
      <c r="D7" s="12" t="s">
        <v>130</v>
      </c>
      <c r="E7" s="46">
        <v>20000</v>
      </c>
      <c r="F7" s="40" t="s">
        <v>324</v>
      </c>
      <c r="G7" s="31"/>
      <c r="I7" s="26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s="13" customFormat="1">
      <c r="A8" s="13" t="s">
        <v>97</v>
      </c>
      <c r="C8" s="36" t="s">
        <v>97</v>
      </c>
      <c r="D8" s="28"/>
      <c r="E8" s="38">
        <f>SUM(E3:E7)</f>
        <v>265000</v>
      </c>
      <c r="F8" s="38"/>
      <c r="G8" s="35"/>
      <c r="I8" s="53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</row>
    <row r="9" spans="1:24" s="25" customFormat="1">
      <c r="C9" s="37"/>
      <c r="D9" s="29"/>
      <c r="E9" s="39"/>
      <c r="F9" s="39"/>
      <c r="G9" s="31"/>
      <c r="I9" s="54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</row>
    <row r="10" spans="1:24" s="16" customFormat="1">
      <c r="A10" s="16" t="s">
        <v>4</v>
      </c>
      <c r="C10" s="28" t="s">
        <v>0</v>
      </c>
      <c r="D10" s="17"/>
      <c r="E10" s="18" t="s">
        <v>1</v>
      </c>
      <c r="F10" s="18" t="s">
        <v>2</v>
      </c>
      <c r="G10" s="28"/>
      <c r="I10" s="18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</row>
    <row r="11" spans="1:24" s="5" customFormat="1">
      <c r="C11" s="12"/>
      <c r="D11" s="6"/>
      <c r="E11" s="56"/>
      <c r="F11" s="57"/>
      <c r="G11" s="29"/>
      <c r="I11" s="56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24" s="8" customFormat="1">
      <c r="A12" s="25" t="s">
        <v>95</v>
      </c>
      <c r="B12" s="25" t="s">
        <v>6</v>
      </c>
      <c r="C12" s="37" t="s">
        <v>96</v>
      </c>
      <c r="D12" s="29" t="s">
        <v>12</v>
      </c>
      <c r="E12" s="39">
        <v>180000</v>
      </c>
      <c r="F12" s="39">
        <v>180000</v>
      </c>
      <c r="G12" s="34"/>
      <c r="I12" s="50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0"/>
    </row>
    <row r="13" spans="1:24" s="8" customFormat="1">
      <c r="A13" s="13" t="s">
        <v>97</v>
      </c>
      <c r="B13" s="13"/>
      <c r="C13" s="36" t="s">
        <v>97</v>
      </c>
      <c r="D13" s="28"/>
      <c r="E13" s="38">
        <f>SUM(E12)</f>
        <v>180000</v>
      </c>
      <c r="F13" s="38">
        <f>SUM(F12)</f>
        <v>180000</v>
      </c>
      <c r="G13" s="34"/>
      <c r="I13" s="50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0"/>
    </row>
    <row r="14" spans="1:24" s="8" customFormat="1">
      <c r="A14" s="13"/>
      <c r="B14" s="13"/>
      <c r="C14" s="36"/>
      <c r="D14" s="28"/>
      <c r="E14" s="38"/>
      <c r="F14" s="38"/>
      <c r="G14" s="34"/>
      <c r="I14" s="50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0"/>
    </row>
    <row r="15" spans="1:24">
      <c r="A15" s="13"/>
      <c r="B15" s="13"/>
      <c r="C15" s="36"/>
      <c r="D15" s="63"/>
      <c r="E15" s="42"/>
      <c r="F15" s="18"/>
      <c r="G15" s="35"/>
      <c r="I15" s="26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4" s="13" customFormat="1">
      <c r="A16" s="13" t="s">
        <v>343</v>
      </c>
      <c r="C16" s="36"/>
      <c r="D16" s="63"/>
      <c r="E16" s="38">
        <v>9000000</v>
      </c>
      <c r="F16" s="55">
        <v>9000000</v>
      </c>
      <c r="G16" s="35"/>
      <c r="I16" s="53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1:23" s="13" customFormat="1">
      <c r="A17" s="13" t="s">
        <v>344</v>
      </c>
      <c r="C17" s="36"/>
      <c r="D17" s="63"/>
      <c r="E17" s="38">
        <f>E8</f>
        <v>265000</v>
      </c>
      <c r="F17" s="38">
        <f>F8</f>
        <v>0</v>
      </c>
      <c r="G17" s="35"/>
      <c r="I17" s="53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8" spans="1:23" s="13" customFormat="1">
      <c r="A18" s="13" t="s">
        <v>322</v>
      </c>
      <c r="C18" s="36"/>
      <c r="D18" s="63"/>
      <c r="E18" s="38">
        <f>SUM(E16-E17)</f>
        <v>8735000</v>
      </c>
      <c r="F18" s="38">
        <f>SUM(F16-F17)</f>
        <v>9000000</v>
      </c>
      <c r="G18" s="35"/>
      <c r="I18" s="53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</row>
    <row r="19" spans="1:23" s="13" customFormat="1">
      <c r="C19" s="36"/>
      <c r="D19" s="63"/>
      <c r="E19" s="38"/>
      <c r="F19" s="55"/>
      <c r="G19" s="35"/>
      <c r="I19" s="53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1:23" s="13" customFormat="1">
      <c r="A20" s="13" t="s">
        <v>343</v>
      </c>
      <c r="C20" s="36"/>
      <c r="D20" s="63"/>
      <c r="E20" s="38">
        <v>9000000</v>
      </c>
      <c r="F20" s="55">
        <v>9000000</v>
      </c>
      <c r="G20" s="35"/>
      <c r="I20" s="53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</row>
    <row r="21" spans="1:23" s="13" customFormat="1">
      <c r="A21" s="13" t="s">
        <v>345</v>
      </c>
      <c r="C21" s="36"/>
      <c r="D21" s="63"/>
      <c r="E21" s="38">
        <f>E13</f>
        <v>180000</v>
      </c>
      <c r="F21" s="38">
        <f>F13</f>
        <v>180000</v>
      </c>
      <c r="G21" s="35"/>
      <c r="I21" s="53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 spans="1:23" s="13" customFormat="1">
      <c r="A22" s="13" t="s">
        <v>322</v>
      </c>
      <c r="C22" s="36"/>
      <c r="D22" s="63"/>
      <c r="E22" s="38">
        <f>SUM(E20-E21)</f>
        <v>8820000</v>
      </c>
      <c r="F22" s="38">
        <f>SUM(F20-F21)</f>
        <v>8820000</v>
      </c>
      <c r="G22" s="35"/>
      <c r="I22" s="53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</row>
    <row r="23" spans="1:23" s="13" customFormat="1">
      <c r="C23" s="36"/>
      <c r="D23" s="63"/>
      <c r="E23" s="38"/>
      <c r="F23" s="38"/>
      <c r="G23" s="35"/>
      <c r="I23" s="53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 spans="1:23" s="13" customFormat="1">
      <c r="A24" s="13" t="s">
        <v>346</v>
      </c>
      <c r="C24" s="36"/>
      <c r="D24" s="63"/>
      <c r="E24" s="38">
        <v>1200000</v>
      </c>
      <c r="F24" s="38">
        <v>1200000</v>
      </c>
      <c r="G24" s="35"/>
      <c r="I24" s="53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</row>
    <row r="25" spans="1:23" s="13" customFormat="1">
      <c r="A25" s="13" t="s">
        <v>347</v>
      </c>
      <c r="C25" s="36"/>
      <c r="D25" s="63"/>
      <c r="E25" s="38">
        <v>0</v>
      </c>
      <c r="F25" s="38">
        <v>0</v>
      </c>
      <c r="G25" s="35"/>
      <c r="I25" s="53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</row>
    <row r="26" spans="1:23" s="13" customFormat="1">
      <c r="A26" s="13" t="s">
        <v>322</v>
      </c>
      <c r="C26" s="36"/>
      <c r="D26" s="63"/>
      <c r="E26" s="38">
        <f>SUM(E24-E25)</f>
        <v>1200000</v>
      </c>
      <c r="F26" s="38">
        <f>SUM(F24-F25)</f>
        <v>1200000</v>
      </c>
      <c r="G26" s="35"/>
      <c r="I26" s="53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 spans="1:23">
      <c r="A27" s="25"/>
      <c r="B27" s="13"/>
      <c r="C27" s="36"/>
      <c r="D27" s="63"/>
      <c r="E27" s="39"/>
      <c r="F27" s="39"/>
      <c r="G27" s="35"/>
      <c r="I27" s="26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A28" s="25"/>
      <c r="B28" s="13"/>
      <c r="C28" s="36"/>
      <c r="D28" s="63"/>
      <c r="E28" s="39"/>
      <c r="F28" s="39"/>
      <c r="G28" s="35"/>
      <c r="I28" s="26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A29" s="13"/>
      <c r="B29" s="13"/>
      <c r="C29" s="36"/>
      <c r="D29" s="17"/>
      <c r="E29" s="25"/>
      <c r="F29" s="40"/>
      <c r="G29" s="35"/>
      <c r="I29" s="26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6"/>
      <c r="F30" s="11"/>
      <c r="G30" s="11"/>
      <c r="I30" s="26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6"/>
      <c r="F31" s="11"/>
      <c r="G31" s="11"/>
      <c r="I31" s="26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6"/>
      <c r="F32" s="11"/>
      <c r="G32" s="11"/>
      <c r="I32" s="26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5:24">
      <c r="E33" s="26"/>
      <c r="F33" s="4"/>
      <c r="G33" s="4"/>
      <c r="I33" s="26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5:24">
      <c r="E34" s="54"/>
      <c r="F34" s="4"/>
      <c r="G34" s="4"/>
      <c r="I34" s="26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5:24">
      <c r="E35" s="54"/>
      <c r="F35" s="4"/>
      <c r="G35" s="4"/>
      <c r="I35" s="26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5:24">
      <c r="E36" s="54"/>
      <c r="F36" s="4"/>
      <c r="G36" s="4"/>
      <c r="I36" s="26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5:24">
      <c r="E37" s="54"/>
      <c r="F37" s="4"/>
      <c r="G37" s="4"/>
      <c r="I37" s="26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5:24">
      <c r="E38" s="54"/>
      <c r="F38" s="4"/>
      <c r="G38" s="4"/>
      <c r="I38" s="26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5:24">
      <c r="E39" s="54"/>
      <c r="F39" s="4"/>
      <c r="G39" s="4"/>
      <c r="I39" s="26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5:24">
      <c r="E40" s="26"/>
      <c r="F40" s="11"/>
      <c r="G40" s="11"/>
      <c r="I40" s="26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5:24">
      <c r="E41" s="26"/>
      <c r="F41" s="11"/>
      <c r="G41" s="11"/>
      <c r="I41" s="26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5:24">
      <c r="E42" s="11"/>
      <c r="F42" s="11"/>
      <c r="G42" s="11"/>
      <c r="I42" s="26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5:24">
      <c r="E43" s="11"/>
      <c r="F43" s="11"/>
      <c r="G43" s="11"/>
      <c r="I43" s="26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5:24">
      <c r="E44" s="11"/>
      <c r="F44" s="11"/>
      <c r="G44" s="11"/>
      <c r="I44" s="26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5:24">
      <c r="E45" s="11"/>
      <c r="F45" s="11"/>
      <c r="G45" s="11"/>
      <c r="I45" s="26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5:24">
      <c r="E46" s="11"/>
      <c r="F46" s="11"/>
      <c r="G46" s="11"/>
      <c r="I46" s="26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5:24">
      <c r="E47" s="26"/>
      <c r="F47" s="11"/>
      <c r="G47" s="11"/>
      <c r="I47" s="26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5:24">
      <c r="E48" s="26"/>
      <c r="F48" s="11"/>
      <c r="G48" s="11"/>
      <c r="I48" s="26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5:23">
      <c r="E49" s="26"/>
      <c r="F49" s="11"/>
      <c r="G49" s="11"/>
      <c r="I49" s="26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5:23">
      <c r="E50" s="26"/>
      <c r="F50" s="11"/>
      <c r="G50" s="11"/>
      <c r="I50" s="26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5:23">
      <c r="E51" s="26"/>
      <c r="F51" s="11"/>
      <c r="G51" s="11"/>
      <c r="I51" s="26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5:23">
      <c r="E52" s="26"/>
      <c r="F52" s="11"/>
      <c r="G52" s="11"/>
      <c r="I52" s="26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5:23">
      <c r="E53" s="26"/>
      <c r="F53" s="11"/>
      <c r="G53" s="11"/>
      <c r="I53" s="26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5:23">
      <c r="E54" s="26"/>
      <c r="F54" s="11"/>
      <c r="G54" s="11"/>
      <c r="I54" s="26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5:23">
      <c r="E55" s="26"/>
      <c r="F55" s="11"/>
      <c r="G55" s="11"/>
      <c r="I55" s="26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5:23">
      <c r="E56" s="26"/>
      <c r="F56" s="11"/>
      <c r="G56" s="11"/>
      <c r="I56" s="26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5:23">
      <c r="E57" s="26"/>
      <c r="F57" s="11"/>
      <c r="G57" s="11"/>
      <c r="I57" s="26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5:23">
      <c r="E58" s="26"/>
      <c r="F58" s="11"/>
      <c r="G58" s="11"/>
      <c r="I58" s="26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5:23">
      <c r="E59" s="26"/>
      <c r="F59" s="11"/>
      <c r="G59" s="11"/>
      <c r="I59" s="26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5:23">
      <c r="E60" s="26"/>
      <c r="F60" s="11"/>
      <c r="G60" s="11"/>
      <c r="I60" s="26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5:23">
      <c r="E61" s="26"/>
      <c r="F61" s="11"/>
      <c r="G61" s="11"/>
      <c r="I61" s="26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5:23">
      <c r="E62" s="26"/>
      <c r="F62" s="11"/>
      <c r="G62" s="11"/>
      <c r="I62" s="26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5:23">
      <c r="E63" s="26"/>
      <c r="F63" s="11"/>
      <c r="G63" s="11"/>
      <c r="I63" s="26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5:23">
      <c r="E64" s="26"/>
      <c r="F64" s="11"/>
      <c r="G64" s="11"/>
      <c r="I64" s="26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5:24">
      <c r="E65" s="26"/>
      <c r="F65" s="11"/>
      <c r="G65" s="11"/>
      <c r="I65" s="26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5:24">
      <c r="E66" s="26"/>
      <c r="F66" s="11"/>
      <c r="G66" s="11"/>
      <c r="I66" s="26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5:24">
      <c r="E67" s="26"/>
      <c r="F67" s="11"/>
      <c r="G67" s="11"/>
      <c r="I67" s="26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5:24">
      <c r="E68" s="26"/>
      <c r="F68" s="11"/>
      <c r="G68" s="11"/>
      <c r="I68" s="26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5:24">
      <c r="E69" s="26"/>
      <c r="F69" s="11"/>
      <c r="G69" s="11"/>
      <c r="I69" s="26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5:24">
      <c r="E70" s="26"/>
      <c r="F70" s="11"/>
      <c r="G70" s="11"/>
      <c r="I70" s="26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5:24">
      <c r="E71" s="26"/>
      <c r="F71" s="11"/>
      <c r="G71" s="11"/>
      <c r="I71" s="26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5:24">
      <c r="E72" s="26"/>
      <c r="F72" s="11"/>
      <c r="G72" s="11"/>
      <c r="I72" s="26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5:24">
      <c r="E73" s="26"/>
      <c r="F73" s="11"/>
      <c r="G73" s="11"/>
      <c r="I73" s="26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5:24">
      <c r="E74" s="26"/>
      <c r="F74" s="11"/>
      <c r="G74" s="11"/>
      <c r="I74" s="26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5:24">
      <c r="E75" s="26"/>
      <c r="F75" s="11"/>
      <c r="G75" s="11"/>
      <c r="I75" s="26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5:24">
      <c r="E76" s="26"/>
      <c r="F76" s="11"/>
      <c r="G76" s="11"/>
      <c r="I76" s="26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5:24">
      <c r="E77" s="26"/>
      <c r="F77" s="11"/>
      <c r="G77" s="11"/>
      <c r="I77" s="26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5:24">
      <c r="E78" s="26"/>
      <c r="F78" s="11"/>
      <c r="G78" s="11"/>
      <c r="I78" s="26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5:24">
      <c r="E79" s="26"/>
      <c r="F79" s="11"/>
      <c r="G79" s="11"/>
      <c r="I79" s="26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5:24">
      <c r="E80" s="26"/>
      <c r="F80" s="11"/>
      <c r="G80" s="11"/>
      <c r="I80" s="26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5:24">
      <c r="E81" s="26"/>
      <c r="F81" s="11"/>
      <c r="G81" s="11"/>
      <c r="I81" s="26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5:24">
      <c r="E82" s="26"/>
      <c r="F82" s="11"/>
      <c r="G82" s="11"/>
      <c r="I82" s="26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5:24">
      <c r="E83" s="26"/>
      <c r="F83" s="11"/>
      <c r="G83" s="11"/>
      <c r="I83" s="26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5:24">
      <c r="E84" s="26"/>
      <c r="F84" s="11"/>
      <c r="G84" s="11"/>
      <c r="I84" s="26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5:24">
      <c r="E85" s="26"/>
      <c r="F85" s="11"/>
      <c r="G85" s="11"/>
      <c r="I85" s="26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5:24">
      <c r="E86" s="26"/>
      <c r="F86" s="4"/>
      <c r="G86" s="4"/>
      <c r="I86" s="26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5:24">
      <c r="E87" s="26"/>
      <c r="F87" s="4"/>
      <c r="G87" s="4"/>
      <c r="I87" s="26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5:24">
      <c r="E88" s="54"/>
      <c r="F88" s="4"/>
      <c r="G88" s="4"/>
      <c r="I88" s="26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5:24">
      <c r="E89" s="54"/>
      <c r="F89" s="4"/>
      <c r="G89" s="4"/>
      <c r="I89" s="26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5:24">
      <c r="E90" s="54"/>
      <c r="F90" s="4"/>
      <c r="G90" s="4"/>
      <c r="I90" s="26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5:24">
      <c r="E91" s="54"/>
      <c r="F91" s="4"/>
      <c r="G91" s="4"/>
      <c r="I91" s="26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5:24">
      <c r="E92" s="26"/>
      <c r="F92" s="11"/>
      <c r="G92" s="11"/>
      <c r="I92" s="26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5:24">
      <c r="E93" s="26"/>
      <c r="F93" s="11"/>
      <c r="G93" s="11"/>
      <c r="I93" s="26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5:24">
      <c r="E94" s="26"/>
      <c r="F94" s="11"/>
      <c r="G94" s="11"/>
      <c r="I94" s="26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5:24">
      <c r="E95" s="26"/>
      <c r="F95" s="11"/>
      <c r="G95" s="11"/>
      <c r="I95" s="26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5:24">
      <c r="E96" s="26"/>
      <c r="F96" s="11"/>
      <c r="G96" s="11"/>
      <c r="I96" s="26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5:23">
      <c r="E97" s="26"/>
      <c r="F97" s="11"/>
      <c r="G97" s="11"/>
      <c r="I97" s="26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5:23">
      <c r="E98" s="26"/>
      <c r="F98" s="11"/>
      <c r="G98" s="11"/>
      <c r="I98" s="26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5:23">
      <c r="E99" s="26"/>
      <c r="F99" s="11"/>
      <c r="G99" s="11"/>
      <c r="I99" s="26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5:23">
      <c r="E100" s="26"/>
      <c r="F100" s="11"/>
      <c r="G100" s="11"/>
      <c r="I100" s="26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5:23">
      <c r="E101" s="26"/>
      <c r="F101" s="11"/>
      <c r="G101" s="11"/>
      <c r="I101" s="26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5:23">
      <c r="E102" s="26"/>
      <c r="F102" s="11"/>
      <c r="G102" s="11"/>
      <c r="I102" s="26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5:23">
      <c r="E103" s="26"/>
      <c r="F103" s="11"/>
      <c r="G103" s="11"/>
      <c r="I103" s="26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5:23">
      <c r="E104" s="26"/>
      <c r="F104" s="11"/>
      <c r="G104" s="11"/>
      <c r="I104" s="26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5:23">
      <c r="E105" s="26"/>
      <c r="F105" s="11"/>
      <c r="G105" s="11"/>
      <c r="I105" s="26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5:23">
      <c r="E106" s="26"/>
      <c r="F106" s="11"/>
      <c r="G106" s="11"/>
      <c r="I106" s="26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5:23">
      <c r="E107" s="26"/>
      <c r="F107" s="11"/>
      <c r="G107" s="11"/>
      <c r="I107" s="26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5:23">
      <c r="E108" s="26"/>
      <c r="F108" s="11"/>
      <c r="G108" s="11"/>
      <c r="I108" s="26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5:23">
      <c r="E109" s="26"/>
      <c r="F109" s="11"/>
      <c r="G109" s="11"/>
      <c r="I109" s="26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5:23">
      <c r="E110" s="26"/>
      <c r="F110" s="11"/>
      <c r="G110" s="11"/>
      <c r="I110" s="26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5:23">
      <c r="E111" s="26"/>
      <c r="F111" s="11"/>
      <c r="G111" s="11"/>
      <c r="I111" s="26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5:23">
      <c r="E112" s="26"/>
      <c r="F112" s="11"/>
      <c r="G112" s="11"/>
      <c r="I112" s="26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5:24">
      <c r="E113" s="26"/>
      <c r="F113" s="4"/>
      <c r="G113" s="4"/>
      <c r="I113" s="26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5:24">
      <c r="E114" s="26"/>
      <c r="F114" s="4"/>
      <c r="G114" s="4"/>
      <c r="I114" s="26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5:24">
      <c r="E115" s="26"/>
      <c r="F115" s="4"/>
      <c r="G115" s="4"/>
      <c r="I115" s="26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5:24">
      <c r="E116" s="26"/>
      <c r="F116" s="4"/>
      <c r="G116" s="4"/>
      <c r="I116" s="26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5:24">
      <c r="E117" s="26"/>
      <c r="F117" s="4"/>
      <c r="G117" s="4"/>
      <c r="I117" s="26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5:24">
      <c r="E118" s="26"/>
      <c r="F118" s="11"/>
      <c r="G118" s="11"/>
      <c r="I118" s="26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5:24">
      <c r="E119" s="26"/>
      <c r="F119" s="11"/>
      <c r="G119" s="11"/>
      <c r="I119" s="26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5:24">
      <c r="E120" s="26"/>
      <c r="F120" s="11"/>
      <c r="G120" s="11"/>
      <c r="I120" s="26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5:24">
      <c r="E121" s="26"/>
      <c r="F121" s="11"/>
      <c r="G121" s="11"/>
      <c r="I121" s="26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5:24">
      <c r="E122" s="26"/>
      <c r="F122" s="11"/>
      <c r="G122" s="11"/>
      <c r="I122" s="26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5:24">
      <c r="E123" s="54"/>
      <c r="F123" s="4"/>
      <c r="G123" s="4"/>
      <c r="I123" s="26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5:24">
      <c r="E124" s="54"/>
      <c r="F124" s="4"/>
      <c r="G124" s="4"/>
      <c r="I124" s="26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5:24">
      <c r="E125" s="54"/>
      <c r="F125" s="4"/>
      <c r="G125" s="4"/>
      <c r="I125" s="26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5:24">
      <c r="E126" s="54"/>
      <c r="F126" s="4"/>
      <c r="G126" s="4"/>
      <c r="I126" s="26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5:24">
      <c r="E127" s="54"/>
      <c r="F127" s="4"/>
      <c r="G127" s="4"/>
      <c r="I127" s="26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5:24">
      <c r="E128" s="54"/>
      <c r="F128" s="4"/>
      <c r="G128" s="4"/>
      <c r="I128" s="26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5:24">
      <c r="E129" s="54"/>
      <c r="F129" s="4"/>
      <c r="G129" s="4"/>
      <c r="I129" s="26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5:24">
      <c r="E130" s="54"/>
      <c r="F130" s="4"/>
      <c r="G130" s="4"/>
      <c r="I130" s="26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5:24">
      <c r="E131" s="54"/>
      <c r="F131" s="4"/>
      <c r="G131" s="4"/>
      <c r="I131" s="26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5:24">
      <c r="E132" s="54"/>
      <c r="F132" s="4"/>
      <c r="G132" s="4"/>
      <c r="I132" s="26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5:24">
      <c r="E133" s="26"/>
      <c r="F133" s="11"/>
      <c r="G133" s="11"/>
      <c r="I133" s="26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5:24">
      <c r="E134" s="26"/>
      <c r="F134" s="11"/>
      <c r="G134" s="11"/>
      <c r="I134" s="26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5:24">
      <c r="E135" s="26"/>
      <c r="F135" s="11"/>
      <c r="G135" s="11"/>
      <c r="I135" s="26"/>
      <c r="K135" s="2"/>
      <c r="L135" s="2"/>
      <c r="M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5:24">
      <c r="E136" s="26"/>
      <c r="F136" s="11"/>
      <c r="G136" s="11"/>
      <c r="I136" s="26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5:24">
      <c r="E137" s="26"/>
      <c r="F137" s="4"/>
      <c r="G137" s="4"/>
      <c r="I137" s="26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5:24">
      <c r="E138" s="26"/>
      <c r="F138" s="4"/>
      <c r="G138" s="4"/>
      <c r="I138" s="26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5:24">
      <c r="E139" s="26"/>
      <c r="F139" s="11"/>
      <c r="G139" s="11"/>
      <c r="I139" s="26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5:24">
      <c r="E140" s="26"/>
      <c r="F140" s="11"/>
      <c r="G140" s="11"/>
      <c r="I140" s="26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5:24">
      <c r="E141" s="26"/>
      <c r="F141" s="11"/>
      <c r="G141" s="11"/>
      <c r="I141" s="26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5:24">
      <c r="E142" s="26"/>
      <c r="F142" s="11"/>
      <c r="G142" s="11"/>
      <c r="I142" s="26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5:24">
      <c r="E143" s="26"/>
      <c r="F143" s="11"/>
      <c r="G143" s="11"/>
      <c r="I143" s="26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5:24">
      <c r="E144" s="26"/>
      <c r="F144" s="11"/>
      <c r="G144" s="11"/>
      <c r="I144" s="26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5:23">
      <c r="E145" s="54"/>
      <c r="F145" s="4"/>
      <c r="G145" s="4"/>
      <c r="I145" s="26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5:23">
      <c r="E146" s="54"/>
      <c r="F146" s="4"/>
      <c r="G146" s="4"/>
      <c r="I146" s="26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5:23">
      <c r="E147" s="54"/>
      <c r="F147" s="4"/>
      <c r="G147" s="4"/>
      <c r="I147" s="26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5:23">
      <c r="E148" s="54"/>
      <c r="F148" s="4"/>
      <c r="G148" s="4"/>
      <c r="I148" s="26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5:23">
      <c r="E149" s="54"/>
      <c r="F149" s="4"/>
      <c r="G149" s="4"/>
      <c r="I149" s="26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5:23">
      <c r="E150" s="54"/>
      <c r="F150" s="4"/>
      <c r="G150" s="4"/>
      <c r="I150" s="26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5:23">
      <c r="E151" s="54"/>
      <c r="F151" s="4"/>
      <c r="G151" s="4"/>
      <c r="I151" s="26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5:23">
      <c r="E152" s="54"/>
      <c r="F152" s="4"/>
      <c r="G152" s="4"/>
      <c r="I152" s="26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5:23">
      <c r="E153" s="54"/>
      <c r="F153" s="4"/>
      <c r="G153" s="4"/>
      <c r="I153" s="26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5:23">
      <c r="E154" s="26"/>
      <c r="F154" s="11"/>
      <c r="G154" s="11"/>
      <c r="I154" s="26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5:23">
      <c r="E155" s="26"/>
      <c r="F155" s="11"/>
      <c r="G155" s="11"/>
      <c r="I155" s="26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5:23">
      <c r="E156" s="26"/>
      <c r="F156" s="11"/>
      <c r="G156" s="11"/>
      <c r="I156" s="26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5:23">
      <c r="E157" s="26"/>
      <c r="F157" s="11"/>
      <c r="G157" s="11"/>
      <c r="I157" s="26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5:23">
      <c r="E158" s="26"/>
      <c r="F158" s="11"/>
      <c r="G158" s="11"/>
      <c r="I158" s="26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5:23">
      <c r="E159" s="26"/>
      <c r="F159" s="11"/>
      <c r="G159" s="11"/>
      <c r="I159" s="26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5:23">
      <c r="E160" s="26"/>
      <c r="F160" s="11"/>
      <c r="G160" s="11"/>
      <c r="I160" s="26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5:24">
      <c r="E161" s="26"/>
      <c r="F161" s="11"/>
      <c r="G161" s="11"/>
      <c r="I161" s="26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5:24">
      <c r="E162" s="26"/>
      <c r="F162" s="11"/>
      <c r="G162" s="11"/>
      <c r="I162" s="26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5:24">
      <c r="E163" s="26"/>
      <c r="F163" s="11"/>
      <c r="G163" s="11"/>
      <c r="I163" s="26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5:24">
      <c r="E164" s="26"/>
      <c r="F164" s="11"/>
      <c r="G164" s="11"/>
      <c r="I164" s="26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5:24">
      <c r="E165" s="26"/>
      <c r="F165" s="11"/>
      <c r="G165" s="11"/>
      <c r="I165" s="26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5:24">
      <c r="E166" s="26"/>
      <c r="F166" s="11"/>
      <c r="G166" s="11"/>
      <c r="I166" s="26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5:24">
      <c r="E167" s="26"/>
      <c r="F167" s="11"/>
      <c r="G167" s="11"/>
      <c r="I167" s="26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5:24">
      <c r="E168" s="26"/>
      <c r="F168" s="11"/>
      <c r="G168" s="11"/>
      <c r="I168" s="26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5:24">
      <c r="E169" s="26"/>
      <c r="F169" s="11"/>
      <c r="G169" s="11"/>
      <c r="I169" s="26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5:24">
      <c r="E170" s="54"/>
      <c r="F170" s="4"/>
      <c r="G170" s="4"/>
      <c r="I170" s="26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5:24">
      <c r="E171" s="54"/>
      <c r="F171" s="4"/>
      <c r="G171" s="4"/>
      <c r="I171" s="26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5:24">
      <c r="E172" s="26"/>
      <c r="F172" s="11"/>
      <c r="G172" s="11"/>
      <c r="I172" s="26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5:24">
      <c r="E173" s="26"/>
      <c r="F173" s="11"/>
      <c r="G173" s="11"/>
      <c r="I173" s="26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5:24">
      <c r="E174" s="26"/>
      <c r="F174" s="11"/>
      <c r="G174" s="11"/>
      <c r="I174" s="26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5:24">
      <c r="E175" s="26"/>
      <c r="F175" s="4"/>
      <c r="G175" s="4"/>
      <c r="I175" s="26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5:24">
      <c r="E176" s="26"/>
      <c r="F176" s="11"/>
      <c r="G176" s="11"/>
      <c r="I176" s="26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5:24">
      <c r="E177" s="26"/>
      <c r="F177" s="11"/>
      <c r="G177" s="11"/>
      <c r="I177" s="26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5:24">
      <c r="E178" s="26"/>
      <c r="F178" s="11"/>
      <c r="G178" s="11"/>
      <c r="I178" s="26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5:24">
      <c r="E179" s="26"/>
      <c r="F179" s="11"/>
      <c r="G179" s="11"/>
      <c r="I179" s="26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5:24">
      <c r="E180" s="26"/>
      <c r="F180" s="11"/>
      <c r="G180" s="11"/>
      <c r="I180" s="26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5:24">
      <c r="E181" s="54"/>
      <c r="F181" s="4"/>
      <c r="G181" s="4"/>
      <c r="I181" s="26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5:24">
      <c r="E182" s="54"/>
      <c r="F182" s="4"/>
      <c r="G182" s="4"/>
      <c r="I182" s="26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5:24">
      <c r="E183" s="26"/>
      <c r="F183" s="11"/>
      <c r="G183" s="11"/>
      <c r="I183" s="26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5:24">
      <c r="E184" s="26"/>
      <c r="F184" s="11"/>
      <c r="G184" s="11"/>
      <c r="I184" s="26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5:24">
      <c r="E185" s="26"/>
      <c r="F185" s="11"/>
      <c r="G185" s="11"/>
      <c r="I185" s="26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5:24">
      <c r="E186" s="26"/>
      <c r="F186" s="11"/>
      <c r="G186" s="11"/>
      <c r="I186" s="26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5:24">
      <c r="E187" s="26"/>
      <c r="F187" s="11"/>
      <c r="G187" s="11"/>
      <c r="I187" s="26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5:24">
      <c r="E188" s="26"/>
      <c r="F188" s="11"/>
      <c r="G188" s="11"/>
      <c r="I188" s="26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>
        <f>SUM(W184:W188)</f>
        <v>0</v>
      </c>
    </row>
    <row r="189" spans="5:24">
      <c r="E189" s="26"/>
      <c r="F189" s="11"/>
      <c r="G189" s="11"/>
      <c r="I189" s="26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5:24">
      <c r="E190" s="26"/>
      <c r="F190" s="11"/>
      <c r="G190" s="11"/>
      <c r="I190" s="26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5:24">
      <c r="E191" s="26"/>
      <c r="F191" s="11"/>
      <c r="G191" s="11"/>
      <c r="I191" s="26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5:24">
      <c r="E192" s="26"/>
      <c r="F192" s="11"/>
      <c r="G192" s="11"/>
      <c r="I192" s="26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3:24">
      <c r="E193" s="26"/>
      <c r="F193" s="11"/>
      <c r="G193" s="11"/>
      <c r="I193" s="26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3:24">
      <c r="E194" s="26"/>
      <c r="F194" s="11"/>
      <c r="G194" s="11"/>
      <c r="I194" s="26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3:24">
      <c r="E195" s="26"/>
      <c r="F195" s="11"/>
      <c r="G195" s="11"/>
      <c r="I195" s="26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>
        <f>SUM(W192:W195)</f>
        <v>0</v>
      </c>
    </row>
    <row r="196" spans="3:24">
      <c r="E196" s="26"/>
      <c r="F196" s="11"/>
      <c r="G196" s="11"/>
      <c r="I196" s="26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3:24">
      <c r="E197" s="54"/>
      <c r="F197" s="4"/>
      <c r="G197" s="4"/>
      <c r="I197" s="26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3:24">
      <c r="E198" s="54"/>
      <c r="F198" s="4"/>
      <c r="G198" s="4"/>
      <c r="I198" s="26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3:24">
      <c r="E199" s="54"/>
      <c r="F199" s="4"/>
      <c r="G199" s="4"/>
      <c r="I199" s="26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3:24">
      <c r="E200" s="54"/>
      <c r="F200" s="4"/>
      <c r="G200" s="4"/>
      <c r="I200" s="26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3:24" s="8" customFormat="1">
      <c r="C201" s="47"/>
      <c r="D201" s="27"/>
      <c r="E201" s="50"/>
      <c r="F201" s="9"/>
      <c r="G201" s="9"/>
      <c r="I201" s="5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</row>
    <row r="202" spans="3:24">
      <c r="E202" s="54"/>
      <c r="F202" s="4"/>
      <c r="G202" s="4"/>
      <c r="I202" s="26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3:24">
      <c r="E203" s="26"/>
      <c r="F203" s="11"/>
      <c r="G203" s="11"/>
      <c r="I203" s="26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3:24"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3:24">
      <c r="E205" s="26"/>
      <c r="F205" s="11"/>
      <c r="G205" s="11"/>
      <c r="I205" s="26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3:24">
      <c r="E206" s="26"/>
      <c r="F206" s="11"/>
      <c r="G206" s="11"/>
      <c r="I206" s="26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3:24">
      <c r="E207" s="26"/>
      <c r="F207" s="11"/>
      <c r="G207" s="11"/>
      <c r="I207" s="26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3:24">
      <c r="E208" s="26"/>
      <c r="F208" s="11"/>
      <c r="G208" s="11"/>
      <c r="I208" s="26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5:24">
      <c r="E209" s="26"/>
      <c r="F209" s="11"/>
      <c r="G209" s="11"/>
      <c r="I209" s="26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5:24">
      <c r="E210" s="26"/>
      <c r="F210" s="11"/>
      <c r="G210" s="11"/>
      <c r="I210" s="26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5:24">
      <c r="E211" s="26"/>
      <c r="F211" s="11"/>
      <c r="G211" s="11"/>
      <c r="I211" s="26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5:24">
      <c r="E212" s="26"/>
      <c r="F212" s="11"/>
      <c r="G212" s="11"/>
      <c r="I212" s="26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5:24">
      <c r="E213" s="26"/>
      <c r="F213" s="11"/>
      <c r="G213" s="11"/>
      <c r="I213" s="26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5:24">
      <c r="E214" s="26"/>
      <c r="F214" s="11"/>
      <c r="G214" s="11"/>
      <c r="I214" s="26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5:24">
      <c r="E215" s="26"/>
      <c r="F215" s="26"/>
      <c r="I215" s="26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5:24">
      <c r="E216" s="26"/>
      <c r="F216" s="4"/>
      <c r="G216" s="4"/>
      <c r="I216" s="26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5:24">
      <c r="E217" s="26"/>
      <c r="F217" s="4"/>
      <c r="G217" s="4"/>
      <c r="I217" s="26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5:24">
      <c r="E218" s="26"/>
      <c r="F218" s="4"/>
      <c r="G218" s="4"/>
      <c r="I218" s="26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5:24">
      <c r="E219" s="26"/>
      <c r="F219" s="4"/>
      <c r="G219" s="4"/>
      <c r="I219" s="26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5:24">
      <c r="E220" s="26"/>
      <c r="F220" s="4"/>
      <c r="G220" s="4"/>
      <c r="I220" s="26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5:24">
      <c r="E221" s="26"/>
      <c r="F221" s="4"/>
      <c r="G221" s="4"/>
      <c r="I221" s="26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5:24">
      <c r="E222" s="26"/>
      <c r="F222" s="4"/>
      <c r="G222" s="4"/>
      <c r="I222" s="26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5:24">
      <c r="E223" s="64"/>
      <c r="F223" s="4"/>
      <c r="G223" s="4"/>
      <c r="I223" s="26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5:24">
      <c r="E224" s="26"/>
      <c r="F224" s="11"/>
      <c r="G224" s="11"/>
      <c r="I224" s="26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5:24">
      <c r="E225" s="26"/>
      <c r="F225" s="11"/>
      <c r="G225" s="11"/>
      <c r="I225" s="26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5:24">
      <c r="E226" s="26"/>
      <c r="F226" s="11"/>
      <c r="G226" s="11"/>
      <c r="I226" s="26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5:24">
      <c r="E227" s="26"/>
      <c r="F227" s="11"/>
      <c r="G227" s="11"/>
      <c r="I227" s="26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5:24">
      <c r="E228" s="26"/>
      <c r="F228" s="11"/>
      <c r="G228" s="11"/>
      <c r="I228" s="26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5:24">
      <c r="E229" s="26"/>
      <c r="F229" s="11"/>
      <c r="G229" s="11"/>
      <c r="I229" s="26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5:24">
      <c r="E230" s="26"/>
      <c r="F230" s="11"/>
      <c r="G230" s="11"/>
      <c r="I230" s="26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>
        <f>SUM(W227:W230)</f>
        <v>0</v>
      </c>
    </row>
    <row r="231" spans="5:24">
      <c r="E231" s="26"/>
      <c r="F231" s="11"/>
      <c r="G231" s="11"/>
      <c r="I231" s="26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5:24">
      <c r="E232" s="26"/>
      <c r="F232" s="11"/>
      <c r="G232" s="11"/>
      <c r="I232" s="26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5:24">
      <c r="E233" s="26"/>
      <c r="F233" s="11"/>
      <c r="G233" s="11"/>
      <c r="I233" s="26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5:24">
      <c r="E234" s="26"/>
      <c r="F234" s="11"/>
      <c r="G234" s="11"/>
      <c r="I234" s="26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5:24">
      <c r="E235" s="26"/>
      <c r="F235" s="11"/>
      <c r="G235" s="11"/>
      <c r="I235" s="26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5:24">
      <c r="E236" s="26"/>
      <c r="F236" s="11"/>
      <c r="G236" s="11"/>
      <c r="I236" s="26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5:24">
      <c r="E237" s="26"/>
      <c r="F237" s="11"/>
      <c r="G237" s="11"/>
      <c r="H237" s="26"/>
      <c r="I237" s="26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5:24">
      <c r="E238" s="26"/>
      <c r="F238" s="11"/>
      <c r="G238" s="11"/>
      <c r="H238" s="26"/>
      <c r="I238" s="26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5:24">
      <c r="E239" s="26"/>
      <c r="F239" s="11"/>
      <c r="G239" s="11"/>
      <c r="H239" s="26"/>
      <c r="I239" s="26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5:24">
      <c r="E240" s="26"/>
      <c r="F240" s="11"/>
      <c r="G240" s="11"/>
      <c r="H240" s="26"/>
      <c r="I240" s="26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>
        <f>SUM(W237:W240)</f>
        <v>0</v>
      </c>
    </row>
    <row r="241" spans="5:24">
      <c r="E241" s="26"/>
      <c r="F241" s="4"/>
      <c r="G241" s="4"/>
      <c r="I241" s="26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5:24">
      <c r="E242" s="26"/>
      <c r="F242" s="4"/>
      <c r="G242" s="4"/>
      <c r="I242" s="26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5:24">
      <c r="E243" s="54"/>
      <c r="F243" s="4"/>
      <c r="G243" s="4"/>
      <c r="I243" s="26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5:24">
      <c r="E244" s="26"/>
      <c r="F244" s="11"/>
      <c r="G244" s="11"/>
      <c r="I244" s="26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5:24">
      <c r="E245" s="54"/>
      <c r="F245" s="4"/>
      <c r="G245" s="4"/>
      <c r="I245" s="26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5:24">
      <c r="E246" s="54"/>
      <c r="F246" s="4"/>
      <c r="G246" s="4"/>
      <c r="I246" s="26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5:24">
      <c r="E247" s="54"/>
      <c r="F247" s="4"/>
      <c r="G247" s="4"/>
      <c r="I247" s="26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5:24">
      <c r="E248" s="26"/>
      <c r="F248" s="11"/>
      <c r="G248" s="11"/>
      <c r="I248" s="26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5:24">
      <c r="E249" s="26"/>
      <c r="F249" s="11"/>
      <c r="G249" s="11"/>
      <c r="I249" s="26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5:24">
      <c r="E250" s="54"/>
      <c r="F250" s="4"/>
      <c r="G250" s="4"/>
      <c r="I250" s="26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5:24">
      <c r="E251" s="54"/>
      <c r="F251" s="4"/>
      <c r="G251" s="4"/>
      <c r="I251" s="26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5:24">
      <c r="E252" s="54"/>
      <c r="F252" s="4"/>
      <c r="G252" s="4"/>
      <c r="I252" s="26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5:24">
      <c r="E253" s="54"/>
      <c r="F253" s="4"/>
      <c r="G253" s="4"/>
      <c r="I253" s="26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5:24">
      <c r="E254" s="54"/>
      <c r="F254" s="4"/>
      <c r="G254" s="4"/>
      <c r="I254" s="26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5:24">
      <c r="E255" s="26"/>
      <c r="F255" s="4"/>
      <c r="G255" s="4"/>
      <c r="I255" s="26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5:24">
      <c r="E256" s="26"/>
      <c r="F256" s="4"/>
      <c r="G256" s="4"/>
      <c r="I256" s="26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3:24">
      <c r="E257" s="26"/>
      <c r="F257" s="11"/>
      <c r="G257" s="11"/>
      <c r="I257" s="26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3:24">
      <c r="E258" s="26"/>
      <c r="F258" s="11"/>
      <c r="G258" s="11"/>
      <c r="I258" s="26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3:24" s="8" customFormat="1">
      <c r="C259" s="47"/>
      <c r="D259" s="27"/>
      <c r="E259" s="50"/>
      <c r="F259" s="9"/>
      <c r="G259" s="9"/>
      <c r="I259" s="5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</row>
    <row r="260" spans="3:24">
      <c r="E260" s="26"/>
      <c r="F260" s="4"/>
      <c r="G260" s="4"/>
      <c r="I260" s="26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3:24">
      <c r="E261" s="26"/>
      <c r="F261" s="4"/>
      <c r="G261" s="4"/>
      <c r="I261" s="26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3:24">
      <c r="E262" s="26"/>
      <c r="F262" s="4"/>
      <c r="G262" s="4"/>
      <c r="I262" s="26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3:24">
      <c r="E263" s="26"/>
      <c r="F263" s="4"/>
      <c r="G263" s="4"/>
      <c r="I263" s="26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3:24">
      <c r="E264" s="26"/>
      <c r="F264" s="4"/>
      <c r="G264" s="4"/>
      <c r="I264" s="26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3:24">
      <c r="E265" s="26"/>
      <c r="F265" s="4"/>
      <c r="G265" s="4"/>
      <c r="I265" s="26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3:24">
      <c r="E266" s="54"/>
      <c r="F266" s="4"/>
      <c r="G266" s="4"/>
      <c r="I266" s="26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3:24">
      <c r="E267" s="54"/>
      <c r="F267" s="4"/>
      <c r="G267" s="4"/>
      <c r="I267" s="26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3:24">
      <c r="E268" s="54"/>
      <c r="F268" s="4"/>
      <c r="G268" s="4"/>
      <c r="I268" s="26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3:24">
      <c r="E269" s="26"/>
      <c r="F269" s="4"/>
      <c r="G269" s="4"/>
      <c r="I269" s="26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3:24">
      <c r="E270" s="26"/>
      <c r="F270" s="4"/>
      <c r="G270" s="4"/>
      <c r="I270" s="26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3:24">
      <c r="E271" s="26"/>
      <c r="F271" s="4"/>
      <c r="G271" s="4"/>
      <c r="I271" s="26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3:24">
      <c r="E272" s="26"/>
      <c r="F272" s="4"/>
      <c r="G272" s="4"/>
      <c r="I272" s="26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3:24">
      <c r="E273" s="26"/>
      <c r="F273" s="4"/>
      <c r="G273" s="4"/>
      <c r="I273" s="26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3:24">
      <c r="E274" s="26"/>
      <c r="F274" s="4"/>
      <c r="G274" s="4"/>
      <c r="I274" s="26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3:24">
      <c r="E275" s="26"/>
      <c r="F275" s="4"/>
      <c r="G275" s="4"/>
      <c r="I275" s="26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3:24">
      <c r="E276" s="26"/>
      <c r="F276" s="4"/>
      <c r="G276" s="4"/>
      <c r="I276" s="26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3:24">
      <c r="E277" s="26"/>
      <c r="F277" s="4"/>
      <c r="G277" s="4"/>
      <c r="I277" s="26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3:24">
      <c r="E278" s="26"/>
      <c r="F278" s="11"/>
      <c r="G278" s="11"/>
      <c r="I278" s="26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3:24">
      <c r="E279" s="26"/>
      <c r="F279" s="11"/>
      <c r="G279" s="11"/>
      <c r="I279" s="26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3:24">
      <c r="E280" s="26"/>
      <c r="F280" s="11"/>
      <c r="G280" s="11"/>
      <c r="I280" s="26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3:24">
      <c r="E281" s="26"/>
      <c r="F281" s="11"/>
      <c r="G281" s="11"/>
      <c r="I281" s="26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3:24">
      <c r="E282" s="26"/>
      <c r="F282" s="11"/>
      <c r="G282" s="11"/>
      <c r="I282" s="26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3:24" s="8" customFormat="1">
      <c r="C283" s="47"/>
      <c r="D283" s="27"/>
      <c r="E283" s="50"/>
      <c r="F283" s="9"/>
      <c r="G283" s="9"/>
      <c r="I283" s="5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</row>
    <row r="284" spans="3:24">
      <c r="E284" s="26"/>
      <c r="F284" s="11"/>
      <c r="G284" s="11"/>
      <c r="I284" s="26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3:24">
      <c r="E285" s="26"/>
      <c r="F285" s="11"/>
      <c r="G285" s="11"/>
      <c r="H285" s="26"/>
      <c r="I285" s="26"/>
      <c r="K285" s="2"/>
      <c r="L285" s="51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3:24">
      <c r="E286" s="26"/>
      <c r="F286" s="11"/>
      <c r="G286" s="11"/>
      <c r="H286" s="26"/>
      <c r="I286" s="26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3:24">
      <c r="E287" s="26"/>
      <c r="F287" s="11"/>
      <c r="G287" s="11"/>
      <c r="I287" s="26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3:24">
      <c r="E288" s="26"/>
      <c r="F288" s="11"/>
      <c r="G288" s="11"/>
      <c r="I288" s="26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3:24">
      <c r="E289" s="26"/>
      <c r="F289" s="11"/>
      <c r="G289" s="11"/>
      <c r="I289" s="26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3:24"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3:24" s="8" customFormat="1">
      <c r="C291" s="47"/>
      <c r="D291" s="27"/>
      <c r="E291" s="50"/>
      <c r="F291" s="9"/>
      <c r="G291" s="9"/>
      <c r="I291" s="5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</row>
    <row r="292" spans="3:24" s="8" customFormat="1">
      <c r="C292" s="47"/>
      <c r="D292" s="27"/>
      <c r="E292" s="50"/>
      <c r="F292" s="9"/>
      <c r="G292" s="9"/>
      <c r="I292" s="5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</row>
    <row r="293" spans="3:24">
      <c r="E293" s="26"/>
      <c r="F293" s="11"/>
      <c r="G293" s="11"/>
      <c r="I293" s="26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3:24" s="8" customFormat="1">
      <c r="C294" s="47"/>
      <c r="D294" s="27"/>
      <c r="E294" s="50"/>
      <c r="F294" s="9"/>
      <c r="G294" s="9"/>
      <c r="I294" s="5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</row>
    <row r="295" spans="3:24">
      <c r="E295" s="54"/>
      <c r="F295" s="4"/>
      <c r="G295" s="4"/>
      <c r="I295" s="26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3:24">
      <c r="E296" s="50"/>
      <c r="F296" s="4"/>
      <c r="G296" s="4"/>
      <c r="I296" s="50"/>
      <c r="K296" s="2"/>
      <c r="L296" s="2"/>
      <c r="M296" s="2"/>
      <c r="N296" s="2"/>
      <c r="O296" s="2"/>
      <c r="P296" s="2"/>
      <c r="Q296" s="2"/>
      <c r="R296" s="2"/>
      <c r="S296" s="2"/>
    </row>
    <row r="297" spans="3:24">
      <c r="E297" s="50"/>
      <c r="F297" s="4"/>
      <c r="G297" s="4"/>
      <c r="I297" s="26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3:24">
      <c r="E298" s="26"/>
      <c r="F298" s="4"/>
      <c r="G298" s="4"/>
      <c r="I298" s="26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3:24" s="8" customFormat="1">
      <c r="C299" s="47"/>
      <c r="D299" s="27"/>
      <c r="E299" s="26"/>
      <c r="F299" s="11"/>
      <c r="G299" s="11"/>
      <c r="H299" s="1"/>
      <c r="I299" s="26"/>
      <c r="J299" s="1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3:24" s="8" customFormat="1">
      <c r="C300" s="47"/>
      <c r="D300" s="27"/>
      <c r="E300" s="26"/>
      <c r="F300" s="11"/>
      <c r="G300" s="11"/>
      <c r="H300" s="1"/>
      <c r="I300" s="26"/>
      <c r="J300" s="1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3:24">
      <c r="E301" s="54"/>
      <c r="F301" s="4"/>
      <c r="G301" s="4"/>
      <c r="I301" s="26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3:24">
      <c r="E302" s="54"/>
      <c r="F302" s="4"/>
      <c r="G302" s="4"/>
      <c r="I302" s="26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3:24">
      <c r="E303" s="54"/>
      <c r="F303" s="4"/>
      <c r="G303" s="4"/>
      <c r="I303" s="26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3:24">
      <c r="E304" s="54"/>
      <c r="F304" s="4"/>
      <c r="G304" s="4"/>
      <c r="I304" s="26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3:25">
      <c r="E305" s="26"/>
      <c r="F305" s="4"/>
      <c r="G305" s="4"/>
      <c r="I305" s="26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3:25">
      <c r="E306" s="26"/>
      <c r="F306" s="4"/>
      <c r="G306" s="4"/>
      <c r="I306" s="26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3:25">
      <c r="E307" s="26"/>
      <c r="F307" s="4"/>
      <c r="G307" s="4"/>
      <c r="I307" s="26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Y307" s="20"/>
    </row>
    <row r="308" spans="3:25" s="8" customFormat="1">
      <c r="C308" s="47"/>
      <c r="D308" s="27"/>
      <c r="E308" s="50"/>
      <c r="F308" s="9"/>
      <c r="G308" s="9"/>
      <c r="I308" s="5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Y308" s="23"/>
    </row>
    <row r="309" spans="3:25">
      <c r="E309" s="26"/>
      <c r="F309" s="4"/>
      <c r="G309" s="4"/>
      <c r="I309" s="26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3:25">
      <c r="E310" s="26"/>
      <c r="F310" s="4"/>
      <c r="G310" s="4"/>
      <c r="I310" s="26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3:25">
      <c r="E311" s="26"/>
      <c r="F311" s="4"/>
      <c r="G311" s="4"/>
      <c r="I311" s="26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3:25">
      <c r="E312" s="26"/>
      <c r="F312" s="11"/>
      <c r="G312" s="11"/>
      <c r="I312" s="26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</sheetData>
  <phoneticPr fontId="0" type="noConversion"/>
  <pageMargins left="0.25" right="0.25" top="1" bottom="1" header="0.5" footer="0.5"/>
  <pageSetup paperSize="5" scale="90" orientation="landscape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9"/>
  <sheetViews>
    <sheetView workbookViewId="0"/>
  </sheetViews>
  <sheetFormatPr defaultRowHeight="13.2"/>
  <cols>
    <col min="1" max="1" width="21.88671875" style="1" customWidth="1"/>
    <col min="2" max="2" width="3.33203125" style="1" customWidth="1"/>
    <col min="3" max="3" width="51" style="32" customWidth="1"/>
    <col min="4" max="4" width="14.33203125" style="6" customWidth="1"/>
    <col min="5" max="5" width="18" style="1" customWidth="1"/>
    <col min="6" max="6" width="15.44140625" style="1" customWidth="1"/>
    <col min="7" max="7" width="40.88671875" style="26" customWidth="1"/>
    <col min="8" max="8" width="7.88671875" style="1" customWidth="1"/>
    <col min="9" max="9" width="43" style="1" customWidth="1"/>
    <col min="10" max="10" width="12" style="1" customWidth="1"/>
    <col min="11" max="21" width="8.88671875" style="1" customWidth="1"/>
    <col min="22" max="22" width="10.109375" style="1" customWidth="1"/>
    <col min="23" max="23" width="10.44140625" style="1" customWidth="1"/>
    <col min="24" max="24" width="8.88671875" style="1" customWidth="1"/>
    <col min="25" max="25" width="25.5546875" style="1" customWidth="1"/>
    <col min="26" max="26" width="19.6640625" style="1" customWidth="1"/>
    <col min="27" max="16384" width="8.88671875" style="1"/>
  </cols>
  <sheetData>
    <row r="1" spans="1:24" s="13" customFormat="1">
      <c r="A1" s="16" t="s">
        <v>4</v>
      </c>
      <c r="B1" s="16"/>
      <c r="C1" s="28" t="s">
        <v>3</v>
      </c>
      <c r="D1" s="17" t="s">
        <v>124</v>
      </c>
      <c r="E1" s="16" t="s">
        <v>1</v>
      </c>
      <c r="F1" s="16" t="s">
        <v>2</v>
      </c>
      <c r="G1" s="18" t="s">
        <v>125</v>
      </c>
      <c r="H1" s="16"/>
      <c r="I1" s="16"/>
      <c r="J1" s="16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4">
      <c r="G2" s="32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</row>
    <row r="3" spans="1:24" s="25" customFormat="1">
      <c r="A3" s="25" t="s">
        <v>85</v>
      </c>
      <c r="B3" s="25" t="s">
        <v>112</v>
      </c>
      <c r="C3" s="37" t="s">
        <v>319</v>
      </c>
      <c r="D3" s="29" t="s">
        <v>167</v>
      </c>
      <c r="E3" s="39">
        <v>10000</v>
      </c>
      <c r="F3" s="40" t="s">
        <v>324</v>
      </c>
      <c r="G3" s="31"/>
      <c r="I3" s="54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</row>
    <row r="4" spans="1:24" s="25" customFormat="1">
      <c r="C4" s="37" t="s">
        <v>325</v>
      </c>
      <c r="D4" s="29"/>
      <c r="E4" s="39">
        <v>100000</v>
      </c>
      <c r="F4" s="40" t="s">
        <v>324</v>
      </c>
      <c r="G4" s="31"/>
      <c r="I4" s="54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</row>
    <row r="5" spans="1:24" s="25" customFormat="1">
      <c r="A5" s="1"/>
      <c r="B5" s="1" t="s">
        <v>112</v>
      </c>
      <c r="C5" s="32" t="s">
        <v>58</v>
      </c>
      <c r="D5" s="12" t="s">
        <v>130</v>
      </c>
      <c r="E5" s="46">
        <v>2000</v>
      </c>
      <c r="F5" s="45" t="s">
        <v>324</v>
      </c>
      <c r="G5" s="33"/>
      <c r="I5" s="54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</row>
    <row r="6" spans="1:24" s="25" customFormat="1">
      <c r="A6" s="1"/>
      <c r="B6" s="1" t="s">
        <v>112</v>
      </c>
      <c r="C6" s="32" t="s">
        <v>59</v>
      </c>
      <c r="D6" s="12" t="s">
        <v>130</v>
      </c>
      <c r="E6" s="46">
        <v>500</v>
      </c>
      <c r="F6" s="45" t="s">
        <v>324</v>
      </c>
      <c r="G6" s="33"/>
      <c r="I6" s="54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</row>
    <row r="7" spans="1:24" s="25" customFormat="1">
      <c r="A7" s="1"/>
      <c r="B7" s="1" t="s">
        <v>112</v>
      </c>
      <c r="C7" s="32" t="s">
        <v>60</v>
      </c>
      <c r="D7" s="12" t="s">
        <v>130</v>
      </c>
      <c r="E7" s="46">
        <v>3000</v>
      </c>
      <c r="F7" s="45" t="s">
        <v>324</v>
      </c>
      <c r="G7" s="33"/>
      <c r="I7" s="54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</row>
    <row r="8" spans="1:24" s="25" customFormat="1">
      <c r="A8" s="1"/>
      <c r="B8" s="1" t="s">
        <v>112</v>
      </c>
      <c r="C8" s="32" t="s">
        <v>61</v>
      </c>
      <c r="D8" s="12" t="s">
        <v>130</v>
      </c>
      <c r="E8" s="46">
        <v>1250</v>
      </c>
      <c r="F8" s="45" t="s">
        <v>324</v>
      </c>
      <c r="G8" s="33"/>
      <c r="I8" s="54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</row>
    <row r="9" spans="1:24" s="25" customFormat="1">
      <c r="A9" s="1"/>
      <c r="B9" s="1" t="s">
        <v>112</v>
      </c>
      <c r="C9" s="32" t="s">
        <v>62</v>
      </c>
      <c r="D9" s="12" t="s">
        <v>130</v>
      </c>
      <c r="E9" s="46">
        <v>6000</v>
      </c>
      <c r="F9" s="45" t="s">
        <v>324</v>
      </c>
      <c r="G9" s="33"/>
      <c r="I9" s="54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</row>
    <row r="10" spans="1:24" s="25" customFormat="1">
      <c r="A10" s="1"/>
      <c r="B10" s="1" t="s">
        <v>112</v>
      </c>
      <c r="C10" s="32" t="s">
        <v>165</v>
      </c>
      <c r="D10" s="12" t="s">
        <v>130</v>
      </c>
      <c r="E10" s="46">
        <v>400</v>
      </c>
      <c r="F10" s="45" t="s">
        <v>324</v>
      </c>
      <c r="G10" s="33"/>
      <c r="I10" s="54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</row>
    <row r="11" spans="1:24" s="25" customFormat="1">
      <c r="A11" s="1"/>
      <c r="B11" s="1" t="s">
        <v>112</v>
      </c>
      <c r="C11" s="32" t="s">
        <v>166</v>
      </c>
      <c r="D11" s="12" t="s">
        <v>130</v>
      </c>
      <c r="E11" s="46">
        <v>400</v>
      </c>
      <c r="F11" s="45" t="s">
        <v>324</v>
      </c>
      <c r="G11" s="33"/>
      <c r="I11" s="54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</row>
    <row r="12" spans="1:24" s="25" customFormat="1">
      <c r="A12" s="1"/>
      <c r="B12" s="1" t="s">
        <v>112</v>
      </c>
      <c r="C12" s="32" t="s">
        <v>63</v>
      </c>
      <c r="D12" s="12" t="s">
        <v>130</v>
      </c>
      <c r="E12" s="46">
        <v>1500</v>
      </c>
      <c r="F12" s="45" t="s">
        <v>324</v>
      </c>
      <c r="G12" s="33"/>
      <c r="I12" s="54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</row>
    <row r="13" spans="1:24" s="25" customFormat="1">
      <c r="A13" s="1"/>
      <c r="B13" s="1" t="s">
        <v>112</v>
      </c>
      <c r="C13" s="32" t="s">
        <v>64</v>
      </c>
      <c r="D13" s="12" t="s">
        <v>130</v>
      </c>
      <c r="E13" s="46">
        <v>1000</v>
      </c>
      <c r="F13" s="45" t="s">
        <v>324</v>
      </c>
      <c r="G13" s="33"/>
      <c r="I13" s="54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</row>
    <row r="14" spans="1:24" s="25" customFormat="1">
      <c r="A14" s="1"/>
      <c r="B14" s="1" t="s">
        <v>112</v>
      </c>
      <c r="C14" s="32" t="s">
        <v>65</v>
      </c>
      <c r="D14" s="12" t="s">
        <v>130</v>
      </c>
      <c r="E14" s="46">
        <v>5000</v>
      </c>
      <c r="F14" s="45" t="s">
        <v>324</v>
      </c>
      <c r="G14" s="33"/>
      <c r="I14" s="54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</row>
    <row r="15" spans="1:24" s="25" customFormat="1">
      <c r="A15" s="1"/>
      <c r="B15" s="1" t="s">
        <v>112</v>
      </c>
      <c r="C15" s="32" t="s">
        <v>109</v>
      </c>
      <c r="D15" s="12" t="s">
        <v>130</v>
      </c>
      <c r="E15" s="46">
        <v>2000</v>
      </c>
      <c r="F15" s="45" t="s">
        <v>324</v>
      </c>
      <c r="G15" s="33"/>
      <c r="I15" s="54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</row>
    <row r="16" spans="1:24" s="25" customFormat="1">
      <c r="A16" s="1"/>
      <c r="B16" s="1" t="s">
        <v>112</v>
      </c>
      <c r="C16" s="32" t="s">
        <v>110</v>
      </c>
      <c r="D16" s="12" t="s">
        <v>130</v>
      </c>
      <c r="E16" s="46">
        <v>5000</v>
      </c>
      <c r="F16" s="45" t="s">
        <v>324</v>
      </c>
      <c r="G16" s="33"/>
      <c r="I16" s="54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</row>
    <row r="17" spans="1:24" s="25" customFormat="1">
      <c r="A17" s="1"/>
      <c r="B17" s="1" t="s">
        <v>112</v>
      </c>
      <c r="C17" s="32" t="s">
        <v>66</v>
      </c>
      <c r="D17" s="12" t="s">
        <v>130</v>
      </c>
      <c r="E17" s="46">
        <v>2500</v>
      </c>
      <c r="F17" s="45" t="s">
        <v>324</v>
      </c>
      <c r="G17" s="33"/>
      <c r="I17" s="54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</row>
    <row r="18" spans="1:24" s="25" customFormat="1">
      <c r="A18" s="1"/>
      <c r="B18" s="1" t="s">
        <v>112</v>
      </c>
      <c r="C18" s="32" t="s">
        <v>67</v>
      </c>
      <c r="D18" s="12" t="s">
        <v>130</v>
      </c>
      <c r="E18" s="46">
        <v>2500</v>
      </c>
      <c r="F18" s="45" t="s">
        <v>324</v>
      </c>
      <c r="G18" s="33"/>
      <c r="I18" s="54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</row>
    <row r="19" spans="1:24" s="25" customFormat="1" ht="26.4">
      <c r="A19" s="1"/>
      <c r="B19" s="1" t="s">
        <v>112</v>
      </c>
      <c r="C19" s="32" t="s">
        <v>68</v>
      </c>
      <c r="D19" s="12" t="s">
        <v>7</v>
      </c>
      <c r="E19" s="46">
        <v>5000</v>
      </c>
      <c r="F19" s="45" t="s">
        <v>324</v>
      </c>
      <c r="G19" s="33"/>
      <c r="I19" s="54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</row>
    <row r="20" spans="1:24" s="25" customFormat="1">
      <c r="A20" s="1"/>
      <c r="B20" s="1" t="s">
        <v>112</v>
      </c>
      <c r="C20" s="32" t="s">
        <v>69</v>
      </c>
      <c r="D20" s="12" t="s">
        <v>130</v>
      </c>
      <c r="E20" s="46">
        <v>1500</v>
      </c>
      <c r="F20" s="45" t="s">
        <v>324</v>
      </c>
      <c r="G20" s="33"/>
      <c r="I20" s="54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</row>
    <row r="21" spans="1:24" s="25" customFormat="1">
      <c r="A21" s="1"/>
      <c r="B21" s="1" t="s">
        <v>112</v>
      </c>
      <c r="C21" s="32" t="s">
        <v>70</v>
      </c>
      <c r="D21" s="12" t="s">
        <v>130</v>
      </c>
      <c r="E21" s="46">
        <v>1000</v>
      </c>
      <c r="F21" s="45" t="s">
        <v>324</v>
      </c>
      <c r="G21" s="33"/>
      <c r="I21" s="54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</row>
    <row r="22" spans="1:24" s="25" customFormat="1">
      <c r="A22" s="1"/>
      <c r="B22" s="1" t="s">
        <v>112</v>
      </c>
      <c r="C22" s="32" t="s">
        <v>71</v>
      </c>
      <c r="D22" s="12" t="s">
        <v>130</v>
      </c>
      <c r="E22" s="46">
        <v>1000</v>
      </c>
      <c r="F22" s="45" t="s">
        <v>324</v>
      </c>
      <c r="G22" s="33"/>
      <c r="I22" s="54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</row>
    <row r="23" spans="1:24" s="25" customFormat="1">
      <c r="A23" s="1"/>
      <c r="B23" s="1" t="s">
        <v>112</v>
      </c>
      <c r="C23" s="32" t="s">
        <v>72</v>
      </c>
      <c r="D23" s="12" t="s">
        <v>130</v>
      </c>
      <c r="E23" s="46">
        <v>1000</v>
      </c>
      <c r="F23" s="45" t="s">
        <v>324</v>
      </c>
      <c r="G23" s="33"/>
      <c r="I23" s="54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</row>
    <row r="24" spans="1:24" s="25" customFormat="1">
      <c r="A24" s="1"/>
      <c r="B24" s="1" t="s">
        <v>112</v>
      </c>
      <c r="C24" s="32" t="s">
        <v>73</v>
      </c>
      <c r="D24" s="12" t="s">
        <v>130</v>
      </c>
      <c r="E24" s="46">
        <v>1500</v>
      </c>
      <c r="F24" s="45" t="s">
        <v>324</v>
      </c>
      <c r="G24" s="33"/>
      <c r="I24" s="54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</row>
    <row r="25" spans="1:24" s="25" customFormat="1">
      <c r="A25" s="1"/>
      <c r="B25" s="1" t="s">
        <v>112</v>
      </c>
      <c r="C25" s="32" t="s">
        <v>74</v>
      </c>
      <c r="D25" s="12" t="s">
        <v>130</v>
      </c>
      <c r="E25" s="46">
        <v>1000</v>
      </c>
      <c r="F25" s="45" t="s">
        <v>324</v>
      </c>
      <c r="G25" s="33"/>
      <c r="I25" s="54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</row>
    <row r="26" spans="1:24" s="25" customFormat="1">
      <c r="A26" s="1"/>
      <c r="B26" s="1" t="s">
        <v>112</v>
      </c>
      <c r="C26" s="32" t="s">
        <v>75</v>
      </c>
      <c r="D26" s="12" t="s">
        <v>130</v>
      </c>
      <c r="E26" s="46">
        <v>1000</v>
      </c>
      <c r="F26" s="45" t="s">
        <v>324</v>
      </c>
      <c r="G26" s="33"/>
      <c r="I26" s="54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</row>
    <row r="27" spans="1:24" s="25" customFormat="1">
      <c r="A27" s="1"/>
      <c r="B27" s="1" t="s">
        <v>112</v>
      </c>
      <c r="C27" s="32" t="s">
        <v>76</v>
      </c>
      <c r="D27" s="12" t="s">
        <v>7</v>
      </c>
      <c r="E27" s="46">
        <v>800</v>
      </c>
      <c r="F27" s="45" t="s">
        <v>324</v>
      </c>
      <c r="G27" s="33"/>
      <c r="I27" s="54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</row>
    <row r="28" spans="1:24" s="25" customFormat="1">
      <c r="A28" s="1"/>
      <c r="B28" s="1" t="s">
        <v>12</v>
      </c>
      <c r="C28" s="32" t="s">
        <v>107</v>
      </c>
      <c r="D28" s="12" t="s">
        <v>130</v>
      </c>
      <c r="E28" s="46">
        <v>1000</v>
      </c>
      <c r="F28" s="45" t="s">
        <v>324</v>
      </c>
      <c r="G28" s="33"/>
      <c r="I28" s="54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</row>
    <row r="29" spans="1:24" s="25" customFormat="1">
      <c r="A29" s="1"/>
      <c r="B29" s="1" t="s">
        <v>12</v>
      </c>
      <c r="C29" s="32" t="s">
        <v>77</v>
      </c>
      <c r="D29" s="12" t="s">
        <v>130</v>
      </c>
      <c r="E29" s="39">
        <v>2500</v>
      </c>
      <c r="F29" s="40" t="s">
        <v>324</v>
      </c>
      <c r="G29" s="31"/>
      <c r="I29" s="54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</row>
    <row r="30" spans="1:24" s="13" customFormat="1">
      <c r="A30" s="1"/>
      <c r="B30" s="1" t="s">
        <v>12</v>
      </c>
      <c r="C30" s="32" t="s">
        <v>108</v>
      </c>
      <c r="D30" s="12" t="s">
        <v>130</v>
      </c>
      <c r="E30" s="46">
        <v>2000</v>
      </c>
      <c r="F30" s="45" t="s">
        <v>324</v>
      </c>
      <c r="G30" s="33"/>
      <c r="I30" s="53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</row>
    <row r="31" spans="1:24" s="13" customFormat="1">
      <c r="A31" s="13" t="s">
        <v>339</v>
      </c>
      <c r="C31" s="36" t="s">
        <v>339</v>
      </c>
      <c r="D31" s="28"/>
      <c r="E31" s="38">
        <f>SUM(E3:E30)</f>
        <v>162350</v>
      </c>
      <c r="F31" s="55"/>
      <c r="G31" s="35"/>
      <c r="I31" s="53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</row>
    <row r="32" spans="1:24" s="13" customFormat="1">
      <c r="A32" s="1"/>
      <c r="B32" s="1"/>
      <c r="C32" s="32"/>
      <c r="D32" s="12"/>
      <c r="E32" s="46"/>
      <c r="F32" s="45"/>
      <c r="G32" s="33"/>
      <c r="I32" s="53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</row>
    <row r="33" spans="1:24" s="16" customFormat="1">
      <c r="A33" s="16" t="s">
        <v>4</v>
      </c>
      <c r="C33" s="28" t="s">
        <v>0</v>
      </c>
      <c r="D33" s="17"/>
      <c r="E33" s="18" t="s">
        <v>1</v>
      </c>
      <c r="F33" s="18" t="s">
        <v>2</v>
      </c>
      <c r="G33" s="28"/>
      <c r="I33" s="18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</row>
    <row r="34" spans="1:24" s="5" customFormat="1">
      <c r="C34" s="12"/>
      <c r="D34" s="6"/>
      <c r="E34" s="56"/>
      <c r="F34" s="57"/>
      <c r="G34" s="29"/>
      <c r="I34" s="56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4" s="8" customFormat="1" ht="66" customHeight="1">
      <c r="A35" s="25" t="s">
        <v>85</v>
      </c>
      <c r="B35" s="25" t="s">
        <v>6</v>
      </c>
      <c r="C35" s="37" t="s">
        <v>253</v>
      </c>
      <c r="D35" s="29" t="s">
        <v>128</v>
      </c>
      <c r="E35" s="39">
        <f>5000*12</f>
        <v>60000</v>
      </c>
      <c r="F35" s="40">
        <v>0</v>
      </c>
      <c r="G35" s="31" t="s">
        <v>258</v>
      </c>
      <c r="I35" s="50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0"/>
    </row>
    <row r="36" spans="1:24" s="8" customFormat="1" ht="105.6">
      <c r="A36" s="25"/>
      <c r="B36" s="25" t="s">
        <v>6</v>
      </c>
      <c r="C36" s="37" t="s">
        <v>254</v>
      </c>
      <c r="D36" s="29" t="s">
        <v>128</v>
      </c>
      <c r="E36" s="39">
        <f>2500*12</f>
        <v>30000</v>
      </c>
      <c r="F36" s="40">
        <v>30000</v>
      </c>
      <c r="G36" s="31" t="s">
        <v>316</v>
      </c>
      <c r="I36" s="50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0"/>
    </row>
    <row r="37" spans="1:24" s="8" customFormat="1" ht="52.8">
      <c r="A37" s="25"/>
      <c r="B37" s="25" t="s">
        <v>6</v>
      </c>
      <c r="C37" s="37" t="s">
        <v>314</v>
      </c>
      <c r="D37" s="29" t="s">
        <v>128</v>
      </c>
      <c r="E37" s="39">
        <f>8000*12</f>
        <v>96000</v>
      </c>
      <c r="F37" s="40">
        <f>3750*12</f>
        <v>45000</v>
      </c>
      <c r="G37" s="31" t="s">
        <v>317</v>
      </c>
      <c r="I37" s="50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0"/>
    </row>
    <row r="38" spans="1:24" s="8" customFormat="1" ht="66">
      <c r="A38" s="25"/>
      <c r="B38" s="25" t="s">
        <v>6</v>
      </c>
      <c r="C38" s="37" t="s">
        <v>255</v>
      </c>
      <c r="D38" s="29" t="s">
        <v>128</v>
      </c>
      <c r="E38" s="39">
        <f>4750*12</f>
        <v>57000</v>
      </c>
      <c r="F38" s="40">
        <v>57000</v>
      </c>
      <c r="G38" s="31" t="s">
        <v>318</v>
      </c>
      <c r="I38" s="50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0"/>
    </row>
    <row r="39" spans="1:24" s="8" customFormat="1" ht="92.4">
      <c r="A39" s="25"/>
      <c r="B39" s="25" t="s">
        <v>6</v>
      </c>
      <c r="C39" s="37" t="s">
        <v>256</v>
      </c>
      <c r="D39" s="29" t="s">
        <v>128</v>
      </c>
      <c r="E39" s="39">
        <f>5000*12</f>
        <v>60000</v>
      </c>
      <c r="F39" s="40">
        <v>60000</v>
      </c>
      <c r="G39" s="31" t="s">
        <v>259</v>
      </c>
      <c r="I39" s="50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0"/>
    </row>
    <row r="40" spans="1:24" s="8" customFormat="1" ht="79.2">
      <c r="A40" s="25"/>
      <c r="B40" s="25" t="s">
        <v>6</v>
      </c>
      <c r="C40" s="37" t="s">
        <v>257</v>
      </c>
      <c r="D40" s="29" t="s">
        <v>128</v>
      </c>
      <c r="E40" s="39">
        <f>3000*12</f>
        <v>36000</v>
      </c>
      <c r="F40" s="40">
        <v>0</v>
      </c>
      <c r="G40" s="31" t="s">
        <v>260</v>
      </c>
      <c r="I40" s="50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0"/>
    </row>
    <row r="41" spans="1:24" s="8" customFormat="1">
      <c r="A41" s="25"/>
      <c r="B41" s="25" t="s">
        <v>6</v>
      </c>
      <c r="C41" s="37" t="s">
        <v>312</v>
      </c>
      <c r="D41" s="29"/>
      <c r="E41" s="39">
        <f>4000*12</f>
        <v>48000</v>
      </c>
      <c r="F41" s="40">
        <v>48000</v>
      </c>
      <c r="G41" s="31"/>
      <c r="I41" s="50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0"/>
    </row>
    <row r="42" spans="1:24" s="8" customFormat="1">
      <c r="A42" s="25"/>
      <c r="B42" s="25" t="s">
        <v>6</v>
      </c>
      <c r="C42" s="37" t="s">
        <v>313</v>
      </c>
      <c r="D42" s="29"/>
      <c r="E42" s="39">
        <f>3500*12</f>
        <v>42000</v>
      </c>
      <c r="F42" s="40">
        <v>42000</v>
      </c>
      <c r="G42" s="31"/>
      <c r="I42" s="50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0"/>
    </row>
    <row r="43" spans="1:24" s="8" customFormat="1">
      <c r="A43" s="13" t="s">
        <v>86</v>
      </c>
      <c r="B43" s="13"/>
      <c r="C43" s="36" t="s">
        <v>86</v>
      </c>
      <c r="D43" s="28"/>
      <c r="E43" s="38">
        <f>SUM(E35:E42)</f>
        <v>429000</v>
      </c>
      <c r="F43" s="38">
        <f>SUM(F35:F42)</f>
        <v>282000</v>
      </c>
      <c r="G43" s="34"/>
      <c r="I43" s="50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0"/>
    </row>
    <row r="44" spans="1:24" s="8" customFormat="1">
      <c r="A44" s="13" t="s">
        <v>315</v>
      </c>
      <c r="B44" s="13"/>
      <c r="C44" s="36"/>
      <c r="D44" s="28"/>
      <c r="E44" s="38"/>
      <c r="F44" s="38"/>
      <c r="G44" s="34"/>
      <c r="I44" s="50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0"/>
    </row>
    <row r="45" spans="1:24" s="8" customFormat="1">
      <c r="A45" s="13"/>
      <c r="B45" s="13"/>
      <c r="C45" s="36"/>
      <c r="D45" s="28"/>
      <c r="E45" s="38"/>
      <c r="F45" s="38"/>
      <c r="G45" s="34"/>
      <c r="I45" s="50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0"/>
    </row>
    <row r="46" spans="1:24" s="20" customFormat="1">
      <c r="A46" s="20" t="s">
        <v>4</v>
      </c>
      <c r="C46" s="21" t="s">
        <v>17</v>
      </c>
      <c r="D46" s="21"/>
      <c r="E46" s="60" t="s">
        <v>1</v>
      </c>
      <c r="F46" s="60" t="s">
        <v>2</v>
      </c>
      <c r="G46" s="21"/>
      <c r="I46" s="60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3"/>
    </row>
    <row r="47" spans="1:24">
      <c r="D47" s="12"/>
      <c r="E47" s="26"/>
      <c r="F47" s="11"/>
      <c r="G47" s="33"/>
      <c r="I47" s="26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2"/>
    </row>
    <row r="48" spans="1:24">
      <c r="A48" s="1" t="s">
        <v>85</v>
      </c>
      <c r="B48" s="1" t="s">
        <v>12</v>
      </c>
      <c r="C48" s="32" t="s">
        <v>78</v>
      </c>
      <c r="D48" s="12" t="s">
        <v>130</v>
      </c>
      <c r="E48" s="46">
        <v>25000</v>
      </c>
      <c r="F48" s="45">
        <v>10000</v>
      </c>
      <c r="G48" s="33"/>
      <c r="I48" s="26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>
      <c r="B49" s="1" t="s">
        <v>12</v>
      </c>
      <c r="C49" s="32" t="s">
        <v>320</v>
      </c>
      <c r="D49" s="12" t="s">
        <v>130</v>
      </c>
      <c r="E49" s="46">
        <v>5000</v>
      </c>
      <c r="F49" s="45">
        <v>5000</v>
      </c>
      <c r="G49" s="33"/>
      <c r="I49" s="26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s="13" customFormat="1">
      <c r="A50" s="13" t="s">
        <v>86</v>
      </c>
      <c r="C50" s="36" t="s">
        <v>86</v>
      </c>
      <c r="D50" s="28"/>
      <c r="E50" s="38">
        <f>SUM(E48:E49)</f>
        <v>30000</v>
      </c>
      <c r="F50" s="55">
        <f>SUM(F48:F49)</f>
        <v>15000</v>
      </c>
      <c r="G50" s="35"/>
      <c r="I50" s="53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</row>
    <row r="51" spans="1:23">
      <c r="D51" s="12"/>
      <c r="E51" s="39"/>
      <c r="F51" s="40"/>
      <c r="G51" s="31"/>
      <c r="I51" s="26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>
      <c r="A52" s="13"/>
      <c r="B52" s="13"/>
      <c r="C52" s="36"/>
      <c r="D52" s="63"/>
      <c r="E52" s="42"/>
      <c r="F52" s="18"/>
      <c r="G52" s="35"/>
      <c r="I52" s="26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s="13" customFormat="1">
      <c r="A53" s="13" t="s">
        <v>343</v>
      </c>
      <c r="C53" s="36"/>
      <c r="D53" s="63"/>
      <c r="E53" s="38">
        <v>9000000</v>
      </c>
      <c r="F53" s="55">
        <v>9000000</v>
      </c>
      <c r="G53" s="35"/>
      <c r="I53" s="53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</row>
    <row r="54" spans="1:23" s="13" customFormat="1">
      <c r="A54" s="13" t="s">
        <v>344</v>
      </c>
      <c r="C54" s="36"/>
      <c r="D54" s="63"/>
      <c r="E54" s="38">
        <f>E31</f>
        <v>162350</v>
      </c>
      <c r="F54" s="38">
        <f>F31</f>
        <v>0</v>
      </c>
      <c r="G54" s="35"/>
      <c r="I54" s="53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</row>
    <row r="55" spans="1:23" s="13" customFormat="1">
      <c r="A55" s="13" t="s">
        <v>322</v>
      </c>
      <c r="C55" s="36"/>
      <c r="D55" s="63"/>
      <c r="E55" s="38">
        <f>SUM(E53-E54)</f>
        <v>8837650</v>
      </c>
      <c r="F55" s="38">
        <f>SUM(F53-F54)</f>
        <v>9000000</v>
      </c>
      <c r="G55" s="35"/>
      <c r="I55" s="53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</row>
    <row r="56" spans="1:23" s="13" customFormat="1">
      <c r="C56" s="36"/>
      <c r="D56" s="63"/>
      <c r="E56" s="38"/>
      <c r="F56" s="55"/>
      <c r="G56" s="35"/>
      <c r="I56" s="53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</row>
    <row r="57" spans="1:23" s="13" customFormat="1">
      <c r="A57" s="13" t="s">
        <v>343</v>
      </c>
      <c r="C57" s="36"/>
      <c r="D57" s="63"/>
      <c r="E57" s="38">
        <v>9000000</v>
      </c>
      <c r="F57" s="55">
        <v>9000000</v>
      </c>
      <c r="G57" s="35"/>
      <c r="I57" s="53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</row>
    <row r="58" spans="1:23" s="13" customFormat="1">
      <c r="A58" s="13" t="s">
        <v>345</v>
      </c>
      <c r="C58" s="36"/>
      <c r="D58" s="63"/>
      <c r="E58" s="38">
        <f>E43</f>
        <v>429000</v>
      </c>
      <c r="F58" s="38">
        <f>F43</f>
        <v>282000</v>
      </c>
      <c r="G58" s="35"/>
      <c r="I58" s="53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</row>
    <row r="59" spans="1:23" s="13" customFormat="1">
      <c r="A59" s="13" t="s">
        <v>322</v>
      </c>
      <c r="C59" s="36"/>
      <c r="D59" s="63"/>
      <c r="E59" s="38">
        <f>SUM(E57-E58)</f>
        <v>8571000</v>
      </c>
      <c r="F59" s="38">
        <f>SUM(F57-F58)</f>
        <v>8718000</v>
      </c>
      <c r="G59" s="35"/>
      <c r="I59" s="53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</row>
    <row r="60" spans="1:23" s="13" customFormat="1">
      <c r="C60" s="36"/>
      <c r="D60" s="63"/>
      <c r="E60" s="38"/>
      <c r="F60" s="38"/>
      <c r="G60" s="35"/>
      <c r="I60" s="53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</row>
    <row r="61" spans="1:23" s="13" customFormat="1">
      <c r="A61" s="13" t="s">
        <v>346</v>
      </c>
      <c r="C61" s="36"/>
      <c r="D61" s="63"/>
      <c r="E61" s="38">
        <v>1200000</v>
      </c>
      <c r="F61" s="38">
        <v>1200000</v>
      </c>
      <c r="G61" s="35"/>
      <c r="I61" s="53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</row>
    <row r="62" spans="1:23" s="13" customFormat="1">
      <c r="A62" s="13" t="s">
        <v>347</v>
      </c>
      <c r="C62" s="36"/>
      <c r="D62" s="63"/>
      <c r="E62" s="38">
        <f>E50</f>
        <v>30000</v>
      </c>
      <c r="F62" s="38">
        <f>F50</f>
        <v>15000</v>
      </c>
      <c r="G62" s="35"/>
      <c r="I62" s="53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</row>
    <row r="63" spans="1:23" s="13" customFormat="1">
      <c r="A63" s="13" t="s">
        <v>322</v>
      </c>
      <c r="C63" s="36"/>
      <c r="D63" s="63"/>
      <c r="E63" s="38">
        <f>SUM(E61-E62)</f>
        <v>1170000</v>
      </c>
      <c r="F63" s="38">
        <f>SUM(F61-F62)</f>
        <v>1185000</v>
      </c>
      <c r="G63" s="35"/>
      <c r="I63" s="53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</row>
    <row r="64" spans="1:23">
      <c r="A64" s="25"/>
      <c r="B64" s="13"/>
      <c r="C64" s="36"/>
      <c r="D64" s="63"/>
      <c r="E64" s="39"/>
      <c r="F64" s="39"/>
      <c r="G64" s="35"/>
      <c r="I64" s="26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>
      <c r="A65" s="25"/>
      <c r="B65" s="13"/>
      <c r="C65" s="36"/>
      <c r="D65" s="63"/>
      <c r="E65" s="39"/>
      <c r="F65" s="39"/>
      <c r="G65" s="35"/>
      <c r="I65" s="26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>
      <c r="A66" s="13"/>
      <c r="B66" s="13"/>
      <c r="C66" s="36"/>
      <c r="D66" s="17"/>
      <c r="E66" s="25"/>
      <c r="F66" s="40"/>
      <c r="G66" s="35"/>
      <c r="I66" s="26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>
      <c r="E67" s="26"/>
      <c r="F67" s="11"/>
      <c r="G67" s="11"/>
      <c r="I67" s="26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>
      <c r="E68" s="26"/>
      <c r="F68" s="11"/>
      <c r="G68" s="11"/>
      <c r="I68" s="26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>
      <c r="E69" s="26"/>
      <c r="F69" s="11"/>
      <c r="G69" s="11"/>
      <c r="I69" s="26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>
      <c r="E70" s="26"/>
      <c r="F70" s="4"/>
      <c r="G70" s="4"/>
      <c r="I70" s="26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>
      <c r="E71" s="54"/>
      <c r="F71" s="4"/>
      <c r="G71" s="4"/>
      <c r="I71" s="26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>
      <c r="E72" s="54"/>
      <c r="F72" s="4"/>
      <c r="G72" s="4"/>
      <c r="I72" s="26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>
      <c r="E73" s="54"/>
      <c r="F73" s="4"/>
      <c r="G73" s="4"/>
      <c r="I73" s="26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>
      <c r="E74" s="54"/>
      <c r="F74" s="4"/>
      <c r="G74" s="4"/>
      <c r="I74" s="26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>
      <c r="E75" s="54"/>
      <c r="F75" s="4"/>
      <c r="G75" s="4"/>
      <c r="I75" s="26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>
      <c r="E76" s="54"/>
      <c r="F76" s="4"/>
      <c r="G76" s="4"/>
      <c r="I76" s="26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>
      <c r="E77" s="26"/>
      <c r="F77" s="11"/>
      <c r="G77" s="11"/>
      <c r="I77" s="26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>
      <c r="E78" s="26"/>
      <c r="F78" s="11"/>
      <c r="G78" s="11"/>
      <c r="I78" s="26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>
      <c r="E79" s="11"/>
      <c r="F79" s="11"/>
      <c r="G79" s="11"/>
      <c r="I79" s="26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>
      <c r="E80" s="11"/>
      <c r="F80" s="11"/>
      <c r="G80" s="11"/>
      <c r="I80" s="26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5:24">
      <c r="E81" s="11"/>
      <c r="F81" s="11"/>
      <c r="G81" s="11"/>
      <c r="I81" s="26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5:24">
      <c r="E82" s="11"/>
      <c r="F82" s="11"/>
      <c r="G82" s="11"/>
      <c r="I82" s="26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5:24">
      <c r="E83" s="11"/>
      <c r="F83" s="11"/>
      <c r="G83" s="11"/>
      <c r="I83" s="26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5:24">
      <c r="E84" s="26"/>
      <c r="F84" s="11"/>
      <c r="G84" s="11"/>
      <c r="I84" s="26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5:24">
      <c r="E85" s="26"/>
      <c r="F85" s="11"/>
      <c r="G85" s="11"/>
      <c r="I85" s="26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5:24">
      <c r="E86" s="26"/>
      <c r="F86" s="11"/>
      <c r="G86" s="11"/>
      <c r="I86" s="26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5:24">
      <c r="E87" s="26"/>
      <c r="F87" s="11"/>
      <c r="G87" s="11"/>
      <c r="I87" s="26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5:24">
      <c r="E88" s="26"/>
      <c r="F88" s="11"/>
      <c r="G88" s="11"/>
      <c r="I88" s="26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5:24">
      <c r="E89" s="26"/>
      <c r="F89" s="11"/>
      <c r="G89" s="11"/>
      <c r="I89" s="26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5:24">
      <c r="E90" s="26"/>
      <c r="F90" s="11"/>
      <c r="G90" s="11"/>
      <c r="I90" s="26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5:24">
      <c r="E91" s="26"/>
      <c r="F91" s="11"/>
      <c r="G91" s="11"/>
      <c r="I91" s="26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5:24">
      <c r="E92" s="26"/>
      <c r="F92" s="11"/>
      <c r="G92" s="11"/>
      <c r="I92" s="26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5:24">
      <c r="E93" s="26"/>
      <c r="F93" s="11"/>
      <c r="G93" s="11"/>
      <c r="I93" s="26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5:24">
      <c r="E94" s="26"/>
      <c r="F94" s="11"/>
      <c r="G94" s="11"/>
      <c r="I94" s="26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5:24">
      <c r="E95" s="26"/>
      <c r="F95" s="11"/>
      <c r="G95" s="11"/>
      <c r="I95" s="26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5:24">
      <c r="E96" s="26"/>
      <c r="F96" s="11"/>
      <c r="G96" s="11"/>
      <c r="I96" s="26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5:24">
      <c r="E97" s="26"/>
      <c r="F97" s="11"/>
      <c r="G97" s="11"/>
      <c r="I97" s="26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5:24">
      <c r="E98" s="26"/>
      <c r="F98" s="11"/>
      <c r="G98" s="11"/>
      <c r="I98" s="26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5:24">
      <c r="E99" s="26"/>
      <c r="F99" s="11"/>
      <c r="G99" s="11"/>
      <c r="I99" s="26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5:24">
      <c r="E100" s="26"/>
      <c r="F100" s="11"/>
      <c r="G100" s="11"/>
      <c r="I100" s="26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5:24">
      <c r="E101" s="26"/>
      <c r="F101" s="11"/>
      <c r="G101" s="11"/>
      <c r="I101" s="26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5:24">
      <c r="E102" s="26"/>
      <c r="F102" s="11"/>
      <c r="G102" s="11"/>
      <c r="I102" s="26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5:24">
      <c r="E103" s="26"/>
      <c r="F103" s="11"/>
      <c r="G103" s="11"/>
      <c r="I103" s="26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5:24">
      <c r="E104" s="26"/>
      <c r="F104" s="11"/>
      <c r="G104" s="11"/>
      <c r="I104" s="26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5:24">
      <c r="E105" s="26"/>
      <c r="F105" s="11"/>
      <c r="G105" s="11"/>
      <c r="I105" s="26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5:24">
      <c r="E106" s="26"/>
      <c r="F106" s="11"/>
      <c r="G106" s="11"/>
      <c r="I106" s="26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5:24">
      <c r="E107" s="26"/>
      <c r="F107" s="11"/>
      <c r="G107" s="11"/>
      <c r="I107" s="26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5:24">
      <c r="E108" s="26"/>
      <c r="F108" s="11"/>
      <c r="G108" s="11"/>
      <c r="I108" s="26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5:24">
      <c r="E109" s="26"/>
      <c r="F109" s="11"/>
      <c r="G109" s="11"/>
      <c r="I109" s="26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5:24">
      <c r="E110" s="26"/>
      <c r="F110" s="11"/>
      <c r="G110" s="11"/>
      <c r="I110" s="26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5:24">
      <c r="E111" s="26"/>
      <c r="F111" s="11"/>
      <c r="G111" s="11"/>
      <c r="I111" s="26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5:24">
      <c r="E112" s="26"/>
      <c r="F112" s="11"/>
      <c r="G112" s="11"/>
      <c r="I112" s="26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5:24">
      <c r="E113" s="26"/>
      <c r="F113" s="11"/>
      <c r="G113" s="11"/>
      <c r="I113" s="26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5:24">
      <c r="E114" s="26"/>
      <c r="F114" s="11"/>
      <c r="G114" s="11"/>
      <c r="I114" s="26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5:24">
      <c r="E115" s="26"/>
      <c r="F115" s="11"/>
      <c r="G115" s="11"/>
      <c r="I115" s="26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5:24">
      <c r="E116" s="26"/>
      <c r="F116" s="11"/>
      <c r="G116" s="11"/>
      <c r="I116" s="26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5:24">
      <c r="E117" s="26"/>
      <c r="F117" s="11"/>
      <c r="G117" s="11"/>
      <c r="I117" s="26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5:24">
      <c r="E118" s="26"/>
      <c r="F118" s="11"/>
      <c r="G118" s="11"/>
      <c r="I118" s="26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5:24">
      <c r="E119" s="26"/>
      <c r="F119" s="11"/>
      <c r="G119" s="11"/>
      <c r="I119" s="26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5:24">
      <c r="E120" s="26"/>
      <c r="F120" s="11"/>
      <c r="G120" s="11"/>
      <c r="I120" s="26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5:24">
      <c r="E121" s="26"/>
      <c r="F121" s="11"/>
      <c r="G121" s="11"/>
      <c r="I121" s="26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5:24">
      <c r="E122" s="26"/>
      <c r="F122" s="11"/>
      <c r="G122" s="11"/>
      <c r="I122" s="26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5:24">
      <c r="E123" s="26"/>
      <c r="F123" s="4"/>
      <c r="G123" s="4"/>
      <c r="I123" s="26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5:24">
      <c r="E124" s="26"/>
      <c r="F124" s="4"/>
      <c r="G124" s="4"/>
      <c r="I124" s="26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5:24">
      <c r="E125" s="54"/>
      <c r="F125" s="4"/>
      <c r="G125" s="4"/>
      <c r="I125" s="26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5:24">
      <c r="E126" s="54"/>
      <c r="F126" s="4"/>
      <c r="G126" s="4"/>
      <c r="I126" s="26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5:24">
      <c r="E127" s="54"/>
      <c r="F127" s="4"/>
      <c r="G127" s="4"/>
      <c r="I127" s="26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5:24">
      <c r="E128" s="54"/>
      <c r="F128" s="4"/>
      <c r="G128" s="4"/>
      <c r="I128" s="26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5:24">
      <c r="E129" s="26"/>
      <c r="F129" s="11"/>
      <c r="G129" s="11"/>
      <c r="I129" s="26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5:24">
      <c r="E130" s="26"/>
      <c r="F130" s="11"/>
      <c r="G130" s="11"/>
      <c r="I130" s="26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5:24">
      <c r="E131" s="26"/>
      <c r="F131" s="11"/>
      <c r="G131" s="11"/>
      <c r="I131" s="26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5:24">
      <c r="E132" s="26"/>
      <c r="F132" s="11"/>
      <c r="G132" s="11"/>
      <c r="I132" s="26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5:24">
      <c r="E133" s="26"/>
      <c r="F133" s="11"/>
      <c r="G133" s="11"/>
      <c r="I133" s="26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5:24">
      <c r="E134" s="26"/>
      <c r="F134" s="11"/>
      <c r="G134" s="11"/>
      <c r="I134" s="26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5:24">
      <c r="E135" s="26"/>
      <c r="F135" s="11"/>
      <c r="G135" s="11"/>
      <c r="I135" s="26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5:24">
      <c r="E136" s="26"/>
      <c r="F136" s="11"/>
      <c r="G136" s="11"/>
      <c r="I136" s="26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5:24">
      <c r="E137" s="26"/>
      <c r="F137" s="11"/>
      <c r="G137" s="11"/>
      <c r="I137" s="26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5:24">
      <c r="E138" s="26"/>
      <c r="F138" s="11"/>
      <c r="G138" s="11"/>
      <c r="I138" s="26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5:24">
      <c r="E139" s="26"/>
      <c r="F139" s="11"/>
      <c r="G139" s="11"/>
      <c r="I139" s="26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5:24">
      <c r="E140" s="26"/>
      <c r="F140" s="11"/>
      <c r="G140" s="11"/>
      <c r="I140" s="26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5:24">
      <c r="E141" s="26"/>
      <c r="F141" s="11"/>
      <c r="G141" s="11"/>
      <c r="I141" s="26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5:24">
      <c r="E142" s="26"/>
      <c r="F142" s="11"/>
      <c r="G142" s="11"/>
      <c r="I142" s="26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5:24">
      <c r="E143" s="26"/>
      <c r="F143" s="11"/>
      <c r="G143" s="11"/>
      <c r="I143" s="26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5:24">
      <c r="E144" s="26"/>
      <c r="F144" s="11"/>
      <c r="G144" s="11"/>
      <c r="I144" s="26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5:23">
      <c r="E145" s="26"/>
      <c r="F145" s="11"/>
      <c r="G145" s="11"/>
      <c r="I145" s="26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5:23">
      <c r="E146" s="26"/>
      <c r="F146" s="11"/>
      <c r="G146" s="11"/>
      <c r="I146" s="26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5:23">
      <c r="E147" s="26"/>
      <c r="F147" s="11"/>
      <c r="G147" s="11"/>
      <c r="I147" s="26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5:23">
      <c r="E148" s="26"/>
      <c r="F148" s="11"/>
      <c r="G148" s="11"/>
      <c r="I148" s="26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5:23">
      <c r="E149" s="26"/>
      <c r="F149" s="11"/>
      <c r="G149" s="11"/>
      <c r="I149" s="26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5:23">
      <c r="E150" s="26"/>
      <c r="F150" s="4"/>
      <c r="G150" s="4"/>
      <c r="I150" s="26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5:23">
      <c r="E151" s="26"/>
      <c r="F151" s="4"/>
      <c r="G151" s="4"/>
      <c r="I151" s="26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5:23">
      <c r="E152" s="26"/>
      <c r="F152" s="4"/>
      <c r="G152" s="4"/>
      <c r="I152" s="26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5:23">
      <c r="E153" s="26"/>
      <c r="F153" s="4"/>
      <c r="G153" s="4"/>
      <c r="I153" s="26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5:23">
      <c r="E154" s="26"/>
      <c r="F154" s="4"/>
      <c r="G154" s="4"/>
      <c r="I154" s="26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5:23">
      <c r="E155" s="26"/>
      <c r="F155" s="11"/>
      <c r="G155" s="11"/>
      <c r="I155" s="26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5:23">
      <c r="E156" s="26"/>
      <c r="F156" s="11"/>
      <c r="G156" s="11"/>
      <c r="I156" s="26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5:23">
      <c r="E157" s="26"/>
      <c r="F157" s="11"/>
      <c r="G157" s="11"/>
      <c r="I157" s="26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5:23">
      <c r="E158" s="26"/>
      <c r="F158" s="11"/>
      <c r="G158" s="11"/>
      <c r="I158" s="26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5:23">
      <c r="E159" s="26"/>
      <c r="F159" s="11"/>
      <c r="G159" s="11"/>
      <c r="I159" s="26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5:23">
      <c r="E160" s="54"/>
      <c r="F160" s="4"/>
      <c r="G160" s="4"/>
      <c r="I160" s="26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5:24">
      <c r="E161" s="54"/>
      <c r="F161" s="4"/>
      <c r="G161" s="4"/>
      <c r="I161" s="26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5:24">
      <c r="E162" s="54"/>
      <c r="F162" s="4"/>
      <c r="G162" s="4"/>
      <c r="I162" s="26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5:24">
      <c r="E163" s="54"/>
      <c r="F163" s="4"/>
      <c r="G163" s="4"/>
      <c r="I163" s="26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5:24">
      <c r="E164" s="54"/>
      <c r="F164" s="4"/>
      <c r="G164" s="4"/>
      <c r="I164" s="26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5:24">
      <c r="E165" s="54"/>
      <c r="F165" s="4"/>
      <c r="G165" s="4"/>
      <c r="I165" s="26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5:24">
      <c r="E166" s="54"/>
      <c r="F166" s="4"/>
      <c r="G166" s="4"/>
      <c r="I166" s="26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5:24">
      <c r="E167" s="54"/>
      <c r="F167" s="4"/>
      <c r="G167" s="4"/>
      <c r="I167" s="26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5:24">
      <c r="E168" s="54"/>
      <c r="F168" s="4"/>
      <c r="G168" s="4"/>
      <c r="I168" s="26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5:24">
      <c r="E169" s="54"/>
      <c r="F169" s="4"/>
      <c r="G169" s="4"/>
      <c r="I169" s="26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5:24">
      <c r="E170" s="26"/>
      <c r="F170" s="11"/>
      <c r="G170" s="11"/>
      <c r="I170" s="26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5:24">
      <c r="E171" s="26"/>
      <c r="F171" s="11"/>
      <c r="G171" s="11"/>
      <c r="I171" s="26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5:24">
      <c r="E172" s="26"/>
      <c r="F172" s="11"/>
      <c r="G172" s="11"/>
      <c r="I172" s="26"/>
      <c r="K172" s="2"/>
      <c r="L172" s="2"/>
      <c r="M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5:24">
      <c r="E173" s="26"/>
      <c r="F173" s="11"/>
      <c r="G173" s="11"/>
      <c r="I173" s="26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5:24">
      <c r="E174" s="26"/>
      <c r="F174" s="4"/>
      <c r="G174" s="4"/>
      <c r="I174" s="26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5:24">
      <c r="E175" s="26"/>
      <c r="F175" s="4"/>
      <c r="G175" s="4"/>
      <c r="I175" s="26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5:24">
      <c r="E176" s="26"/>
      <c r="F176" s="11"/>
      <c r="G176" s="11"/>
      <c r="I176" s="26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5:24">
      <c r="E177" s="26"/>
      <c r="F177" s="11"/>
      <c r="G177" s="11"/>
      <c r="I177" s="26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5:24">
      <c r="E178" s="26"/>
      <c r="F178" s="11"/>
      <c r="G178" s="11"/>
      <c r="I178" s="26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5:24">
      <c r="E179" s="26"/>
      <c r="F179" s="11"/>
      <c r="G179" s="11"/>
      <c r="I179" s="26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5:24">
      <c r="E180" s="26"/>
      <c r="F180" s="11"/>
      <c r="G180" s="11"/>
      <c r="I180" s="26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5:24">
      <c r="E181" s="26"/>
      <c r="F181" s="11"/>
      <c r="G181" s="11"/>
      <c r="I181" s="26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5:24">
      <c r="E182" s="54"/>
      <c r="F182" s="4"/>
      <c r="G182" s="4"/>
      <c r="I182" s="26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5:24">
      <c r="E183" s="54"/>
      <c r="F183" s="4"/>
      <c r="G183" s="4"/>
      <c r="I183" s="26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5:24">
      <c r="E184" s="54"/>
      <c r="F184" s="4"/>
      <c r="G184" s="4"/>
      <c r="I184" s="26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5:24">
      <c r="E185" s="54"/>
      <c r="F185" s="4"/>
      <c r="G185" s="4"/>
      <c r="I185" s="26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5:24">
      <c r="E186" s="54"/>
      <c r="F186" s="4"/>
      <c r="G186" s="4"/>
      <c r="I186" s="26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5:24">
      <c r="E187" s="54"/>
      <c r="F187" s="4"/>
      <c r="G187" s="4"/>
      <c r="I187" s="26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5:24">
      <c r="E188" s="54"/>
      <c r="F188" s="4"/>
      <c r="G188" s="4"/>
      <c r="I188" s="26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5:24">
      <c r="E189" s="54"/>
      <c r="F189" s="4"/>
      <c r="G189" s="4"/>
      <c r="I189" s="26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5:24">
      <c r="E190" s="54"/>
      <c r="F190" s="4"/>
      <c r="G190" s="4"/>
      <c r="I190" s="26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5:24">
      <c r="E191" s="26"/>
      <c r="F191" s="11"/>
      <c r="G191" s="11"/>
      <c r="I191" s="26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5:24">
      <c r="E192" s="26"/>
      <c r="F192" s="11"/>
      <c r="G192" s="11"/>
      <c r="I192" s="26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5:24">
      <c r="E193" s="26"/>
      <c r="F193" s="11"/>
      <c r="G193" s="11"/>
      <c r="I193" s="26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5:24">
      <c r="E194" s="26"/>
      <c r="F194" s="11"/>
      <c r="G194" s="11"/>
      <c r="I194" s="26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5:24">
      <c r="E195" s="26"/>
      <c r="F195" s="11"/>
      <c r="G195" s="11"/>
      <c r="I195" s="26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5:24">
      <c r="E196" s="26"/>
      <c r="F196" s="11"/>
      <c r="G196" s="11"/>
      <c r="I196" s="26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5:24">
      <c r="E197" s="26"/>
      <c r="F197" s="11"/>
      <c r="G197" s="11"/>
      <c r="I197" s="26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5:24">
      <c r="E198" s="26"/>
      <c r="F198" s="11"/>
      <c r="G198" s="11"/>
      <c r="I198" s="26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5:24">
      <c r="E199" s="26"/>
      <c r="F199" s="11"/>
      <c r="G199" s="11"/>
      <c r="I199" s="26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5:24">
      <c r="E200" s="26"/>
      <c r="F200" s="11"/>
      <c r="G200" s="11"/>
      <c r="I200" s="26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5:24">
      <c r="E201" s="26"/>
      <c r="F201" s="11"/>
      <c r="G201" s="11"/>
      <c r="I201" s="26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5:24">
      <c r="E202" s="26"/>
      <c r="F202" s="11"/>
      <c r="G202" s="11"/>
      <c r="I202" s="26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5:24">
      <c r="E203" s="26"/>
      <c r="F203" s="11"/>
      <c r="G203" s="11"/>
      <c r="I203" s="26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5:24">
      <c r="E204" s="26"/>
      <c r="F204" s="11"/>
      <c r="G204" s="11"/>
      <c r="I204" s="26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5:24">
      <c r="E205" s="26"/>
      <c r="F205" s="11"/>
      <c r="G205" s="11"/>
      <c r="I205" s="26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5:24">
      <c r="E206" s="26"/>
      <c r="F206" s="11"/>
      <c r="G206" s="11"/>
      <c r="I206" s="26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5:24">
      <c r="E207" s="54"/>
      <c r="F207" s="4"/>
      <c r="G207" s="4"/>
      <c r="I207" s="26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5:24">
      <c r="E208" s="54"/>
      <c r="F208" s="4"/>
      <c r="G208" s="4"/>
      <c r="I208" s="26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5:24">
      <c r="E209" s="26"/>
      <c r="F209" s="11"/>
      <c r="G209" s="11"/>
      <c r="I209" s="26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5:24">
      <c r="E210" s="26"/>
      <c r="F210" s="11"/>
      <c r="G210" s="11"/>
      <c r="I210" s="26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5:24">
      <c r="E211" s="26"/>
      <c r="F211" s="11"/>
      <c r="G211" s="11"/>
      <c r="I211" s="26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5:24">
      <c r="E212" s="26"/>
      <c r="F212" s="4"/>
      <c r="G212" s="4"/>
      <c r="I212" s="26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5:24">
      <c r="E213" s="26"/>
      <c r="F213" s="11"/>
      <c r="G213" s="11"/>
      <c r="I213" s="26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5:24">
      <c r="E214" s="26"/>
      <c r="F214" s="11"/>
      <c r="G214" s="11"/>
      <c r="I214" s="26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5:24">
      <c r="E215" s="26"/>
      <c r="F215" s="11"/>
      <c r="G215" s="11"/>
      <c r="I215" s="26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5:24">
      <c r="E216" s="26"/>
      <c r="F216" s="11"/>
      <c r="G216" s="11"/>
      <c r="I216" s="26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5:24">
      <c r="E217" s="26"/>
      <c r="F217" s="11"/>
      <c r="G217" s="11"/>
      <c r="I217" s="26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5:24">
      <c r="E218" s="54"/>
      <c r="F218" s="4"/>
      <c r="G218" s="4"/>
      <c r="I218" s="26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5:24">
      <c r="E219" s="54"/>
      <c r="F219" s="4"/>
      <c r="G219" s="4"/>
      <c r="I219" s="26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5:24">
      <c r="E220" s="26"/>
      <c r="F220" s="11"/>
      <c r="G220" s="11"/>
      <c r="I220" s="26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5:24">
      <c r="E221" s="26"/>
      <c r="F221" s="11"/>
      <c r="G221" s="11"/>
      <c r="I221" s="26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5:24">
      <c r="E222" s="26"/>
      <c r="F222" s="11"/>
      <c r="G222" s="11"/>
      <c r="I222" s="26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5:24">
      <c r="E223" s="26"/>
      <c r="F223" s="11"/>
      <c r="G223" s="11"/>
      <c r="I223" s="26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5:24">
      <c r="E224" s="26"/>
      <c r="F224" s="11"/>
      <c r="G224" s="11"/>
      <c r="I224" s="26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3:24">
      <c r="E225" s="26"/>
      <c r="F225" s="11"/>
      <c r="G225" s="11"/>
      <c r="I225" s="26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>
        <f>SUM(W221:W225)</f>
        <v>0</v>
      </c>
    </row>
    <row r="226" spans="3:24">
      <c r="E226" s="26"/>
      <c r="F226" s="11"/>
      <c r="G226" s="11"/>
      <c r="I226" s="26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3:24">
      <c r="E227" s="26"/>
      <c r="F227" s="11"/>
      <c r="G227" s="11"/>
      <c r="I227" s="26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3:24">
      <c r="E228" s="26"/>
      <c r="F228" s="11"/>
      <c r="G228" s="11"/>
      <c r="I228" s="26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3:24">
      <c r="E229" s="26"/>
      <c r="F229" s="11"/>
      <c r="G229" s="11"/>
      <c r="I229" s="26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3:24">
      <c r="E230" s="26"/>
      <c r="F230" s="11"/>
      <c r="G230" s="11"/>
      <c r="I230" s="26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3:24">
      <c r="E231" s="26"/>
      <c r="F231" s="11"/>
      <c r="G231" s="11"/>
      <c r="I231" s="26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3:24">
      <c r="E232" s="26"/>
      <c r="F232" s="11"/>
      <c r="G232" s="11"/>
      <c r="I232" s="26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>
        <f>SUM(W229:W232)</f>
        <v>0</v>
      </c>
    </row>
    <row r="233" spans="3:24">
      <c r="E233" s="26"/>
      <c r="F233" s="11"/>
      <c r="G233" s="11"/>
      <c r="I233" s="26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3:24">
      <c r="E234" s="54"/>
      <c r="F234" s="4"/>
      <c r="G234" s="4"/>
      <c r="I234" s="26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3:24">
      <c r="E235" s="54"/>
      <c r="F235" s="4"/>
      <c r="G235" s="4"/>
      <c r="I235" s="26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3:24">
      <c r="E236" s="54"/>
      <c r="F236" s="4"/>
      <c r="G236" s="4"/>
      <c r="I236" s="26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3:24">
      <c r="E237" s="54"/>
      <c r="F237" s="4"/>
      <c r="G237" s="4"/>
      <c r="I237" s="26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3:24" s="8" customFormat="1">
      <c r="C238" s="47"/>
      <c r="D238" s="27"/>
      <c r="E238" s="50"/>
      <c r="F238" s="9"/>
      <c r="G238" s="9"/>
      <c r="I238" s="5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</row>
    <row r="239" spans="3:24">
      <c r="E239" s="54"/>
      <c r="F239" s="4"/>
      <c r="G239" s="4"/>
      <c r="I239" s="26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3:24">
      <c r="E240" s="26"/>
      <c r="F240" s="11"/>
      <c r="G240" s="11"/>
      <c r="I240" s="26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5:24"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5:24">
      <c r="E242" s="26"/>
      <c r="F242" s="11"/>
      <c r="G242" s="11"/>
      <c r="I242" s="26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5:24">
      <c r="E243" s="26"/>
      <c r="F243" s="11"/>
      <c r="G243" s="11"/>
      <c r="I243" s="26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5:24">
      <c r="E244" s="26"/>
      <c r="F244" s="11"/>
      <c r="G244" s="11"/>
      <c r="I244" s="26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5:24">
      <c r="E245" s="26"/>
      <c r="F245" s="11"/>
      <c r="G245" s="11"/>
      <c r="I245" s="26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5:24">
      <c r="E246" s="26"/>
      <c r="F246" s="11"/>
      <c r="G246" s="11"/>
      <c r="I246" s="26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5:24">
      <c r="E247" s="26"/>
      <c r="F247" s="11"/>
      <c r="G247" s="11"/>
      <c r="I247" s="26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5:24">
      <c r="E248" s="26"/>
      <c r="F248" s="11"/>
      <c r="G248" s="11"/>
      <c r="I248" s="26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5:24">
      <c r="E249" s="26"/>
      <c r="F249" s="11"/>
      <c r="G249" s="11"/>
      <c r="I249" s="26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5:24">
      <c r="E250" s="26"/>
      <c r="F250" s="11"/>
      <c r="G250" s="11"/>
      <c r="I250" s="26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5:24">
      <c r="E251" s="26"/>
      <c r="F251" s="11"/>
      <c r="G251" s="11"/>
      <c r="I251" s="26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5:24">
      <c r="E252" s="26"/>
      <c r="F252" s="26"/>
      <c r="I252" s="26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5:24">
      <c r="E253" s="26"/>
      <c r="F253" s="4"/>
      <c r="G253" s="4"/>
      <c r="I253" s="26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5:24">
      <c r="E254" s="26"/>
      <c r="F254" s="4"/>
      <c r="G254" s="4"/>
      <c r="I254" s="26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5:24">
      <c r="E255" s="26"/>
      <c r="F255" s="4"/>
      <c r="G255" s="4"/>
      <c r="I255" s="26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5:24">
      <c r="E256" s="26"/>
      <c r="F256" s="4"/>
      <c r="G256" s="4"/>
      <c r="I256" s="26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5:24">
      <c r="E257" s="26"/>
      <c r="F257" s="4"/>
      <c r="G257" s="4"/>
      <c r="I257" s="26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5:24">
      <c r="E258" s="26"/>
      <c r="F258" s="4"/>
      <c r="G258" s="4"/>
      <c r="I258" s="26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5:24">
      <c r="E259" s="26"/>
      <c r="F259" s="4"/>
      <c r="G259" s="4"/>
      <c r="I259" s="26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5:24">
      <c r="E260" s="64"/>
      <c r="F260" s="4"/>
      <c r="G260" s="4"/>
      <c r="I260" s="26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5:24">
      <c r="E261" s="26"/>
      <c r="F261" s="11"/>
      <c r="G261" s="11"/>
      <c r="I261" s="26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5:24">
      <c r="E262" s="26"/>
      <c r="F262" s="11"/>
      <c r="G262" s="11"/>
      <c r="I262" s="26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5:24">
      <c r="E263" s="26"/>
      <c r="F263" s="11"/>
      <c r="G263" s="11"/>
      <c r="I263" s="26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5:24">
      <c r="E264" s="26"/>
      <c r="F264" s="11"/>
      <c r="G264" s="11"/>
      <c r="I264" s="26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5:24">
      <c r="E265" s="26"/>
      <c r="F265" s="11"/>
      <c r="G265" s="11"/>
      <c r="I265" s="26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5:24">
      <c r="E266" s="26"/>
      <c r="F266" s="11"/>
      <c r="G266" s="11"/>
      <c r="I266" s="26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5:24">
      <c r="E267" s="26"/>
      <c r="F267" s="11"/>
      <c r="G267" s="11"/>
      <c r="I267" s="26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>
        <f>SUM(W264:W267)</f>
        <v>0</v>
      </c>
    </row>
    <row r="268" spans="5:24">
      <c r="E268" s="26"/>
      <c r="F268" s="11"/>
      <c r="G268" s="11"/>
      <c r="I268" s="26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5:24">
      <c r="E269" s="26"/>
      <c r="F269" s="11"/>
      <c r="G269" s="11"/>
      <c r="I269" s="26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5:24">
      <c r="E270" s="26"/>
      <c r="F270" s="11"/>
      <c r="G270" s="11"/>
      <c r="I270" s="26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5:24">
      <c r="E271" s="26"/>
      <c r="F271" s="11"/>
      <c r="G271" s="11"/>
      <c r="I271" s="26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5:24">
      <c r="E272" s="26"/>
      <c r="F272" s="11"/>
      <c r="G272" s="11"/>
      <c r="I272" s="26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5:24">
      <c r="E273" s="26"/>
      <c r="F273" s="11"/>
      <c r="G273" s="11"/>
      <c r="I273" s="26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5:24">
      <c r="E274" s="26"/>
      <c r="F274" s="11"/>
      <c r="G274" s="11"/>
      <c r="H274" s="26"/>
      <c r="I274" s="26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5:24">
      <c r="E275" s="26"/>
      <c r="F275" s="11"/>
      <c r="G275" s="11"/>
      <c r="H275" s="26"/>
      <c r="I275" s="26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5:24">
      <c r="E276" s="26"/>
      <c r="F276" s="11"/>
      <c r="G276" s="11"/>
      <c r="H276" s="26"/>
      <c r="I276" s="26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5:24">
      <c r="E277" s="26"/>
      <c r="F277" s="11"/>
      <c r="G277" s="11"/>
      <c r="H277" s="26"/>
      <c r="I277" s="26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>
        <f>SUM(W274:W277)</f>
        <v>0</v>
      </c>
    </row>
    <row r="278" spans="5:24">
      <c r="E278" s="26"/>
      <c r="F278" s="4"/>
      <c r="G278" s="4"/>
      <c r="I278" s="26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5:24">
      <c r="E279" s="26"/>
      <c r="F279" s="4"/>
      <c r="G279" s="4"/>
      <c r="I279" s="26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5:24">
      <c r="E280" s="54"/>
      <c r="F280" s="4"/>
      <c r="G280" s="4"/>
      <c r="I280" s="26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5:24">
      <c r="E281" s="26"/>
      <c r="F281" s="11"/>
      <c r="G281" s="11"/>
      <c r="I281" s="26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5:24">
      <c r="E282" s="54"/>
      <c r="F282" s="4"/>
      <c r="G282" s="4"/>
      <c r="I282" s="26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5:24">
      <c r="E283" s="54"/>
      <c r="F283" s="4"/>
      <c r="G283" s="4"/>
      <c r="I283" s="26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5:24">
      <c r="E284" s="54"/>
      <c r="F284" s="4"/>
      <c r="G284" s="4"/>
      <c r="I284" s="26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5:24">
      <c r="E285" s="26"/>
      <c r="F285" s="11"/>
      <c r="G285" s="11"/>
      <c r="I285" s="26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5:24">
      <c r="E286" s="26"/>
      <c r="F286" s="11"/>
      <c r="G286" s="11"/>
      <c r="I286" s="26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5:24">
      <c r="E287" s="54"/>
      <c r="F287" s="4"/>
      <c r="G287" s="4"/>
      <c r="I287" s="26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5:24">
      <c r="E288" s="54"/>
      <c r="F288" s="4"/>
      <c r="G288" s="4"/>
      <c r="I288" s="26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3:24">
      <c r="E289" s="54"/>
      <c r="F289" s="4"/>
      <c r="G289" s="4"/>
      <c r="I289" s="26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3:24">
      <c r="E290" s="54"/>
      <c r="F290" s="4"/>
      <c r="G290" s="4"/>
      <c r="I290" s="26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3:24">
      <c r="E291" s="54"/>
      <c r="F291" s="4"/>
      <c r="G291" s="4"/>
      <c r="I291" s="26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3:24">
      <c r="E292" s="26"/>
      <c r="F292" s="4"/>
      <c r="G292" s="4"/>
      <c r="I292" s="26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3:24">
      <c r="E293" s="26"/>
      <c r="F293" s="4"/>
      <c r="G293" s="4"/>
      <c r="I293" s="26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3:24">
      <c r="E294" s="26"/>
      <c r="F294" s="11"/>
      <c r="G294" s="11"/>
      <c r="I294" s="26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3:24">
      <c r="E295" s="26"/>
      <c r="F295" s="11"/>
      <c r="G295" s="11"/>
      <c r="I295" s="26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3:24" s="8" customFormat="1">
      <c r="C296" s="47"/>
      <c r="D296" s="27"/>
      <c r="E296" s="50"/>
      <c r="F296" s="9"/>
      <c r="G296" s="9"/>
      <c r="I296" s="5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</row>
    <row r="297" spans="3:24">
      <c r="E297" s="26"/>
      <c r="F297" s="4"/>
      <c r="G297" s="4"/>
      <c r="I297" s="26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3:24">
      <c r="E298" s="26"/>
      <c r="F298" s="4"/>
      <c r="G298" s="4"/>
      <c r="I298" s="26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3:24">
      <c r="E299" s="26"/>
      <c r="F299" s="4"/>
      <c r="G299" s="4"/>
      <c r="I299" s="26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3:24">
      <c r="E300" s="26"/>
      <c r="F300" s="4"/>
      <c r="G300" s="4"/>
      <c r="I300" s="26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3:24">
      <c r="E301" s="26"/>
      <c r="F301" s="4"/>
      <c r="G301" s="4"/>
      <c r="I301" s="26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3:24">
      <c r="E302" s="26"/>
      <c r="F302" s="4"/>
      <c r="G302" s="4"/>
      <c r="I302" s="26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3:24">
      <c r="E303" s="54"/>
      <c r="F303" s="4"/>
      <c r="G303" s="4"/>
      <c r="I303" s="26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3:24">
      <c r="E304" s="54"/>
      <c r="F304" s="4"/>
      <c r="G304" s="4"/>
      <c r="I304" s="26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3:24">
      <c r="E305" s="54"/>
      <c r="F305" s="4"/>
      <c r="G305" s="4"/>
      <c r="I305" s="26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3:24">
      <c r="E306" s="26"/>
      <c r="F306" s="4"/>
      <c r="G306" s="4"/>
      <c r="I306" s="26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3:24">
      <c r="E307" s="26"/>
      <c r="F307" s="4"/>
      <c r="G307" s="4"/>
      <c r="I307" s="26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3:24">
      <c r="E308" s="26"/>
      <c r="F308" s="4"/>
      <c r="G308" s="4"/>
      <c r="I308" s="26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3:24">
      <c r="E309" s="26"/>
      <c r="F309" s="4"/>
      <c r="G309" s="4"/>
      <c r="I309" s="26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3:24">
      <c r="E310" s="26"/>
      <c r="F310" s="4"/>
      <c r="G310" s="4"/>
      <c r="I310" s="26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3:24">
      <c r="E311" s="26"/>
      <c r="F311" s="4"/>
      <c r="G311" s="4"/>
      <c r="I311" s="26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3:24">
      <c r="E312" s="26"/>
      <c r="F312" s="4"/>
      <c r="G312" s="4"/>
      <c r="I312" s="26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3:24">
      <c r="E313" s="26"/>
      <c r="F313" s="4"/>
      <c r="G313" s="4"/>
      <c r="I313" s="26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3:24">
      <c r="E314" s="26"/>
      <c r="F314" s="4"/>
      <c r="G314" s="4"/>
      <c r="I314" s="26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3:24">
      <c r="E315" s="26"/>
      <c r="F315" s="11"/>
      <c r="G315" s="11"/>
      <c r="I315" s="26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3:24">
      <c r="E316" s="26"/>
      <c r="F316" s="11"/>
      <c r="G316" s="11"/>
      <c r="I316" s="26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3:24">
      <c r="E317" s="26"/>
      <c r="F317" s="11"/>
      <c r="G317" s="11"/>
      <c r="I317" s="26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3:24">
      <c r="E318" s="26"/>
      <c r="F318" s="11"/>
      <c r="G318" s="11"/>
      <c r="I318" s="26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3:24">
      <c r="E319" s="26"/>
      <c r="F319" s="11"/>
      <c r="G319" s="11"/>
      <c r="I319" s="26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3:24" s="8" customFormat="1">
      <c r="C320" s="47"/>
      <c r="D320" s="27"/>
      <c r="E320" s="50"/>
      <c r="F320" s="9"/>
      <c r="G320" s="9"/>
      <c r="I320" s="5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</row>
    <row r="321" spans="3:24">
      <c r="E321" s="26"/>
      <c r="F321" s="11"/>
      <c r="G321" s="11"/>
      <c r="I321" s="26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3:24">
      <c r="E322" s="26"/>
      <c r="F322" s="11"/>
      <c r="G322" s="11"/>
      <c r="H322" s="26"/>
      <c r="I322" s="26"/>
      <c r="K322" s="2"/>
      <c r="L322" s="51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3:24">
      <c r="E323" s="26"/>
      <c r="F323" s="11"/>
      <c r="G323" s="11"/>
      <c r="H323" s="26"/>
      <c r="I323" s="26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3:24">
      <c r="E324" s="26"/>
      <c r="F324" s="11"/>
      <c r="G324" s="11"/>
      <c r="I324" s="26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3:24">
      <c r="E325" s="26"/>
      <c r="F325" s="11"/>
      <c r="G325" s="11"/>
      <c r="I325" s="26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3:24">
      <c r="E326" s="26"/>
      <c r="F326" s="11"/>
      <c r="G326" s="11"/>
      <c r="I326" s="26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3:24"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3:24" s="8" customFormat="1">
      <c r="C328" s="47"/>
      <c r="D328" s="27"/>
      <c r="E328" s="50"/>
      <c r="F328" s="9"/>
      <c r="G328" s="9"/>
      <c r="I328" s="5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</row>
    <row r="329" spans="3:24" s="8" customFormat="1">
      <c r="C329" s="47"/>
      <c r="D329" s="27"/>
      <c r="E329" s="50"/>
      <c r="F329" s="9"/>
      <c r="G329" s="9"/>
      <c r="I329" s="5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</row>
    <row r="330" spans="3:24">
      <c r="E330" s="26"/>
      <c r="F330" s="11"/>
      <c r="G330" s="11"/>
      <c r="I330" s="26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3:24" s="8" customFormat="1">
      <c r="C331" s="47"/>
      <c r="D331" s="27"/>
      <c r="E331" s="50"/>
      <c r="F331" s="9"/>
      <c r="G331" s="9"/>
      <c r="I331" s="5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</row>
    <row r="332" spans="3:24">
      <c r="E332" s="54"/>
      <c r="F332" s="4"/>
      <c r="G332" s="4"/>
      <c r="I332" s="26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3:24">
      <c r="E333" s="50"/>
      <c r="F333" s="4"/>
      <c r="G333" s="4"/>
      <c r="I333" s="50"/>
      <c r="K333" s="2"/>
      <c r="L333" s="2"/>
      <c r="M333" s="2"/>
      <c r="N333" s="2"/>
      <c r="O333" s="2"/>
      <c r="P333" s="2"/>
      <c r="Q333" s="2"/>
      <c r="R333" s="2"/>
      <c r="S333" s="2"/>
    </row>
    <row r="334" spans="3:24">
      <c r="E334" s="50"/>
      <c r="F334" s="4"/>
      <c r="G334" s="4"/>
      <c r="I334" s="26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3:24">
      <c r="E335" s="26"/>
      <c r="F335" s="4"/>
      <c r="G335" s="4"/>
      <c r="I335" s="26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3:24" s="8" customFormat="1">
      <c r="C336" s="47"/>
      <c r="D336" s="27"/>
      <c r="E336" s="26"/>
      <c r="F336" s="11"/>
      <c r="G336" s="11"/>
      <c r="H336" s="1"/>
      <c r="I336" s="26"/>
      <c r="J336" s="1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3:25" s="8" customFormat="1">
      <c r="C337" s="47"/>
      <c r="D337" s="27"/>
      <c r="E337" s="26"/>
      <c r="F337" s="11"/>
      <c r="G337" s="11"/>
      <c r="H337" s="1"/>
      <c r="I337" s="26"/>
      <c r="J337" s="1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3:25">
      <c r="E338" s="54"/>
      <c r="F338" s="4"/>
      <c r="G338" s="4"/>
      <c r="I338" s="26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3:25">
      <c r="E339" s="54"/>
      <c r="F339" s="4"/>
      <c r="G339" s="4"/>
      <c r="I339" s="26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3:25">
      <c r="E340" s="54"/>
      <c r="F340" s="4"/>
      <c r="G340" s="4"/>
      <c r="I340" s="26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3:25">
      <c r="E341" s="54"/>
      <c r="F341" s="4"/>
      <c r="G341" s="4"/>
      <c r="I341" s="26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3:25">
      <c r="E342" s="26"/>
      <c r="F342" s="4"/>
      <c r="G342" s="4"/>
      <c r="I342" s="26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3:25">
      <c r="E343" s="26"/>
      <c r="F343" s="4"/>
      <c r="G343" s="4"/>
      <c r="I343" s="26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3:25">
      <c r="E344" s="26"/>
      <c r="F344" s="4"/>
      <c r="G344" s="4"/>
      <c r="I344" s="26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Y344" s="20"/>
    </row>
    <row r="345" spans="3:25" s="8" customFormat="1">
      <c r="C345" s="47"/>
      <c r="D345" s="27"/>
      <c r="E345" s="50"/>
      <c r="F345" s="9"/>
      <c r="G345" s="9"/>
      <c r="I345" s="5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Y345" s="23"/>
    </row>
    <row r="346" spans="3:25">
      <c r="E346" s="26"/>
      <c r="F346" s="4"/>
      <c r="G346" s="4"/>
      <c r="I346" s="26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3:25">
      <c r="E347" s="26"/>
      <c r="F347" s="4"/>
      <c r="G347" s="4"/>
      <c r="I347" s="26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3:25">
      <c r="E348" s="26"/>
      <c r="F348" s="4"/>
      <c r="G348" s="4"/>
      <c r="I348" s="26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3:25">
      <c r="E349" s="26"/>
      <c r="F349" s="11"/>
      <c r="G349" s="11"/>
      <c r="I349" s="26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</sheetData>
  <phoneticPr fontId="0" type="noConversion"/>
  <pageMargins left="0.25" right="0.25" top="1" bottom="1" header="0.5" footer="0.5"/>
  <pageSetup paperSize="5" scale="90" orientation="landscape" r:id="rId1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9" sqref="C19"/>
    </sheetView>
  </sheetViews>
  <sheetFormatPr defaultRowHeight="13.2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7"/>
  <sheetViews>
    <sheetView workbookViewId="0">
      <selection activeCell="A21" sqref="A21"/>
    </sheetView>
  </sheetViews>
  <sheetFormatPr defaultRowHeight="13.2"/>
  <cols>
    <col min="1" max="1" width="21.88671875" style="1" customWidth="1"/>
    <col min="2" max="2" width="3.33203125" style="1" customWidth="1"/>
    <col min="3" max="3" width="51" style="32" customWidth="1"/>
    <col min="4" max="4" width="14.33203125" style="6" customWidth="1"/>
    <col min="5" max="5" width="18" style="1" customWidth="1"/>
    <col min="6" max="6" width="15.44140625" style="1" customWidth="1"/>
    <col min="7" max="7" width="40.88671875" style="26" customWidth="1"/>
    <col min="8" max="8" width="7.88671875" style="1" customWidth="1"/>
    <col min="9" max="9" width="43" style="1" customWidth="1"/>
    <col min="10" max="10" width="12" style="1" customWidth="1"/>
    <col min="11" max="21" width="8.88671875" style="1" customWidth="1"/>
    <col min="22" max="22" width="10.109375" style="1" customWidth="1"/>
    <col min="23" max="23" width="10.44140625" style="1" customWidth="1"/>
    <col min="24" max="24" width="8.88671875" style="1" customWidth="1"/>
    <col min="25" max="25" width="25.5546875" style="1" customWidth="1"/>
    <col min="26" max="26" width="19.6640625" style="1" customWidth="1"/>
    <col min="27" max="16384" width="8.88671875" style="1"/>
  </cols>
  <sheetData>
    <row r="1" spans="1:24" s="13" customFormat="1">
      <c r="A1" s="16" t="s">
        <v>4</v>
      </c>
      <c r="B1" s="16"/>
      <c r="C1" s="28" t="s">
        <v>3</v>
      </c>
      <c r="D1" s="17" t="s">
        <v>124</v>
      </c>
      <c r="E1" s="16" t="s">
        <v>1</v>
      </c>
      <c r="F1" s="16" t="s">
        <v>2</v>
      </c>
      <c r="G1" s="18" t="s">
        <v>125</v>
      </c>
      <c r="H1" s="16"/>
      <c r="I1" s="16"/>
      <c r="J1" s="16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4">
      <c r="G2" s="32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</row>
    <row r="3" spans="1:24" ht="39.6">
      <c r="A3" s="1" t="s">
        <v>83</v>
      </c>
      <c r="B3" s="1" t="s">
        <v>6</v>
      </c>
      <c r="C3" s="32" t="s">
        <v>5</v>
      </c>
      <c r="D3" s="6" t="s">
        <v>12</v>
      </c>
      <c r="E3" s="44">
        <v>120000</v>
      </c>
      <c r="F3" s="45" t="s">
        <v>324</v>
      </c>
      <c r="G3" s="35" t="s">
        <v>323</v>
      </c>
      <c r="I3" s="26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4" ht="39.6">
      <c r="B4" s="1" t="s">
        <v>6</v>
      </c>
      <c r="C4" s="32" t="s">
        <v>267</v>
      </c>
      <c r="D4" s="6" t="s">
        <v>12</v>
      </c>
      <c r="E4" s="44">
        <v>60000</v>
      </c>
      <c r="F4" s="45" t="s">
        <v>324</v>
      </c>
      <c r="G4" s="35" t="s">
        <v>323</v>
      </c>
      <c r="I4" s="26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4" ht="39.6">
      <c r="B5" s="1" t="s">
        <v>7</v>
      </c>
      <c r="C5" s="32" t="s">
        <v>268</v>
      </c>
      <c r="D5" s="6" t="s">
        <v>12</v>
      </c>
      <c r="E5" s="46">
        <v>660000</v>
      </c>
      <c r="F5" s="45" t="s">
        <v>324</v>
      </c>
      <c r="G5" s="35" t="s">
        <v>323</v>
      </c>
      <c r="I5" s="26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2"/>
    </row>
    <row r="6" spans="1:24" s="8" customFormat="1">
      <c r="C6" s="47" t="s">
        <v>332</v>
      </c>
      <c r="D6" s="27"/>
      <c r="E6" s="48">
        <f>SUM(E3:E5)</f>
        <v>840000</v>
      </c>
      <c r="F6" s="49" t="s">
        <v>324</v>
      </c>
      <c r="G6" s="35"/>
      <c r="I6" s="50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0"/>
    </row>
    <row r="7" spans="1:24">
      <c r="E7" s="46"/>
      <c r="F7" s="45"/>
      <c r="G7" s="35"/>
      <c r="I7" s="26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2"/>
    </row>
    <row r="8" spans="1:24" s="16" customFormat="1">
      <c r="A8" s="16" t="s">
        <v>4</v>
      </c>
      <c r="C8" s="28" t="s">
        <v>0</v>
      </c>
      <c r="D8" s="17"/>
      <c r="E8" s="18" t="s">
        <v>1</v>
      </c>
      <c r="F8" s="18" t="s">
        <v>2</v>
      </c>
      <c r="G8" s="28"/>
      <c r="I8" s="18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</row>
    <row r="9" spans="1:24" ht="26.4">
      <c r="A9" s="1" t="s">
        <v>83</v>
      </c>
      <c r="B9" s="1" t="s">
        <v>7</v>
      </c>
      <c r="C9" s="32" t="s">
        <v>10</v>
      </c>
      <c r="D9" s="12" t="s">
        <v>12</v>
      </c>
      <c r="E9" s="39">
        <v>300000</v>
      </c>
      <c r="F9" s="40"/>
      <c r="G9" s="35" t="s">
        <v>269</v>
      </c>
      <c r="I9" s="26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4" ht="39.6">
      <c r="B10" s="1" t="s">
        <v>7</v>
      </c>
      <c r="C10" s="32" t="s">
        <v>266</v>
      </c>
      <c r="D10" s="6" t="s">
        <v>12</v>
      </c>
      <c r="E10" s="44">
        <v>312000</v>
      </c>
      <c r="F10" s="45"/>
      <c r="G10" s="35" t="s">
        <v>274</v>
      </c>
      <c r="I10" s="26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4">
      <c r="A11" s="1" t="s">
        <v>83</v>
      </c>
      <c r="B11" s="1" t="s">
        <v>7</v>
      </c>
      <c r="C11" s="32" t="s">
        <v>272</v>
      </c>
      <c r="D11" s="12" t="s">
        <v>7</v>
      </c>
      <c r="E11" s="46">
        <v>288000</v>
      </c>
      <c r="F11" s="45"/>
      <c r="G11" s="35" t="s">
        <v>336</v>
      </c>
      <c r="I11" s="26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4" ht="26.4">
      <c r="B12" s="1" t="s">
        <v>7</v>
      </c>
      <c r="C12" s="32" t="s">
        <v>273</v>
      </c>
      <c r="D12" s="12" t="s">
        <v>7</v>
      </c>
      <c r="E12" s="46">
        <v>288000</v>
      </c>
      <c r="F12" s="45"/>
      <c r="G12" s="35" t="s">
        <v>336</v>
      </c>
      <c r="I12" s="26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4">
      <c r="B13" s="1" t="s">
        <v>7</v>
      </c>
      <c r="C13" s="32" t="s">
        <v>9</v>
      </c>
      <c r="D13" s="12" t="s">
        <v>138</v>
      </c>
      <c r="E13" s="39">
        <v>144000</v>
      </c>
      <c r="F13" s="40"/>
      <c r="G13" s="35" t="s">
        <v>336</v>
      </c>
      <c r="I13" s="26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4" s="13" customFormat="1">
      <c r="C14" s="36" t="s">
        <v>106</v>
      </c>
      <c r="D14" s="28"/>
      <c r="E14" s="15">
        <f>SUM(E9:E13)</f>
        <v>1332000</v>
      </c>
      <c r="F14" s="58">
        <f>SUM(F9:F13)</f>
        <v>0</v>
      </c>
      <c r="G14" s="36"/>
    </row>
    <row r="15" spans="1:24">
      <c r="D15" s="12"/>
      <c r="E15" s="2"/>
      <c r="F15" s="59"/>
      <c r="G15" s="32"/>
    </row>
    <row r="16" spans="1:24" s="20" customFormat="1">
      <c r="A16" s="20" t="s">
        <v>4</v>
      </c>
      <c r="C16" s="21" t="s">
        <v>17</v>
      </c>
      <c r="D16" s="21"/>
      <c r="E16" s="60" t="s">
        <v>1</v>
      </c>
      <c r="F16" s="60" t="s">
        <v>2</v>
      </c>
      <c r="G16" s="21"/>
      <c r="I16" s="60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3"/>
    </row>
    <row r="17" spans="1:23">
      <c r="D17" s="12"/>
      <c r="E17" s="26"/>
      <c r="F17" s="11"/>
      <c r="G17" s="33"/>
      <c r="I17" s="26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2"/>
    </row>
    <row r="18" spans="1:23" ht="54.9" customHeight="1">
      <c r="A18" s="1" t="s">
        <v>83</v>
      </c>
      <c r="B18" s="1" t="s">
        <v>12</v>
      </c>
      <c r="C18" s="32" t="s">
        <v>221</v>
      </c>
      <c r="D18" s="12" t="s">
        <v>127</v>
      </c>
      <c r="E18" s="46">
        <v>120000</v>
      </c>
      <c r="F18" s="45"/>
      <c r="G18" s="35" t="s">
        <v>274</v>
      </c>
      <c r="I18" s="26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2"/>
    </row>
    <row r="19" spans="1:23" s="13" customFormat="1">
      <c r="C19" s="36" t="s">
        <v>334</v>
      </c>
      <c r="D19" s="28"/>
      <c r="E19" s="38">
        <f>SUM(E18:E18)</f>
        <v>120000</v>
      </c>
      <c r="F19" s="55">
        <f>SUM(F18:F18)</f>
        <v>0</v>
      </c>
      <c r="G19" s="35"/>
      <c r="I19" s="53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W19" s="15"/>
    </row>
    <row r="20" spans="1:23">
      <c r="D20" s="12"/>
      <c r="E20" s="46"/>
      <c r="F20" s="40"/>
      <c r="G20" s="31"/>
      <c r="I20" s="26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s="13" customFormat="1">
      <c r="C21" s="36" t="s">
        <v>335</v>
      </c>
      <c r="D21" s="28"/>
      <c r="E21" s="38">
        <f>SUM(E6+E14+E19)</f>
        <v>2292000</v>
      </c>
      <c r="F21" s="55">
        <v>0</v>
      </c>
      <c r="G21" s="35"/>
      <c r="I21" s="53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 spans="1:23">
      <c r="D22" s="12"/>
      <c r="E22" s="46"/>
      <c r="F22" s="40"/>
      <c r="G22" s="31"/>
      <c r="I22" s="26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>
      <c r="D23" s="12"/>
      <c r="E23" s="46"/>
      <c r="F23" s="40"/>
      <c r="G23" s="31"/>
      <c r="I23" s="26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>
      <c r="A24" s="13"/>
      <c r="B24" s="13"/>
      <c r="C24" s="36"/>
      <c r="D24" s="17"/>
      <c r="E24" s="13"/>
      <c r="F24" s="65"/>
      <c r="G24" s="35"/>
      <c r="I24" s="26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>
      <c r="E25" s="26"/>
      <c r="F25" s="11"/>
      <c r="G25" s="11"/>
      <c r="I25" s="26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>
      <c r="E26" s="26"/>
      <c r="F26" s="11"/>
      <c r="G26" s="11"/>
      <c r="I26" s="26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6"/>
      <c r="F27" s="11"/>
      <c r="G27" s="11"/>
      <c r="I27" s="26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6"/>
      <c r="F28" s="4"/>
      <c r="G28" s="4"/>
      <c r="I28" s="26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54"/>
      <c r="F29" s="4"/>
      <c r="G29" s="4"/>
      <c r="I29" s="26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54"/>
      <c r="F30" s="4"/>
      <c r="G30" s="4"/>
      <c r="I30" s="26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54"/>
      <c r="F31" s="4"/>
      <c r="G31" s="4"/>
      <c r="I31" s="26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54"/>
      <c r="F32" s="4"/>
      <c r="G32" s="4"/>
      <c r="I32" s="26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5:24">
      <c r="E33" s="54"/>
      <c r="F33" s="4"/>
      <c r="G33" s="4"/>
      <c r="I33" s="26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5:24">
      <c r="E34" s="54"/>
      <c r="F34" s="4"/>
      <c r="G34" s="4"/>
      <c r="I34" s="26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5:24">
      <c r="E35" s="26"/>
      <c r="F35" s="11"/>
      <c r="G35" s="11"/>
      <c r="I35" s="26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5:24">
      <c r="E36" s="26"/>
      <c r="F36" s="11"/>
      <c r="G36" s="11"/>
      <c r="I36" s="26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5:24">
      <c r="E37" s="11"/>
      <c r="F37" s="11"/>
      <c r="G37" s="11"/>
      <c r="I37" s="26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5:24">
      <c r="E38" s="11"/>
      <c r="F38" s="11"/>
      <c r="G38" s="11"/>
      <c r="I38" s="26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5:24">
      <c r="E39" s="11"/>
      <c r="F39" s="11"/>
      <c r="G39" s="11"/>
      <c r="I39" s="26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5:24">
      <c r="E40" s="11"/>
      <c r="F40" s="11"/>
      <c r="G40" s="11"/>
      <c r="I40" s="26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5:24">
      <c r="E41" s="11"/>
      <c r="F41" s="11"/>
      <c r="G41" s="11"/>
      <c r="I41" s="26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5:24">
      <c r="E42" s="26"/>
      <c r="F42" s="11"/>
      <c r="G42" s="11"/>
      <c r="I42" s="26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5:24">
      <c r="E43" s="26"/>
      <c r="F43" s="11"/>
      <c r="G43" s="11"/>
      <c r="I43" s="26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5:24">
      <c r="E44" s="26"/>
      <c r="F44" s="11"/>
      <c r="G44" s="11"/>
      <c r="I44" s="26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5:24">
      <c r="E45" s="26"/>
      <c r="F45" s="11"/>
      <c r="G45" s="11"/>
      <c r="I45" s="26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5:24">
      <c r="E46" s="26"/>
      <c r="F46" s="11"/>
      <c r="G46" s="11"/>
      <c r="I46" s="26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5:24">
      <c r="E47" s="26"/>
      <c r="F47" s="11"/>
      <c r="G47" s="11"/>
      <c r="I47" s="26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5:24">
      <c r="E48" s="26"/>
      <c r="F48" s="11"/>
      <c r="G48" s="11"/>
      <c r="I48" s="26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5:23">
      <c r="E49" s="26"/>
      <c r="F49" s="11"/>
      <c r="G49" s="11"/>
      <c r="I49" s="26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5:23">
      <c r="E50" s="26"/>
      <c r="F50" s="11"/>
      <c r="G50" s="11"/>
      <c r="I50" s="26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5:23">
      <c r="E51" s="26"/>
      <c r="F51" s="11"/>
      <c r="G51" s="11"/>
      <c r="I51" s="26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5:23">
      <c r="E52" s="26"/>
      <c r="F52" s="11"/>
      <c r="G52" s="11"/>
      <c r="I52" s="26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5:23">
      <c r="E53" s="26"/>
      <c r="F53" s="11"/>
      <c r="G53" s="11"/>
      <c r="I53" s="26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5:23">
      <c r="E54" s="26"/>
      <c r="F54" s="11"/>
      <c r="G54" s="11"/>
      <c r="I54" s="26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5:23">
      <c r="E55" s="26"/>
      <c r="F55" s="11"/>
      <c r="G55" s="11"/>
      <c r="I55" s="26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5:23">
      <c r="E56" s="26"/>
      <c r="F56" s="11"/>
      <c r="G56" s="11"/>
      <c r="I56" s="26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5:23">
      <c r="E57" s="26"/>
      <c r="F57" s="11"/>
      <c r="G57" s="11"/>
      <c r="I57" s="26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5:23">
      <c r="E58" s="26"/>
      <c r="F58" s="11"/>
      <c r="G58" s="11"/>
      <c r="I58" s="26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5:23">
      <c r="E59" s="26"/>
      <c r="F59" s="11"/>
      <c r="G59" s="11"/>
      <c r="I59" s="26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5:23">
      <c r="E60" s="26"/>
      <c r="F60" s="11"/>
      <c r="G60" s="11"/>
      <c r="I60" s="26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5:23">
      <c r="E61" s="26"/>
      <c r="F61" s="11"/>
      <c r="G61" s="11"/>
      <c r="I61" s="26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5:23">
      <c r="E62" s="26"/>
      <c r="F62" s="11"/>
      <c r="G62" s="11"/>
      <c r="I62" s="26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5:23">
      <c r="E63" s="26"/>
      <c r="F63" s="11"/>
      <c r="G63" s="11"/>
      <c r="I63" s="26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5:23">
      <c r="E64" s="26"/>
      <c r="F64" s="11"/>
      <c r="G64" s="11"/>
      <c r="I64" s="26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5:24">
      <c r="E65" s="26"/>
      <c r="F65" s="11"/>
      <c r="G65" s="11"/>
      <c r="I65" s="26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5:24">
      <c r="E66" s="26"/>
      <c r="F66" s="11"/>
      <c r="G66" s="11"/>
      <c r="I66" s="26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5:24">
      <c r="E67" s="26"/>
      <c r="F67" s="11"/>
      <c r="G67" s="11"/>
      <c r="I67" s="26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5:24">
      <c r="E68" s="26"/>
      <c r="F68" s="11"/>
      <c r="G68" s="11"/>
      <c r="I68" s="26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5:24">
      <c r="E69" s="26"/>
      <c r="F69" s="11"/>
      <c r="G69" s="11"/>
      <c r="I69" s="26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5:24">
      <c r="E70" s="26"/>
      <c r="F70" s="11"/>
      <c r="G70" s="11"/>
      <c r="I70" s="26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5:24">
      <c r="E71" s="26"/>
      <c r="F71" s="11"/>
      <c r="G71" s="11"/>
      <c r="I71" s="26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5:24">
      <c r="E72" s="26"/>
      <c r="F72" s="11"/>
      <c r="G72" s="11"/>
      <c r="I72" s="26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5:24">
      <c r="E73" s="26"/>
      <c r="F73" s="11"/>
      <c r="G73" s="11"/>
      <c r="I73" s="26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5:24">
      <c r="E74" s="26"/>
      <c r="F74" s="11"/>
      <c r="G74" s="11"/>
      <c r="I74" s="26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5:24">
      <c r="E75" s="26"/>
      <c r="F75" s="11"/>
      <c r="G75" s="11"/>
      <c r="I75" s="26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5:24">
      <c r="E76" s="26"/>
      <c r="F76" s="11"/>
      <c r="G76" s="11"/>
      <c r="I76" s="26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5:24">
      <c r="E77" s="26"/>
      <c r="F77" s="11"/>
      <c r="G77" s="11"/>
      <c r="I77" s="26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5:24">
      <c r="E78" s="26"/>
      <c r="F78" s="11"/>
      <c r="G78" s="11"/>
      <c r="I78" s="26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5:24">
      <c r="E79" s="26"/>
      <c r="F79" s="11"/>
      <c r="G79" s="11"/>
      <c r="I79" s="26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5:24">
      <c r="E80" s="26"/>
      <c r="F80" s="11"/>
      <c r="G80" s="11"/>
      <c r="I80" s="26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5:24">
      <c r="E81" s="26"/>
      <c r="F81" s="4"/>
      <c r="G81" s="4"/>
      <c r="I81" s="26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5:24">
      <c r="E82" s="26"/>
      <c r="F82" s="4"/>
      <c r="G82" s="4"/>
      <c r="I82" s="26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5:24">
      <c r="E83" s="54"/>
      <c r="F83" s="4"/>
      <c r="G83" s="4"/>
      <c r="I83" s="26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5:24">
      <c r="E84" s="54"/>
      <c r="F84" s="4"/>
      <c r="G84" s="4"/>
      <c r="I84" s="26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5:24">
      <c r="E85" s="54"/>
      <c r="F85" s="4"/>
      <c r="G85" s="4"/>
      <c r="I85" s="26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5:24">
      <c r="E86" s="54"/>
      <c r="F86" s="4"/>
      <c r="G86" s="4"/>
      <c r="I86" s="26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5:24">
      <c r="E87" s="26"/>
      <c r="F87" s="11"/>
      <c r="G87" s="11"/>
      <c r="I87" s="26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5:24">
      <c r="E88" s="26"/>
      <c r="F88" s="11"/>
      <c r="G88" s="11"/>
      <c r="I88" s="26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5:24">
      <c r="E89" s="26"/>
      <c r="F89" s="11"/>
      <c r="G89" s="11"/>
      <c r="I89" s="26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5:24">
      <c r="E90" s="26"/>
      <c r="F90" s="11"/>
      <c r="G90" s="11"/>
      <c r="I90" s="26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5:24">
      <c r="E91" s="26"/>
      <c r="F91" s="11"/>
      <c r="G91" s="11"/>
      <c r="I91" s="26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5:24">
      <c r="E92" s="26"/>
      <c r="F92" s="11"/>
      <c r="G92" s="11"/>
      <c r="I92" s="26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5:24">
      <c r="E93" s="26"/>
      <c r="F93" s="11"/>
      <c r="G93" s="11"/>
      <c r="I93" s="26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5:24">
      <c r="E94" s="26"/>
      <c r="F94" s="11"/>
      <c r="G94" s="11"/>
      <c r="I94" s="26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5:24">
      <c r="E95" s="26"/>
      <c r="F95" s="11"/>
      <c r="G95" s="11"/>
      <c r="I95" s="26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5:24">
      <c r="E96" s="26"/>
      <c r="F96" s="11"/>
      <c r="G96" s="11"/>
      <c r="I96" s="26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5:23">
      <c r="E97" s="26"/>
      <c r="F97" s="11"/>
      <c r="G97" s="11"/>
      <c r="I97" s="26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5:23">
      <c r="E98" s="26"/>
      <c r="F98" s="11"/>
      <c r="G98" s="11"/>
      <c r="I98" s="26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5:23">
      <c r="E99" s="26"/>
      <c r="F99" s="11"/>
      <c r="G99" s="11"/>
      <c r="I99" s="26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5:23">
      <c r="E100" s="26"/>
      <c r="F100" s="11"/>
      <c r="G100" s="11"/>
      <c r="I100" s="26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5:23">
      <c r="E101" s="26"/>
      <c r="F101" s="11"/>
      <c r="G101" s="11"/>
      <c r="I101" s="26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5:23">
      <c r="E102" s="26"/>
      <c r="F102" s="11"/>
      <c r="G102" s="11"/>
      <c r="I102" s="26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5:23">
      <c r="E103" s="26"/>
      <c r="F103" s="11"/>
      <c r="G103" s="11"/>
      <c r="I103" s="26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5:23">
      <c r="E104" s="26"/>
      <c r="F104" s="11"/>
      <c r="G104" s="11"/>
      <c r="I104" s="26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5:23">
      <c r="E105" s="26"/>
      <c r="F105" s="11"/>
      <c r="G105" s="11"/>
      <c r="I105" s="26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5:23">
      <c r="E106" s="26"/>
      <c r="F106" s="11"/>
      <c r="G106" s="11"/>
      <c r="I106" s="26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5:23">
      <c r="E107" s="26"/>
      <c r="F107" s="11"/>
      <c r="G107" s="11"/>
      <c r="I107" s="26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5:23">
      <c r="E108" s="26"/>
      <c r="F108" s="4"/>
      <c r="G108" s="4"/>
      <c r="I108" s="26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5:23">
      <c r="E109" s="26"/>
      <c r="F109" s="4"/>
      <c r="G109" s="4"/>
      <c r="I109" s="26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5:23">
      <c r="E110" s="26"/>
      <c r="F110" s="4"/>
      <c r="G110" s="4"/>
      <c r="I110" s="26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5:23">
      <c r="E111" s="26"/>
      <c r="F111" s="4"/>
      <c r="G111" s="4"/>
      <c r="I111" s="26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5:23">
      <c r="E112" s="26"/>
      <c r="F112" s="4"/>
      <c r="G112" s="4"/>
      <c r="I112" s="26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5:24">
      <c r="E113" s="26"/>
      <c r="F113" s="11"/>
      <c r="G113" s="11"/>
      <c r="I113" s="26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5:24">
      <c r="E114" s="26"/>
      <c r="F114" s="11"/>
      <c r="G114" s="11"/>
      <c r="I114" s="26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5:24">
      <c r="E115" s="26"/>
      <c r="F115" s="11"/>
      <c r="G115" s="11"/>
      <c r="I115" s="26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5:24">
      <c r="E116" s="26"/>
      <c r="F116" s="11"/>
      <c r="G116" s="11"/>
      <c r="I116" s="26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5:24">
      <c r="E117" s="26"/>
      <c r="F117" s="11"/>
      <c r="G117" s="11"/>
      <c r="I117" s="26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5:24">
      <c r="E118" s="54"/>
      <c r="F118" s="4"/>
      <c r="G118" s="4"/>
      <c r="I118" s="26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5:24">
      <c r="E119" s="54"/>
      <c r="F119" s="4"/>
      <c r="G119" s="4"/>
      <c r="I119" s="26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5:24">
      <c r="E120" s="54"/>
      <c r="F120" s="4"/>
      <c r="G120" s="4"/>
      <c r="I120" s="26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5:24">
      <c r="E121" s="54"/>
      <c r="F121" s="4"/>
      <c r="G121" s="4"/>
      <c r="I121" s="26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5:24">
      <c r="E122" s="54"/>
      <c r="F122" s="4"/>
      <c r="G122" s="4"/>
      <c r="I122" s="26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5:24">
      <c r="E123" s="54"/>
      <c r="F123" s="4"/>
      <c r="G123" s="4"/>
      <c r="I123" s="26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5:24">
      <c r="E124" s="54"/>
      <c r="F124" s="4"/>
      <c r="G124" s="4"/>
      <c r="I124" s="26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5:24">
      <c r="E125" s="54"/>
      <c r="F125" s="4"/>
      <c r="G125" s="4"/>
      <c r="I125" s="26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5:24">
      <c r="E126" s="54"/>
      <c r="F126" s="4"/>
      <c r="G126" s="4"/>
      <c r="I126" s="26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5:24">
      <c r="E127" s="54"/>
      <c r="F127" s="4"/>
      <c r="G127" s="4"/>
      <c r="I127" s="26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5:24">
      <c r="E128" s="26"/>
      <c r="F128" s="11"/>
      <c r="G128" s="11"/>
      <c r="I128" s="26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5:24">
      <c r="E129" s="26"/>
      <c r="F129" s="11"/>
      <c r="G129" s="11"/>
      <c r="I129" s="26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5:24">
      <c r="E130" s="26"/>
      <c r="F130" s="11"/>
      <c r="G130" s="11"/>
      <c r="I130" s="26"/>
      <c r="K130" s="2"/>
      <c r="L130" s="2"/>
      <c r="M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5:24">
      <c r="E131" s="26"/>
      <c r="F131" s="11"/>
      <c r="G131" s="11"/>
      <c r="I131" s="26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5:24">
      <c r="E132" s="26"/>
      <c r="F132" s="4"/>
      <c r="G132" s="4"/>
      <c r="I132" s="26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5:24">
      <c r="E133" s="26"/>
      <c r="F133" s="4"/>
      <c r="G133" s="4"/>
      <c r="I133" s="26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5:24">
      <c r="E134" s="26"/>
      <c r="F134" s="11"/>
      <c r="G134" s="11"/>
      <c r="I134" s="26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5:24">
      <c r="E135" s="26"/>
      <c r="F135" s="11"/>
      <c r="G135" s="11"/>
      <c r="I135" s="26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5:24">
      <c r="E136" s="26"/>
      <c r="F136" s="11"/>
      <c r="G136" s="11"/>
      <c r="I136" s="26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5:24">
      <c r="E137" s="26"/>
      <c r="F137" s="11"/>
      <c r="G137" s="11"/>
      <c r="I137" s="26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5:24">
      <c r="E138" s="26"/>
      <c r="F138" s="11"/>
      <c r="G138" s="11"/>
      <c r="I138" s="26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5:24">
      <c r="E139" s="26"/>
      <c r="F139" s="11"/>
      <c r="G139" s="11"/>
      <c r="I139" s="26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5:24">
      <c r="E140" s="54"/>
      <c r="F140" s="4"/>
      <c r="G140" s="4"/>
      <c r="I140" s="26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5:24">
      <c r="E141" s="54"/>
      <c r="F141" s="4"/>
      <c r="G141" s="4"/>
      <c r="I141" s="26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5:24">
      <c r="E142" s="54"/>
      <c r="F142" s="4"/>
      <c r="G142" s="4"/>
      <c r="I142" s="26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5:24">
      <c r="E143" s="54"/>
      <c r="F143" s="4"/>
      <c r="G143" s="4"/>
      <c r="I143" s="26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5:24">
      <c r="E144" s="54"/>
      <c r="F144" s="4"/>
      <c r="G144" s="4"/>
      <c r="I144" s="26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5:24">
      <c r="E145" s="54"/>
      <c r="F145" s="4"/>
      <c r="G145" s="4"/>
      <c r="I145" s="26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5:24">
      <c r="E146" s="54"/>
      <c r="F146" s="4"/>
      <c r="G146" s="4"/>
      <c r="I146" s="26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5:24">
      <c r="E147" s="54"/>
      <c r="F147" s="4"/>
      <c r="G147" s="4"/>
      <c r="I147" s="26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5:24">
      <c r="E148" s="54"/>
      <c r="F148" s="4"/>
      <c r="G148" s="4"/>
      <c r="I148" s="26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5:24">
      <c r="E149" s="26"/>
      <c r="F149" s="11"/>
      <c r="G149" s="11"/>
      <c r="I149" s="26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5:24">
      <c r="E150" s="26"/>
      <c r="F150" s="11"/>
      <c r="G150" s="11"/>
      <c r="I150" s="26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5:24">
      <c r="E151" s="26"/>
      <c r="F151" s="11"/>
      <c r="G151" s="11"/>
      <c r="I151" s="26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5:24">
      <c r="E152" s="26"/>
      <c r="F152" s="11"/>
      <c r="G152" s="11"/>
      <c r="I152" s="26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5:24">
      <c r="E153" s="26"/>
      <c r="F153" s="11"/>
      <c r="G153" s="11"/>
      <c r="I153" s="26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5:24">
      <c r="E154" s="26"/>
      <c r="F154" s="11"/>
      <c r="G154" s="11"/>
      <c r="I154" s="26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5:24">
      <c r="E155" s="26"/>
      <c r="F155" s="11"/>
      <c r="G155" s="11"/>
      <c r="I155" s="26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5:24">
      <c r="E156" s="26"/>
      <c r="F156" s="11"/>
      <c r="G156" s="11"/>
      <c r="I156" s="26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5:24">
      <c r="E157" s="26"/>
      <c r="F157" s="11"/>
      <c r="G157" s="11"/>
      <c r="I157" s="26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5:24">
      <c r="E158" s="26"/>
      <c r="F158" s="11"/>
      <c r="G158" s="11"/>
      <c r="I158" s="26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5:24">
      <c r="E159" s="26"/>
      <c r="F159" s="11"/>
      <c r="G159" s="11"/>
      <c r="I159" s="26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5:24">
      <c r="E160" s="26"/>
      <c r="F160" s="11"/>
      <c r="G160" s="11"/>
      <c r="I160" s="26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5:24">
      <c r="E161" s="26"/>
      <c r="F161" s="11"/>
      <c r="G161" s="11"/>
      <c r="I161" s="26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5:24">
      <c r="E162" s="26"/>
      <c r="F162" s="11"/>
      <c r="G162" s="11"/>
      <c r="I162" s="26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5:24">
      <c r="E163" s="26"/>
      <c r="F163" s="11"/>
      <c r="G163" s="11"/>
      <c r="I163" s="26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5:24">
      <c r="E164" s="26"/>
      <c r="F164" s="11"/>
      <c r="G164" s="11"/>
      <c r="I164" s="26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5:24">
      <c r="E165" s="54"/>
      <c r="F165" s="4"/>
      <c r="G165" s="4"/>
      <c r="I165" s="26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5:24">
      <c r="E166" s="54"/>
      <c r="F166" s="4"/>
      <c r="G166" s="4"/>
      <c r="I166" s="26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5:24">
      <c r="E167" s="26"/>
      <c r="F167" s="11"/>
      <c r="G167" s="11"/>
      <c r="I167" s="26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5:24">
      <c r="E168" s="26"/>
      <c r="F168" s="11"/>
      <c r="G168" s="11"/>
      <c r="I168" s="26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5:24">
      <c r="E169" s="26"/>
      <c r="F169" s="11"/>
      <c r="G169" s="11"/>
      <c r="I169" s="26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5:24">
      <c r="E170" s="26"/>
      <c r="F170" s="4"/>
      <c r="G170" s="4"/>
      <c r="I170" s="26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5:24">
      <c r="E171" s="26"/>
      <c r="F171" s="11"/>
      <c r="G171" s="11"/>
      <c r="I171" s="26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5:24">
      <c r="E172" s="26"/>
      <c r="F172" s="11"/>
      <c r="G172" s="11"/>
      <c r="I172" s="26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5:24">
      <c r="E173" s="26"/>
      <c r="F173" s="11"/>
      <c r="G173" s="11"/>
      <c r="I173" s="26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5:24">
      <c r="E174" s="26"/>
      <c r="F174" s="11"/>
      <c r="G174" s="11"/>
      <c r="I174" s="26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5:24">
      <c r="E175" s="26"/>
      <c r="F175" s="11"/>
      <c r="G175" s="11"/>
      <c r="I175" s="26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5:24">
      <c r="E176" s="54"/>
      <c r="F176" s="4"/>
      <c r="G176" s="4"/>
      <c r="I176" s="26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5:24">
      <c r="E177" s="54"/>
      <c r="F177" s="4"/>
      <c r="G177" s="4"/>
      <c r="I177" s="26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5:24">
      <c r="E178" s="26"/>
      <c r="F178" s="11"/>
      <c r="G178" s="11"/>
      <c r="I178" s="26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5:24">
      <c r="E179" s="26"/>
      <c r="F179" s="11"/>
      <c r="G179" s="11"/>
      <c r="I179" s="26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5:24">
      <c r="E180" s="26"/>
      <c r="F180" s="11"/>
      <c r="G180" s="11"/>
      <c r="I180" s="26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5:24">
      <c r="E181" s="26"/>
      <c r="F181" s="11"/>
      <c r="G181" s="11"/>
      <c r="I181" s="26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5:24">
      <c r="E182" s="26"/>
      <c r="F182" s="11"/>
      <c r="G182" s="11"/>
      <c r="I182" s="26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5:24">
      <c r="E183" s="26"/>
      <c r="F183" s="11"/>
      <c r="G183" s="11"/>
      <c r="I183" s="26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>
        <f>SUM(W179:W183)</f>
        <v>0</v>
      </c>
    </row>
    <row r="184" spans="5:24">
      <c r="E184" s="26"/>
      <c r="F184" s="11"/>
      <c r="G184" s="11"/>
      <c r="I184" s="26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5:24">
      <c r="E185" s="26"/>
      <c r="F185" s="11"/>
      <c r="G185" s="11"/>
      <c r="I185" s="26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5:24">
      <c r="E186" s="26"/>
      <c r="F186" s="11"/>
      <c r="G186" s="11"/>
      <c r="I186" s="26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5:24">
      <c r="E187" s="26"/>
      <c r="F187" s="11"/>
      <c r="G187" s="11"/>
      <c r="I187" s="26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5:24">
      <c r="E188" s="26"/>
      <c r="F188" s="11"/>
      <c r="G188" s="11"/>
      <c r="I188" s="26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5:24">
      <c r="E189" s="26"/>
      <c r="F189" s="11"/>
      <c r="G189" s="11"/>
      <c r="I189" s="26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5:24">
      <c r="E190" s="26"/>
      <c r="F190" s="11"/>
      <c r="G190" s="11"/>
      <c r="I190" s="26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>
        <f>SUM(W187:W190)</f>
        <v>0</v>
      </c>
    </row>
    <row r="191" spans="5:24">
      <c r="E191" s="26"/>
      <c r="F191" s="11"/>
      <c r="G191" s="11"/>
      <c r="I191" s="26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5:24">
      <c r="E192" s="54"/>
      <c r="F192" s="4"/>
      <c r="G192" s="4"/>
      <c r="I192" s="26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3:24">
      <c r="E193" s="54"/>
      <c r="F193" s="4"/>
      <c r="G193" s="4"/>
      <c r="I193" s="26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3:24">
      <c r="E194" s="54"/>
      <c r="F194" s="4"/>
      <c r="G194" s="4"/>
      <c r="I194" s="26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3:24">
      <c r="E195" s="54"/>
      <c r="F195" s="4"/>
      <c r="G195" s="4"/>
      <c r="I195" s="26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3:24" s="8" customFormat="1">
      <c r="C196" s="47"/>
      <c r="D196" s="27"/>
      <c r="E196" s="50"/>
      <c r="F196" s="9"/>
      <c r="G196" s="9"/>
      <c r="I196" s="5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</row>
    <row r="197" spans="3:24">
      <c r="E197" s="54"/>
      <c r="F197" s="4"/>
      <c r="G197" s="4"/>
      <c r="I197" s="26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3:24">
      <c r="E198" s="26"/>
      <c r="F198" s="11"/>
      <c r="G198" s="11"/>
      <c r="I198" s="26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3:24"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3:24">
      <c r="E200" s="26"/>
      <c r="F200" s="11"/>
      <c r="G200" s="11"/>
      <c r="I200" s="26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3:24">
      <c r="E201" s="26"/>
      <c r="F201" s="11"/>
      <c r="G201" s="11"/>
      <c r="I201" s="26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3:24">
      <c r="E202" s="26"/>
      <c r="F202" s="11"/>
      <c r="G202" s="11"/>
      <c r="I202" s="26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3:24">
      <c r="E203" s="26"/>
      <c r="F203" s="11"/>
      <c r="G203" s="11"/>
      <c r="I203" s="26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3:24">
      <c r="E204" s="26"/>
      <c r="F204" s="11"/>
      <c r="G204" s="11"/>
      <c r="I204" s="26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3:24">
      <c r="E205" s="26"/>
      <c r="F205" s="11"/>
      <c r="G205" s="11"/>
      <c r="I205" s="26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3:24">
      <c r="E206" s="26"/>
      <c r="F206" s="11"/>
      <c r="G206" s="11"/>
      <c r="I206" s="26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3:24">
      <c r="E207" s="26"/>
      <c r="F207" s="11"/>
      <c r="G207" s="11"/>
      <c r="I207" s="26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3:24">
      <c r="E208" s="26"/>
      <c r="F208" s="11"/>
      <c r="G208" s="11"/>
      <c r="I208" s="26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5:24">
      <c r="E209" s="26"/>
      <c r="F209" s="11"/>
      <c r="G209" s="11"/>
      <c r="I209" s="26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5:24">
      <c r="E210" s="26"/>
      <c r="F210" s="26"/>
      <c r="I210" s="26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5:24">
      <c r="E211" s="26"/>
      <c r="F211" s="4"/>
      <c r="G211" s="4"/>
      <c r="I211" s="26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5:24">
      <c r="E212" s="26"/>
      <c r="F212" s="4"/>
      <c r="G212" s="4"/>
      <c r="I212" s="26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5:24">
      <c r="E213" s="26"/>
      <c r="F213" s="4"/>
      <c r="G213" s="4"/>
      <c r="I213" s="26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5:24">
      <c r="E214" s="26"/>
      <c r="F214" s="4"/>
      <c r="G214" s="4"/>
      <c r="I214" s="26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5:24">
      <c r="E215" s="26"/>
      <c r="F215" s="4"/>
      <c r="G215" s="4"/>
      <c r="I215" s="26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5:24">
      <c r="E216" s="26"/>
      <c r="F216" s="4"/>
      <c r="G216" s="4"/>
      <c r="I216" s="26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5:24">
      <c r="E217" s="26"/>
      <c r="F217" s="4"/>
      <c r="G217" s="4"/>
      <c r="I217" s="26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5:24">
      <c r="E218" s="64"/>
      <c r="F218" s="4"/>
      <c r="G218" s="4"/>
      <c r="I218" s="26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5:24">
      <c r="E219" s="26"/>
      <c r="F219" s="11"/>
      <c r="G219" s="11"/>
      <c r="I219" s="26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5:24">
      <c r="E220" s="26"/>
      <c r="F220" s="11"/>
      <c r="G220" s="11"/>
      <c r="I220" s="26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5:24">
      <c r="E221" s="26"/>
      <c r="F221" s="11"/>
      <c r="G221" s="11"/>
      <c r="I221" s="26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5:24">
      <c r="E222" s="26"/>
      <c r="F222" s="11"/>
      <c r="G222" s="11"/>
      <c r="I222" s="26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5:24">
      <c r="E223" s="26"/>
      <c r="F223" s="11"/>
      <c r="G223" s="11"/>
      <c r="I223" s="26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5:24">
      <c r="E224" s="26"/>
      <c r="F224" s="11"/>
      <c r="G224" s="11"/>
      <c r="I224" s="26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5:24">
      <c r="E225" s="26"/>
      <c r="F225" s="11"/>
      <c r="G225" s="11"/>
      <c r="I225" s="26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>
        <f>SUM(W222:W225)</f>
        <v>0</v>
      </c>
    </row>
    <row r="226" spans="5:24">
      <c r="E226" s="26"/>
      <c r="F226" s="11"/>
      <c r="G226" s="11"/>
      <c r="I226" s="26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5:24">
      <c r="E227" s="26"/>
      <c r="F227" s="11"/>
      <c r="G227" s="11"/>
      <c r="I227" s="26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5:24">
      <c r="E228" s="26"/>
      <c r="F228" s="11"/>
      <c r="G228" s="11"/>
      <c r="I228" s="26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5:24">
      <c r="E229" s="26"/>
      <c r="F229" s="11"/>
      <c r="G229" s="11"/>
      <c r="I229" s="26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5:24">
      <c r="E230" s="26"/>
      <c r="F230" s="11"/>
      <c r="G230" s="11"/>
      <c r="I230" s="26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5:24">
      <c r="E231" s="26"/>
      <c r="F231" s="11"/>
      <c r="G231" s="11"/>
      <c r="I231" s="26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5:24">
      <c r="E232" s="26"/>
      <c r="F232" s="11"/>
      <c r="G232" s="11"/>
      <c r="H232" s="26"/>
      <c r="I232" s="26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5:24">
      <c r="E233" s="26"/>
      <c r="F233" s="11"/>
      <c r="G233" s="11"/>
      <c r="H233" s="26"/>
      <c r="I233" s="26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5:24">
      <c r="E234" s="26"/>
      <c r="F234" s="11"/>
      <c r="G234" s="11"/>
      <c r="H234" s="26"/>
      <c r="I234" s="26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5:24">
      <c r="E235" s="26"/>
      <c r="F235" s="11"/>
      <c r="G235" s="11"/>
      <c r="H235" s="26"/>
      <c r="I235" s="26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>
        <f>SUM(W232:W235)</f>
        <v>0</v>
      </c>
    </row>
    <row r="236" spans="5:24">
      <c r="E236" s="26"/>
      <c r="F236" s="4"/>
      <c r="G236" s="4"/>
      <c r="I236" s="26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5:24">
      <c r="E237" s="26"/>
      <c r="F237" s="4"/>
      <c r="G237" s="4"/>
      <c r="I237" s="26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5:24">
      <c r="E238" s="54"/>
      <c r="F238" s="4"/>
      <c r="G238" s="4"/>
      <c r="I238" s="26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5:24">
      <c r="E239" s="26"/>
      <c r="F239" s="11"/>
      <c r="G239" s="11"/>
      <c r="I239" s="26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5:24">
      <c r="E240" s="54"/>
      <c r="F240" s="4"/>
      <c r="G240" s="4"/>
      <c r="I240" s="26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3:24">
      <c r="E241" s="54"/>
      <c r="F241" s="4"/>
      <c r="G241" s="4"/>
      <c r="I241" s="26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3:24">
      <c r="E242" s="54"/>
      <c r="F242" s="4"/>
      <c r="G242" s="4"/>
      <c r="I242" s="26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3:24">
      <c r="E243" s="26"/>
      <c r="F243" s="11"/>
      <c r="G243" s="11"/>
      <c r="I243" s="26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3:24">
      <c r="E244" s="26"/>
      <c r="F244" s="11"/>
      <c r="G244" s="11"/>
      <c r="I244" s="26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3:24">
      <c r="E245" s="54"/>
      <c r="F245" s="4"/>
      <c r="G245" s="4"/>
      <c r="I245" s="26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3:24">
      <c r="E246" s="54"/>
      <c r="F246" s="4"/>
      <c r="G246" s="4"/>
      <c r="I246" s="26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3:24">
      <c r="E247" s="54"/>
      <c r="F247" s="4"/>
      <c r="G247" s="4"/>
      <c r="I247" s="26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3:24">
      <c r="E248" s="54"/>
      <c r="F248" s="4"/>
      <c r="G248" s="4"/>
      <c r="I248" s="26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3:24">
      <c r="E249" s="54"/>
      <c r="F249" s="4"/>
      <c r="G249" s="4"/>
      <c r="I249" s="26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3:24">
      <c r="E250" s="26"/>
      <c r="F250" s="4"/>
      <c r="G250" s="4"/>
      <c r="I250" s="26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3:24">
      <c r="E251" s="26"/>
      <c r="F251" s="4"/>
      <c r="G251" s="4"/>
      <c r="I251" s="26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3:24">
      <c r="E252" s="26"/>
      <c r="F252" s="11"/>
      <c r="G252" s="11"/>
      <c r="I252" s="26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3:24">
      <c r="E253" s="26"/>
      <c r="F253" s="11"/>
      <c r="G253" s="11"/>
      <c r="I253" s="26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3:24" s="8" customFormat="1">
      <c r="C254" s="47"/>
      <c r="D254" s="27"/>
      <c r="E254" s="50"/>
      <c r="F254" s="9"/>
      <c r="G254" s="9"/>
      <c r="I254" s="5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</row>
    <row r="255" spans="3:24">
      <c r="E255" s="26"/>
      <c r="F255" s="4"/>
      <c r="G255" s="4"/>
      <c r="I255" s="26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3:24">
      <c r="E256" s="26"/>
      <c r="F256" s="4"/>
      <c r="G256" s="4"/>
      <c r="I256" s="26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5:23">
      <c r="E257" s="26"/>
      <c r="F257" s="4"/>
      <c r="G257" s="4"/>
      <c r="I257" s="26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5:23">
      <c r="E258" s="26"/>
      <c r="F258" s="4"/>
      <c r="G258" s="4"/>
      <c r="I258" s="26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5:23">
      <c r="E259" s="26"/>
      <c r="F259" s="4"/>
      <c r="G259" s="4"/>
      <c r="I259" s="26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5:23">
      <c r="E260" s="26"/>
      <c r="F260" s="4"/>
      <c r="G260" s="4"/>
      <c r="I260" s="26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5:23">
      <c r="E261" s="54"/>
      <c r="F261" s="4"/>
      <c r="G261" s="4"/>
      <c r="I261" s="26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5:23">
      <c r="E262" s="54"/>
      <c r="F262" s="4"/>
      <c r="G262" s="4"/>
      <c r="I262" s="26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5:23">
      <c r="E263" s="54"/>
      <c r="F263" s="4"/>
      <c r="G263" s="4"/>
      <c r="I263" s="26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5:23">
      <c r="E264" s="26"/>
      <c r="F264" s="4"/>
      <c r="G264" s="4"/>
      <c r="I264" s="26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5:23">
      <c r="E265" s="26"/>
      <c r="F265" s="4"/>
      <c r="G265" s="4"/>
      <c r="I265" s="26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5:23">
      <c r="E266" s="26"/>
      <c r="F266" s="4"/>
      <c r="G266" s="4"/>
      <c r="I266" s="26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5:23">
      <c r="E267" s="26"/>
      <c r="F267" s="4"/>
      <c r="G267" s="4"/>
      <c r="I267" s="26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5:23">
      <c r="E268" s="26"/>
      <c r="F268" s="4"/>
      <c r="G268" s="4"/>
      <c r="I268" s="26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5:23">
      <c r="E269" s="26"/>
      <c r="F269" s="4"/>
      <c r="G269" s="4"/>
      <c r="I269" s="26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5:23">
      <c r="E270" s="26"/>
      <c r="F270" s="4"/>
      <c r="G270" s="4"/>
      <c r="I270" s="26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5:23">
      <c r="E271" s="26"/>
      <c r="F271" s="4"/>
      <c r="G271" s="4"/>
      <c r="I271" s="26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5:23">
      <c r="E272" s="26"/>
      <c r="F272" s="4"/>
      <c r="G272" s="4"/>
      <c r="I272" s="26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3:24">
      <c r="E273" s="26"/>
      <c r="F273" s="11"/>
      <c r="G273" s="11"/>
      <c r="I273" s="26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3:24">
      <c r="E274" s="26"/>
      <c r="F274" s="11"/>
      <c r="G274" s="11"/>
      <c r="I274" s="26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3:24">
      <c r="E275" s="26"/>
      <c r="F275" s="11"/>
      <c r="G275" s="11"/>
      <c r="I275" s="26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3:24">
      <c r="E276" s="26"/>
      <c r="F276" s="11"/>
      <c r="G276" s="11"/>
      <c r="I276" s="26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3:24">
      <c r="E277" s="26"/>
      <c r="F277" s="11"/>
      <c r="G277" s="11"/>
      <c r="I277" s="26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3:24" s="8" customFormat="1">
      <c r="C278" s="47"/>
      <c r="D278" s="27"/>
      <c r="E278" s="50"/>
      <c r="F278" s="9"/>
      <c r="G278" s="9"/>
      <c r="I278" s="5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</row>
    <row r="279" spans="3:24">
      <c r="E279" s="26"/>
      <c r="F279" s="11"/>
      <c r="G279" s="11"/>
      <c r="I279" s="26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3:24">
      <c r="E280" s="26"/>
      <c r="F280" s="11"/>
      <c r="G280" s="11"/>
      <c r="H280" s="26"/>
      <c r="I280" s="26"/>
      <c r="K280" s="2"/>
      <c r="L280" s="51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3:24">
      <c r="E281" s="26"/>
      <c r="F281" s="11"/>
      <c r="G281" s="11"/>
      <c r="H281" s="26"/>
      <c r="I281" s="26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3:24">
      <c r="E282" s="26"/>
      <c r="F282" s="11"/>
      <c r="G282" s="11"/>
      <c r="I282" s="26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3:24">
      <c r="E283" s="26"/>
      <c r="F283" s="11"/>
      <c r="G283" s="11"/>
      <c r="I283" s="26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3:24">
      <c r="E284" s="26"/>
      <c r="F284" s="11"/>
      <c r="G284" s="11"/>
      <c r="I284" s="26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3:24"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3:24" s="8" customFormat="1">
      <c r="C286" s="47"/>
      <c r="D286" s="27"/>
      <c r="E286" s="50"/>
      <c r="F286" s="9"/>
      <c r="G286" s="9"/>
      <c r="I286" s="5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</row>
    <row r="287" spans="3:24" s="8" customFormat="1">
      <c r="C287" s="47"/>
      <c r="D287" s="27"/>
      <c r="E287" s="50"/>
      <c r="F287" s="9"/>
      <c r="G287" s="9"/>
      <c r="I287" s="5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</row>
    <row r="288" spans="3:24">
      <c r="E288" s="26"/>
      <c r="F288" s="11"/>
      <c r="G288" s="11"/>
      <c r="I288" s="26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3:25" s="8" customFormat="1">
      <c r="C289" s="47"/>
      <c r="D289" s="27"/>
      <c r="E289" s="50"/>
      <c r="F289" s="9"/>
      <c r="G289" s="9"/>
      <c r="I289" s="5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</row>
    <row r="290" spans="3:25">
      <c r="E290" s="54"/>
      <c r="F290" s="4"/>
      <c r="G290" s="4"/>
      <c r="I290" s="26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3:25">
      <c r="E291" s="50"/>
      <c r="F291" s="4"/>
      <c r="G291" s="4"/>
      <c r="I291" s="50"/>
      <c r="K291" s="2"/>
      <c r="L291" s="2"/>
      <c r="M291" s="2"/>
      <c r="N291" s="2"/>
      <c r="O291" s="2"/>
      <c r="P291" s="2"/>
      <c r="Q291" s="2"/>
      <c r="R291" s="2"/>
      <c r="S291" s="2"/>
    </row>
    <row r="292" spans="3:25">
      <c r="E292" s="50"/>
      <c r="F292" s="4"/>
      <c r="G292" s="4"/>
      <c r="I292" s="26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3:25">
      <c r="E293" s="26"/>
      <c r="F293" s="4"/>
      <c r="G293" s="4"/>
      <c r="I293" s="26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3:25" s="8" customFormat="1">
      <c r="C294" s="47"/>
      <c r="D294" s="27"/>
      <c r="E294" s="26"/>
      <c r="F294" s="11"/>
      <c r="G294" s="11"/>
      <c r="H294" s="1"/>
      <c r="I294" s="26"/>
      <c r="J294" s="1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3:25" s="8" customFormat="1">
      <c r="C295" s="47"/>
      <c r="D295" s="27"/>
      <c r="E295" s="26"/>
      <c r="F295" s="11"/>
      <c r="G295" s="11"/>
      <c r="H295" s="1"/>
      <c r="I295" s="26"/>
      <c r="J295" s="1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3:25">
      <c r="E296" s="54"/>
      <c r="F296" s="4"/>
      <c r="G296" s="4"/>
      <c r="I296" s="26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3:25">
      <c r="E297" s="54"/>
      <c r="F297" s="4"/>
      <c r="G297" s="4"/>
      <c r="I297" s="26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3:25">
      <c r="E298" s="54"/>
      <c r="F298" s="4"/>
      <c r="G298" s="4"/>
      <c r="I298" s="26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3:25">
      <c r="E299" s="54"/>
      <c r="F299" s="4"/>
      <c r="G299" s="4"/>
      <c r="I299" s="26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3:25">
      <c r="E300" s="26"/>
      <c r="F300" s="4"/>
      <c r="G300" s="4"/>
      <c r="I300" s="26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3:25">
      <c r="E301" s="26"/>
      <c r="F301" s="4"/>
      <c r="G301" s="4"/>
      <c r="I301" s="26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3:25">
      <c r="E302" s="26"/>
      <c r="F302" s="4"/>
      <c r="G302" s="4"/>
      <c r="I302" s="26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Y302" s="20"/>
    </row>
    <row r="303" spans="3:25" s="8" customFormat="1">
      <c r="C303" s="47"/>
      <c r="D303" s="27"/>
      <c r="E303" s="50"/>
      <c r="F303" s="9"/>
      <c r="G303" s="9"/>
      <c r="I303" s="5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Y303" s="23"/>
    </row>
    <row r="304" spans="3:25">
      <c r="E304" s="26"/>
      <c r="F304" s="4"/>
      <c r="G304" s="4"/>
      <c r="I304" s="26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5:23">
      <c r="E305" s="26"/>
      <c r="F305" s="4"/>
      <c r="G305" s="4"/>
      <c r="I305" s="26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5:23">
      <c r="E306" s="26"/>
      <c r="F306" s="4"/>
      <c r="G306" s="4"/>
      <c r="I306" s="26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5:23">
      <c r="E307" s="26"/>
      <c r="F307" s="11"/>
      <c r="G307" s="11"/>
      <c r="I307" s="26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</sheetData>
  <phoneticPr fontId="0" type="noConversion"/>
  <pageMargins left="0.25" right="0.25" top="1" bottom="1" header="0.5" footer="0.5"/>
  <pageSetup paperSize="5" scale="90" orientation="landscape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8"/>
  <sheetViews>
    <sheetView workbookViewId="0">
      <selection activeCell="A12" sqref="A12"/>
    </sheetView>
  </sheetViews>
  <sheetFormatPr defaultRowHeight="13.2"/>
  <cols>
    <col min="1" max="1" width="21.88671875" style="1" customWidth="1"/>
    <col min="2" max="2" width="3.33203125" style="1" customWidth="1"/>
    <col min="3" max="3" width="51" style="32" customWidth="1"/>
    <col min="4" max="4" width="14.33203125" style="6" customWidth="1"/>
    <col min="5" max="5" width="18" style="1" customWidth="1"/>
    <col min="6" max="6" width="15.44140625" style="1" customWidth="1"/>
    <col min="7" max="7" width="40.88671875" style="26" customWidth="1"/>
    <col min="8" max="8" width="7.88671875" style="1" customWidth="1"/>
    <col min="9" max="9" width="43" style="1" customWidth="1"/>
    <col min="10" max="10" width="12" style="1" customWidth="1"/>
    <col min="11" max="21" width="8.88671875" style="1" customWidth="1"/>
    <col min="22" max="22" width="10.109375" style="1" customWidth="1"/>
    <col min="23" max="23" width="10.44140625" style="1" customWidth="1"/>
    <col min="24" max="24" width="8.88671875" style="1" customWidth="1"/>
    <col min="25" max="25" width="25.5546875" style="1" customWidth="1"/>
    <col min="26" max="26" width="19.6640625" style="1" customWidth="1"/>
    <col min="27" max="16384" width="8.88671875" style="1"/>
  </cols>
  <sheetData>
    <row r="1" spans="1:24" s="13" customFormat="1">
      <c r="A1" s="16" t="s">
        <v>4</v>
      </c>
      <c r="B1" s="16"/>
      <c r="C1" s="28" t="s">
        <v>17</v>
      </c>
      <c r="D1" s="17" t="s">
        <v>124</v>
      </c>
      <c r="E1" s="16" t="s">
        <v>1</v>
      </c>
      <c r="F1" s="16" t="s">
        <v>2</v>
      </c>
      <c r="G1" s="18" t="s">
        <v>125</v>
      </c>
      <c r="H1" s="16"/>
      <c r="I1" s="16"/>
      <c r="J1" s="16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4">
      <c r="G2" s="32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</row>
    <row r="3" spans="1:24" ht="39.6">
      <c r="A3" s="1" t="s">
        <v>333</v>
      </c>
      <c r="B3" s="1" t="s">
        <v>112</v>
      </c>
      <c r="C3" s="32" t="s">
        <v>13</v>
      </c>
      <c r="D3" s="12" t="s">
        <v>12</v>
      </c>
      <c r="E3" s="46">
        <v>100000</v>
      </c>
      <c r="F3" s="45"/>
      <c r="G3" s="35" t="s">
        <v>278</v>
      </c>
      <c r="I3" s="26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2"/>
      <c r="W3" s="2"/>
    </row>
    <row r="4" spans="1:24" ht="39.6">
      <c r="B4" s="1" t="s">
        <v>112</v>
      </c>
      <c r="C4" s="32" t="s">
        <v>14</v>
      </c>
      <c r="D4" s="12" t="s">
        <v>12</v>
      </c>
      <c r="E4" s="46">
        <v>100000</v>
      </c>
      <c r="F4" s="45"/>
      <c r="G4" s="35" t="s">
        <v>279</v>
      </c>
      <c r="I4" s="26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2"/>
      <c r="W4" s="2"/>
    </row>
    <row r="5" spans="1:24" ht="39.6">
      <c r="B5" s="1" t="s">
        <v>112</v>
      </c>
      <c r="C5" s="32" t="s">
        <v>15</v>
      </c>
      <c r="D5" s="12" t="s">
        <v>12</v>
      </c>
      <c r="E5" s="46">
        <v>100000</v>
      </c>
      <c r="F5" s="40"/>
      <c r="G5" s="35" t="s">
        <v>279</v>
      </c>
      <c r="I5" s="2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4" ht="39.6">
      <c r="B6" s="1" t="s">
        <v>112</v>
      </c>
      <c r="C6" s="32" t="s">
        <v>16</v>
      </c>
      <c r="D6" s="12" t="s">
        <v>130</v>
      </c>
      <c r="E6" s="46">
        <v>10000</v>
      </c>
      <c r="F6" s="40"/>
      <c r="G6" s="35" t="s">
        <v>279</v>
      </c>
      <c r="I6" s="26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39.6">
      <c r="B7" s="1" t="s">
        <v>112</v>
      </c>
      <c r="C7" s="32" t="s">
        <v>18</v>
      </c>
      <c r="D7" s="12" t="s">
        <v>12</v>
      </c>
      <c r="E7" s="46">
        <v>100000</v>
      </c>
      <c r="F7" s="40"/>
      <c r="G7" s="35" t="s">
        <v>279</v>
      </c>
      <c r="I7" s="26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4" ht="39.6">
      <c r="B8" s="1" t="s">
        <v>112</v>
      </c>
      <c r="C8" s="32" t="s">
        <v>19</v>
      </c>
      <c r="D8" s="12" t="s">
        <v>12</v>
      </c>
      <c r="E8" s="46">
        <v>50000</v>
      </c>
      <c r="F8" s="40"/>
      <c r="G8" s="35" t="s">
        <v>279</v>
      </c>
      <c r="I8" s="26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39.6">
      <c r="B9" s="1" t="s">
        <v>112</v>
      </c>
      <c r="C9" s="32" t="s">
        <v>20</v>
      </c>
      <c r="D9" s="12" t="s">
        <v>12</v>
      </c>
      <c r="E9" s="46">
        <v>50000</v>
      </c>
      <c r="F9" s="40"/>
      <c r="G9" s="35" t="s">
        <v>279</v>
      </c>
      <c r="I9" s="26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>
        <f>SUM(W7:W9)</f>
        <v>0</v>
      </c>
    </row>
    <row r="10" spans="1:24" ht="39.6">
      <c r="B10" s="1" t="s">
        <v>112</v>
      </c>
      <c r="C10" s="32" t="s">
        <v>21</v>
      </c>
      <c r="D10" s="12" t="s">
        <v>12</v>
      </c>
      <c r="E10" s="46">
        <v>50000</v>
      </c>
      <c r="F10" s="40"/>
      <c r="G10" s="35" t="s">
        <v>279</v>
      </c>
      <c r="I10" s="26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4" ht="39.6">
      <c r="B11" s="1" t="s">
        <v>112</v>
      </c>
      <c r="C11" s="32" t="s">
        <v>22</v>
      </c>
      <c r="D11" s="12" t="s">
        <v>12</v>
      </c>
      <c r="E11" s="46">
        <v>10000</v>
      </c>
      <c r="F11" s="40"/>
      <c r="G11" s="35" t="s">
        <v>279</v>
      </c>
      <c r="I11" s="26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4" ht="39.6">
      <c r="B12" s="1" t="s">
        <v>112</v>
      </c>
      <c r="C12" s="32" t="s">
        <v>23</v>
      </c>
      <c r="D12" s="12" t="s">
        <v>130</v>
      </c>
      <c r="E12" s="39">
        <v>10000</v>
      </c>
      <c r="F12" s="40"/>
      <c r="G12" s="35" t="s">
        <v>279</v>
      </c>
      <c r="I12" s="26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4" s="13" customFormat="1">
      <c r="C13" s="36" t="s">
        <v>334</v>
      </c>
      <c r="D13" s="28"/>
      <c r="E13" s="38">
        <f>SUM(E3:E12)</f>
        <v>580000</v>
      </c>
      <c r="F13" s="55">
        <f>SUM(F3:F12)</f>
        <v>0</v>
      </c>
      <c r="G13" s="35"/>
      <c r="I13" s="53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W13" s="15"/>
    </row>
    <row r="14" spans="1:24">
      <c r="D14" s="12"/>
      <c r="E14" s="46"/>
      <c r="F14" s="40"/>
      <c r="G14" s="31"/>
      <c r="I14" s="26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4">
      <c r="A15" s="13"/>
      <c r="B15" s="13"/>
      <c r="C15" s="36"/>
      <c r="D15" s="17"/>
      <c r="E15" s="13"/>
      <c r="F15" s="65"/>
      <c r="G15" s="35"/>
      <c r="I15" s="26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4">
      <c r="E16" s="26"/>
      <c r="F16" s="11"/>
      <c r="G16" s="11"/>
      <c r="I16" s="26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5:23">
      <c r="E17" s="26"/>
      <c r="F17" s="11"/>
      <c r="G17" s="11"/>
      <c r="I17" s="26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5:23">
      <c r="E18" s="26"/>
      <c r="F18" s="11"/>
      <c r="G18" s="11"/>
      <c r="I18" s="26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5:23">
      <c r="E19" s="26"/>
      <c r="F19" s="4"/>
      <c r="G19" s="4"/>
      <c r="I19" s="26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5:23">
      <c r="E20" s="54"/>
      <c r="F20" s="4"/>
      <c r="G20" s="4"/>
      <c r="I20" s="26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5:23">
      <c r="E21" s="54"/>
      <c r="F21" s="4"/>
      <c r="G21" s="4"/>
      <c r="I21" s="26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5:23">
      <c r="E22" s="54"/>
      <c r="F22" s="4"/>
      <c r="G22" s="4"/>
      <c r="I22" s="26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5:23">
      <c r="E23" s="54"/>
      <c r="F23" s="4"/>
      <c r="G23" s="4"/>
      <c r="I23" s="26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5:23">
      <c r="E24" s="54"/>
      <c r="F24" s="4"/>
      <c r="G24" s="4"/>
      <c r="I24" s="26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5:23">
      <c r="E25" s="54"/>
      <c r="F25" s="4"/>
      <c r="G25" s="4"/>
      <c r="I25" s="26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5:23">
      <c r="E26" s="26"/>
      <c r="F26" s="11"/>
      <c r="G26" s="11"/>
      <c r="I26" s="26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5:23">
      <c r="E27" s="26"/>
      <c r="F27" s="11"/>
      <c r="G27" s="11"/>
      <c r="I27" s="26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5:23">
      <c r="E28" s="11"/>
      <c r="F28" s="11"/>
      <c r="G28" s="11"/>
      <c r="I28" s="26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5:23">
      <c r="E29" s="11"/>
      <c r="F29" s="11"/>
      <c r="G29" s="11"/>
      <c r="I29" s="26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5:23">
      <c r="E30" s="11"/>
      <c r="F30" s="11"/>
      <c r="G30" s="11"/>
      <c r="I30" s="26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5:23">
      <c r="E31" s="11"/>
      <c r="F31" s="11"/>
      <c r="G31" s="11"/>
      <c r="I31" s="26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5:23">
      <c r="E32" s="11"/>
      <c r="F32" s="11"/>
      <c r="G32" s="11"/>
      <c r="I32" s="26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5:24">
      <c r="E33" s="26"/>
      <c r="F33" s="11"/>
      <c r="G33" s="11"/>
      <c r="I33" s="26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5:24">
      <c r="E34" s="26"/>
      <c r="F34" s="11"/>
      <c r="G34" s="11"/>
      <c r="I34" s="26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5:24">
      <c r="E35" s="26"/>
      <c r="F35" s="11"/>
      <c r="G35" s="11"/>
      <c r="I35" s="26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5:24">
      <c r="E36" s="26"/>
      <c r="F36" s="11"/>
      <c r="G36" s="11"/>
      <c r="I36" s="26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5:24">
      <c r="E37" s="26"/>
      <c r="F37" s="11"/>
      <c r="G37" s="11"/>
      <c r="I37" s="26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5:24">
      <c r="E38" s="26"/>
      <c r="F38" s="11"/>
      <c r="G38" s="11"/>
      <c r="I38" s="26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5:24">
      <c r="E39" s="26"/>
      <c r="F39" s="11"/>
      <c r="G39" s="11"/>
      <c r="I39" s="26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5:24">
      <c r="E40" s="26"/>
      <c r="F40" s="11"/>
      <c r="G40" s="11"/>
      <c r="I40" s="26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5:24">
      <c r="E41" s="26"/>
      <c r="F41" s="11"/>
      <c r="G41" s="11"/>
      <c r="I41" s="26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5:24">
      <c r="E42" s="26"/>
      <c r="F42" s="11"/>
      <c r="G42" s="11"/>
      <c r="I42" s="26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5:24">
      <c r="E43" s="26"/>
      <c r="F43" s="11"/>
      <c r="G43" s="11"/>
      <c r="I43" s="26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5:24">
      <c r="E44" s="26"/>
      <c r="F44" s="11"/>
      <c r="G44" s="11"/>
      <c r="I44" s="26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5:24">
      <c r="E45" s="26"/>
      <c r="F45" s="11"/>
      <c r="G45" s="11"/>
      <c r="I45" s="26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5:24">
      <c r="E46" s="26"/>
      <c r="F46" s="11"/>
      <c r="G46" s="11"/>
      <c r="I46" s="26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5:24">
      <c r="E47" s="26"/>
      <c r="F47" s="11"/>
      <c r="G47" s="11"/>
      <c r="I47" s="26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5:24">
      <c r="E48" s="26"/>
      <c r="F48" s="11"/>
      <c r="G48" s="11"/>
      <c r="I48" s="26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5:24">
      <c r="E49" s="26"/>
      <c r="F49" s="11"/>
      <c r="G49" s="11"/>
      <c r="I49" s="26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5:24">
      <c r="E50" s="26"/>
      <c r="F50" s="11"/>
      <c r="G50" s="11"/>
      <c r="I50" s="26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5:24">
      <c r="E51" s="26"/>
      <c r="F51" s="11"/>
      <c r="G51" s="11"/>
      <c r="I51" s="26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5:24">
      <c r="E52" s="26"/>
      <c r="F52" s="11"/>
      <c r="G52" s="11"/>
      <c r="I52" s="26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5:24">
      <c r="E53" s="26"/>
      <c r="F53" s="11"/>
      <c r="G53" s="11"/>
      <c r="I53" s="26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5:24">
      <c r="E54" s="26"/>
      <c r="F54" s="11"/>
      <c r="G54" s="11"/>
      <c r="I54" s="26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5:24">
      <c r="E55" s="26"/>
      <c r="F55" s="11"/>
      <c r="G55" s="11"/>
      <c r="I55" s="26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5:24">
      <c r="E56" s="26"/>
      <c r="F56" s="11"/>
      <c r="G56" s="11"/>
      <c r="I56" s="26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5:24">
      <c r="E57" s="26"/>
      <c r="F57" s="11"/>
      <c r="G57" s="11"/>
      <c r="I57" s="26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5:24">
      <c r="E58" s="26"/>
      <c r="F58" s="11"/>
      <c r="G58" s="11"/>
      <c r="I58" s="26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5:24">
      <c r="E59" s="26"/>
      <c r="F59" s="11"/>
      <c r="G59" s="11"/>
      <c r="I59" s="26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5:24">
      <c r="E60" s="26"/>
      <c r="F60" s="11"/>
      <c r="G60" s="11"/>
      <c r="I60" s="26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5:24">
      <c r="E61" s="26"/>
      <c r="F61" s="11"/>
      <c r="G61" s="11"/>
      <c r="I61" s="26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5:24">
      <c r="E62" s="26"/>
      <c r="F62" s="11"/>
      <c r="G62" s="11"/>
      <c r="I62" s="26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5:24">
      <c r="E63" s="26"/>
      <c r="F63" s="11"/>
      <c r="G63" s="11"/>
      <c r="I63" s="26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5:24">
      <c r="E64" s="26"/>
      <c r="F64" s="11"/>
      <c r="G64" s="11"/>
      <c r="I64" s="26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5:24">
      <c r="E65" s="26"/>
      <c r="F65" s="11"/>
      <c r="G65" s="11"/>
      <c r="I65" s="26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5:24">
      <c r="E66" s="26"/>
      <c r="F66" s="11"/>
      <c r="G66" s="11"/>
      <c r="I66" s="26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5:24">
      <c r="E67" s="26"/>
      <c r="F67" s="11"/>
      <c r="G67" s="11"/>
      <c r="I67" s="26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5:24">
      <c r="E68" s="26"/>
      <c r="F68" s="11"/>
      <c r="G68" s="11"/>
      <c r="I68" s="26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5:24">
      <c r="E69" s="26"/>
      <c r="F69" s="11"/>
      <c r="G69" s="11"/>
      <c r="I69" s="26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5:24">
      <c r="E70" s="26"/>
      <c r="F70" s="11"/>
      <c r="G70" s="11"/>
      <c r="I70" s="26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5:24">
      <c r="E71" s="26"/>
      <c r="F71" s="11"/>
      <c r="G71" s="11"/>
      <c r="I71" s="26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5:24">
      <c r="E72" s="26"/>
      <c r="F72" s="4"/>
      <c r="G72" s="4"/>
      <c r="I72" s="26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5:24">
      <c r="E73" s="26"/>
      <c r="F73" s="4"/>
      <c r="G73" s="4"/>
      <c r="I73" s="26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5:24">
      <c r="E74" s="54"/>
      <c r="F74" s="4"/>
      <c r="G74" s="4"/>
      <c r="I74" s="26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5:24">
      <c r="E75" s="54"/>
      <c r="F75" s="4"/>
      <c r="G75" s="4"/>
      <c r="I75" s="26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5:24">
      <c r="E76" s="54"/>
      <c r="F76" s="4"/>
      <c r="G76" s="4"/>
      <c r="I76" s="26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5:24">
      <c r="E77" s="54"/>
      <c r="F77" s="4"/>
      <c r="G77" s="4"/>
      <c r="I77" s="26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5:24">
      <c r="E78" s="26"/>
      <c r="F78" s="11"/>
      <c r="G78" s="11"/>
      <c r="I78" s="26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5:24">
      <c r="E79" s="26"/>
      <c r="F79" s="11"/>
      <c r="G79" s="11"/>
      <c r="I79" s="26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5:24">
      <c r="E80" s="26"/>
      <c r="F80" s="11"/>
      <c r="G80" s="11"/>
      <c r="I80" s="26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5:24">
      <c r="E81" s="26"/>
      <c r="F81" s="11"/>
      <c r="G81" s="11"/>
      <c r="I81" s="26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5:24">
      <c r="E82" s="26"/>
      <c r="F82" s="11"/>
      <c r="G82" s="11"/>
      <c r="I82" s="26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5:24">
      <c r="E83" s="26"/>
      <c r="F83" s="11"/>
      <c r="G83" s="11"/>
      <c r="I83" s="26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5:24">
      <c r="E84" s="26"/>
      <c r="F84" s="11"/>
      <c r="G84" s="11"/>
      <c r="I84" s="26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5:24">
      <c r="E85" s="26"/>
      <c r="F85" s="11"/>
      <c r="G85" s="11"/>
      <c r="I85" s="26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5:24">
      <c r="E86" s="26"/>
      <c r="F86" s="11"/>
      <c r="G86" s="11"/>
      <c r="I86" s="26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5:24">
      <c r="E87" s="26"/>
      <c r="F87" s="11"/>
      <c r="G87" s="11"/>
      <c r="I87" s="26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5:24">
      <c r="E88" s="26"/>
      <c r="F88" s="11"/>
      <c r="G88" s="11"/>
      <c r="I88" s="26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5:24">
      <c r="E89" s="26"/>
      <c r="F89" s="11"/>
      <c r="G89" s="11"/>
      <c r="I89" s="26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5:24">
      <c r="E90" s="26"/>
      <c r="F90" s="11"/>
      <c r="G90" s="11"/>
      <c r="I90" s="26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5:24">
      <c r="E91" s="26"/>
      <c r="F91" s="11"/>
      <c r="G91" s="11"/>
      <c r="I91" s="26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5:24">
      <c r="E92" s="26"/>
      <c r="F92" s="11"/>
      <c r="G92" s="11"/>
      <c r="I92" s="26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5:24">
      <c r="E93" s="26"/>
      <c r="F93" s="11"/>
      <c r="G93" s="11"/>
      <c r="I93" s="26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5:24">
      <c r="E94" s="26"/>
      <c r="F94" s="11"/>
      <c r="G94" s="11"/>
      <c r="I94" s="26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5:24">
      <c r="E95" s="26"/>
      <c r="F95" s="11"/>
      <c r="G95" s="11"/>
      <c r="I95" s="26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5:24">
      <c r="E96" s="26"/>
      <c r="F96" s="11"/>
      <c r="G96" s="11"/>
      <c r="I96" s="26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5:24">
      <c r="E97" s="26"/>
      <c r="F97" s="11"/>
      <c r="G97" s="11"/>
      <c r="I97" s="26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5:24">
      <c r="E98" s="26"/>
      <c r="F98" s="11"/>
      <c r="G98" s="11"/>
      <c r="I98" s="26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5:24">
      <c r="E99" s="26"/>
      <c r="F99" s="4"/>
      <c r="G99" s="4"/>
      <c r="I99" s="26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5:24">
      <c r="E100" s="26"/>
      <c r="F100" s="4"/>
      <c r="G100" s="4"/>
      <c r="I100" s="26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5:24">
      <c r="E101" s="26"/>
      <c r="F101" s="4"/>
      <c r="G101" s="4"/>
      <c r="I101" s="26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5:24">
      <c r="E102" s="26"/>
      <c r="F102" s="4"/>
      <c r="G102" s="4"/>
      <c r="I102" s="26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5:24">
      <c r="E103" s="26"/>
      <c r="F103" s="4"/>
      <c r="G103" s="4"/>
      <c r="I103" s="26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5:24">
      <c r="E104" s="26"/>
      <c r="F104" s="11"/>
      <c r="G104" s="11"/>
      <c r="I104" s="26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5:24">
      <c r="E105" s="26"/>
      <c r="F105" s="11"/>
      <c r="G105" s="11"/>
      <c r="I105" s="26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5:24">
      <c r="E106" s="26"/>
      <c r="F106" s="11"/>
      <c r="G106" s="11"/>
      <c r="I106" s="26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5:24">
      <c r="E107" s="26"/>
      <c r="F107" s="11"/>
      <c r="G107" s="11"/>
      <c r="I107" s="26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5:24">
      <c r="E108" s="26"/>
      <c r="F108" s="11"/>
      <c r="G108" s="11"/>
      <c r="I108" s="26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5:24">
      <c r="E109" s="54"/>
      <c r="F109" s="4"/>
      <c r="G109" s="4"/>
      <c r="I109" s="26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5:24">
      <c r="E110" s="54"/>
      <c r="F110" s="4"/>
      <c r="G110" s="4"/>
      <c r="I110" s="26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5:24">
      <c r="E111" s="54"/>
      <c r="F111" s="4"/>
      <c r="G111" s="4"/>
      <c r="I111" s="26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5:24">
      <c r="E112" s="54"/>
      <c r="F112" s="4"/>
      <c r="G112" s="4"/>
      <c r="I112" s="26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5:24">
      <c r="E113" s="54"/>
      <c r="F113" s="4"/>
      <c r="G113" s="4"/>
      <c r="I113" s="26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5:24">
      <c r="E114" s="54"/>
      <c r="F114" s="4"/>
      <c r="G114" s="4"/>
      <c r="I114" s="26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5:24">
      <c r="E115" s="54"/>
      <c r="F115" s="4"/>
      <c r="G115" s="4"/>
      <c r="I115" s="26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5:24">
      <c r="E116" s="54"/>
      <c r="F116" s="4"/>
      <c r="G116" s="4"/>
      <c r="I116" s="26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5:24">
      <c r="E117" s="54"/>
      <c r="F117" s="4"/>
      <c r="G117" s="4"/>
      <c r="I117" s="26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5:24">
      <c r="E118" s="54"/>
      <c r="F118" s="4"/>
      <c r="G118" s="4"/>
      <c r="I118" s="26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5:24">
      <c r="E119" s="26"/>
      <c r="F119" s="11"/>
      <c r="G119" s="11"/>
      <c r="I119" s="26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5:24">
      <c r="E120" s="26"/>
      <c r="F120" s="11"/>
      <c r="G120" s="11"/>
      <c r="I120" s="26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5:24">
      <c r="E121" s="26"/>
      <c r="F121" s="11"/>
      <c r="G121" s="11"/>
      <c r="I121" s="26"/>
      <c r="K121" s="2"/>
      <c r="L121" s="2"/>
      <c r="M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5:24">
      <c r="E122" s="26"/>
      <c r="F122" s="11"/>
      <c r="G122" s="11"/>
      <c r="I122" s="26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5:24">
      <c r="E123" s="26"/>
      <c r="F123" s="4"/>
      <c r="G123" s="4"/>
      <c r="I123" s="26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5:24">
      <c r="E124" s="26"/>
      <c r="F124" s="4"/>
      <c r="G124" s="4"/>
      <c r="I124" s="26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5:24">
      <c r="E125" s="26"/>
      <c r="F125" s="11"/>
      <c r="G125" s="11"/>
      <c r="I125" s="26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5:24">
      <c r="E126" s="26"/>
      <c r="F126" s="11"/>
      <c r="G126" s="11"/>
      <c r="I126" s="26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5:24">
      <c r="E127" s="26"/>
      <c r="F127" s="11"/>
      <c r="G127" s="11"/>
      <c r="I127" s="26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5:24">
      <c r="E128" s="26"/>
      <c r="F128" s="11"/>
      <c r="G128" s="11"/>
      <c r="I128" s="26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5:24">
      <c r="E129" s="26"/>
      <c r="F129" s="11"/>
      <c r="G129" s="11"/>
      <c r="I129" s="26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5:24">
      <c r="E130" s="26"/>
      <c r="F130" s="11"/>
      <c r="G130" s="11"/>
      <c r="I130" s="26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5:24">
      <c r="E131" s="54"/>
      <c r="F131" s="4"/>
      <c r="G131" s="4"/>
      <c r="I131" s="26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5:24">
      <c r="E132" s="54"/>
      <c r="F132" s="4"/>
      <c r="G132" s="4"/>
      <c r="I132" s="26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5:24">
      <c r="E133" s="54"/>
      <c r="F133" s="4"/>
      <c r="G133" s="4"/>
      <c r="I133" s="26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5:24">
      <c r="E134" s="54"/>
      <c r="F134" s="4"/>
      <c r="G134" s="4"/>
      <c r="I134" s="26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5:24">
      <c r="E135" s="54"/>
      <c r="F135" s="4"/>
      <c r="G135" s="4"/>
      <c r="I135" s="26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5:24">
      <c r="E136" s="54"/>
      <c r="F136" s="4"/>
      <c r="G136" s="4"/>
      <c r="I136" s="26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5:24">
      <c r="E137" s="54"/>
      <c r="F137" s="4"/>
      <c r="G137" s="4"/>
      <c r="I137" s="26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5:24">
      <c r="E138" s="54"/>
      <c r="F138" s="4"/>
      <c r="G138" s="4"/>
      <c r="I138" s="26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5:24">
      <c r="E139" s="54"/>
      <c r="F139" s="4"/>
      <c r="G139" s="4"/>
      <c r="I139" s="26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5:24">
      <c r="E140" s="26"/>
      <c r="F140" s="11"/>
      <c r="G140" s="11"/>
      <c r="I140" s="26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5:24">
      <c r="E141" s="26"/>
      <c r="F141" s="11"/>
      <c r="G141" s="11"/>
      <c r="I141" s="26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5:24">
      <c r="E142" s="26"/>
      <c r="F142" s="11"/>
      <c r="G142" s="11"/>
      <c r="I142" s="26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5:24">
      <c r="E143" s="26"/>
      <c r="F143" s="11"/>
      <c r="G143" s="11"/>
      <c r="I143" s="26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5:24">
      <c r="E144" s="26"/>
      <c r="F144" s="11"/>
      <c r="G144" s="11"/>
      <c r="I144" s="26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5:24">
      <c r="E145" s="26"/>
      <c r="F145" s="11"/>
      <c r="G145" s="11"/>
      <c r="I145" s="26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5:24">
      <c r="E146" s="26"/>
      <c r="F146" s="11"/>
      <c r="G146" s="11"/>
      <c r="I146" s="26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5:24">
      <c r="E147" s="26"/>
      <c r="F147" s="11"/>
      <c r="G147" s="11"/>
      <c r="I147" s="26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5:24">
      <c r="E148" s="26"/>
      <c r="F148" s="11"/>
      <c r="G148" s="11"/>
      <c r="I148" s="26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5:24">
      <c r="E149" s="26"/>
      <c r="F149" s="11"/>
      <c r="G149" s="11"/>
      <c r="I149" s="26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5:24">
      <c r="E150" s="26"/>
      <c r="F150" s="11"/>
      <c r="G150" s="11"/>
      <c r="I150" s="26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5:24">
      <c r="E151" s="26"/>
      <c r="F151" s="11"/>
      <c r="G151" s="11"/>
      <c r="I151" s="26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5:24">
      <c r="E152" s="26"/>
      <c r="F152" s="11"/>
      <c r="G152" s="11"/>
      <c r="I152" s="26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5:24">
      <c r="E153" s="26"/>
      <c r="F153" s="11"/>
      <c r="G153" s="11"/>
      <c r="I153" s="26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5:24">
      <c r="E154" s="26"/>
      <c r="F154" s="11"/>
      <c r="G154" s="11"/>
      <c r="I154" s="26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5:24">
      <c r="E155" s="26"/>
      <c r="F155" s="11"/>
      <c r="G155" s="11"/>
      <c r="I155" s="26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5:24">
      <c r="E156" s="54"/>
      <c r="F156" s="4"/>
      <c r="G156" s="4"/>
      <c r="I156" s="26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5:24">
      <c r="E157" s="54"/>
      <c r="F157" s="4"/>
      <c r="G157" s="4"/>
      <c r="I157" s="26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5:24">
      <c r="E158" s="26"/>
      <c r="F158" s="11"/>
      <c r="G158" s="11"/>
      <c r="I158" s="26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5:24">
      <c r="E159" s="26"/>
      <c r="F159" s="11"/>
      <c r="G159" s="11"/>
      <c r="I159" s="26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5:24">
      <c r="E160" s="26"/>
      <c r="F160" s="11"/>
      <c r="G160" s="11"/>
      <c r="I160" s="26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5:24">
      <c r="E161" s="26"/>
      <c r="F161" s="4"/>
      <c r="G161" s="4"/>
      <c r="I161" s="26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5:24">
      <c r="E162" s="26"/>
      <c r="F162" s="11"/>
      <c r="G162" s="11"/>
      <c r="I162" s="26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5:24">
      <c r="E163" s="26"/>
      <c r="F163" s="11"/>
      <c r="G163" s="11"/>
      <c r="I163" s="26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5:24">
      <c r="E164" s="26"/>
      <c r="F164" s="11"/>
      <c r="G164" s="11"/>
      <c r="I164" s="26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5:24">
      <c r="E165" s="26"/>
      <c r="F165" s="11"/>
      <c r="G165" s="11"/>
      <c r="I165" s="26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5:24">
      <c r="E166" s="26"/>
      <c r="F166" s="11"/>
      <c r="G166" s="11"/>
      <c r="I166" s="26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5:24">
      <c r="E167" s="54"/>
      <c r="F167" s="4"/>
      <c r="G167" s="4"/>
      <c r="I167" s="26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5:24">
      <c r="E168" s="54"/>
      <c r="F168" s="4"/>
      <c r="G168" s="4"/>
      <c r="I168" s="26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5:24">
      <c r="E169" s="26"/>
      <c r="F169" s="11"/>
      <c r="G169" s="11"/>
      <c r="I169" s="26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5:24">
      <c r="E170" s="26"/>
      <c r="F170" s="11"/>
      <c r="G170" s="11"/>
      <c r="I170" s="26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5:24">
      <c r="E171" s="26"/>
      <c r="F171" s="11"/>
      <c r="G171" s="11"/>
      <c r="I171" s="26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5:24">
      <c r="E172" s="26"/>
      <c r="F172" s="11"/>
      <c r="G172" s="11"/>
      <c r="I172" s="26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5:24">
      <c r="E173" s="26"/>
      <c r="F173" s="11"/>
      <c r="G173" s="11"/>
      <c r="I173" s="26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5:24">
      <c r="E174" s="26"/>
      <c r="F174" s="11"/>
      <c r="G174" s="11"/>
      <c r="I174" s="26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>
        <f>SUM(W170:W174)</f>
        <v>0</v>
      </c>
    </row>
    <row r="175" spans="5:24">
      <c r="E175" s="26"/>
      <c r="F175" s="11"/>
      <c r="G175" s="11"/>
      <c r="I175" s="26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5:24">
      <c r="E176" s="26"/>
      <c r="F176" s="11"/>
      <c r="G176" s="11"/>
      <c r="I176" s="26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3:24">
      <c r="E177" s="26"/>
      <c r="F177" s="11"/>
      <c r="G177" s="11"/>
      <c r="I177" s="26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3:24">
      <c r="E178" s="26"/>
      <c r="F178" s="11"/>
      <c r="G178" s="11"/>
      <c r="I178" s="26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3:24">
      <c r="E179" s="26"/>
      <c r="F179" s="11"/>
      <c r="G179" s="11"/>
      <c r="I179" s="26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3:24">
      <c r="E180" s="26"/>
      <c r="F180" s="11"/>
      <c r="G180" s="11"/>
      <c r="I180" s="26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3:24">
      <c r="E181" s="26"/>
      <c r="F181" s="11"/>
      <c r="G181" s="11"/>
      <c r="I181" s="26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>
        <f>SUM(W178:W181)</f>
        <v>0</v>
      </c>
    </row>
    <row r="182" spans="3:24">
      <c r="E182" s="26"/>
      <c r="F182" s="11"/>
      <c r="G182" s="11"/>
      <c r="I182" s="26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3:24">
      <c r="E183" s="54"/>
      <c r="F183" s="4"/>
      <c r="G183" s="4"/>
      <c r="I183" s="26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3:24">
      <c r="E184" s="54"/>
      <c r="F184" s="4"/>
      <c r="G184" s="4"/>
      <c r="I184" s="26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3:24">
      <c r="E185" s="54"/>
      <c r="F185" s="4"/>
      <c r="G185" s="4"/>
      <c r="I185" s="26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3:24">
      <c r="E186" s="54"/>
      <c r="F186" s="4"/>
      <c r="G186" s="4"/>
      <c r="I186" s="26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3:24" s="8" customFormat="1">
      <c r="C187" s="47"/>
      <c r="D187" s="27"/>
      <c r="E187" s="50"/>
      <c r="F187" s="9"/>
      <c r="G187" s="9"/>
      <c r="I187" s="5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</row>
    <row r="188" spans="3:24">
      <c r="E188" s="54"/>
      <c r="F188" s="4"/>
      <c r="G188" s="4"/>
      <c r="I188" s="26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3:24">
      <c r="E189" s="26"/>
      <c r="F189" s="11"/>
      <c r="G189" s="11"/>
      <c r="I189" s="26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3:24"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3:24">
      <c r="E191" s="26"/>
      <c r="F191" s="11"/>
      <c r="G191" s="11"/>
      <c r="I191" s="26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3:24">
      <c r="E192" s="26"/>
      <c r="F192" s="11"/>
      <c r="G192" s="11"/>
      <c r="I192" s="26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5:24">
      <c r="E193" s="26"/>
      <c r="F193" s="11"/>
      <c r="G193" s="11"/>
      <c r="I193" s="26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5:24">
      <c r="E194" s="26"/>
      <c r="F194" s="11"/>
      <c r="G194" s="11"/>
      <c r="I194" s="26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5:24">
      <c r="E195" s="26"/>
      <c r="F195" s="11"/>
      <c r="G195" s="11"/>
      <c r="I195" s="26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5:24">
      <c r="E196" s="26"/>
      <c r="F196" s="11"/>
      <c r="G196" s="11"/>
      <c r="I196" s="26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5:24">
      <c r="E197" s="26"/>
      <c r="F197" s="11"/>
      <c r="G197" s="11"/>
      <c r="I197" s="26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5:24">
      <c r="E198" s="26"/>
      <c r="F198" s="11"/>
      <c r="G198" s="11"/>
      <c r="I198" s="26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5:24">
      <c r="E199" s="26"/>
      <c r="F199" s="11"/>
      <c r="G199" s="11"/>
      <c r="I199" s="26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5:24">
      <c r="E200" s="26"/>
      <c r="F200" s="11"/>
      <c r="G200" s="11"/>
      <c r="I200" s="26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5:24">
      <c r="E201" s="26"/>
      <c r="F201" s="26"/>
      <c r="I201" s="26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5:24">
      <c r="E202" s="26"/>
      <c r="F202" s="4"/>
      <c r="G202" s="4"/>
      <c r="I202" s="26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5:24">
      <c r="E203" s="26"/>
      <c r="F203" s="4"/>
      <c r="G203" s="4"/>
      <c r="I203" s="26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5:24">
      <c r="E204" s="26"/>
      <c r="F204" s="4"/>
      <c r="G204" s="4"/>
      <c r="I204" s="26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5:24">
      <c r="E205" s="26"/>
      <c r="F205" s="4"/>
      <c r="G205" s="4"/>
      <c r="I205" s="26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5:24">
      <c r="E206" s="26"/>
      <c r="F206" s="4"/>
      <c r="G206" s="4"/>
      <c r="I206" s="26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5:24">
      <c r="E207" s="26"/>
      <c r="F207" s="4"/>
      <c r="G207" s="4"/>
      <c r="I207" s="26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5:24">
      <c r="E208" s="26"/>
      <c r="F208" s="4"/>
      <c r="G208" s="4"/>
      <c r="I208" s="26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5:24">
      <c r="E209" s="64"/>
      <c r="F209" s="4"/>
      <c r="G209" s="4"/>
      <c r="I209" s="26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5:24">
      <c r="E210" s="26"/>
      <c r="F210" s="11"/>
      <c r="G210" s="11"/>
      <c r="I210" s="26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5:24">
      <c r="E211" s="26"/>
      <c r="F211" s="11"/>
      <c r="G211" s="11"/>
      <c r="I211" s="26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5:24">
      <c r="E212" s="26"/>
      <c r="F212" s="11"/>
      <c r="G212" s="11"/>
      <c r="I212" s="26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5:24">
      <c r="E213" s="26"/>
      <c r="F213" s="11"/>
      <c r="G213" s="11"/>
      <c r="I213" s="26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5:24">
      <c r="E214" s="26"/>
      <c r="F214" s="11"/>
      <c r="G214" s="11"/>
      <c r="I214" s="26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5:24">
      <c r="E215" s="26"/>
      <c r="F215" s="11"/>
      <c r="G215" s="11"/>
      <c r="I215" s="26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5:24">
      <c r="E216" s="26"/>
      <c r="F216" s="11"/>
      <c r="G216" s="11"/>
      <c r="I216" s="26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>
        <f>SUM(W213:W216)</f>
        <v>0</v>
      </c>
    </row>
    <row r="217" spans="5:24">
      <c r="E217" s="26"/>
      <c r="F217" s="11"/>
      <c r="G217" s="11"/>
      <c r="I217" s="26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5:24">
      <c r="E218" s="26"/>
      <c r="F218" s="11"/>
      <c r="G218" s="11"/>
      <c r="I218" s="26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5:24">
      <c r="E219" s="26"/>
      <c r="F219" s="11"/>
      <c r="G219" s="11"/>
      <c r="I219" s="26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5:24">
      <c r="E220" s="26"/>
      <c r="F220" s="11"/>
      <c r="G220" s="11"/>
      <c r="I220" s="26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5:24">
      <c r="E221" s="26"/>
      <c r="F221" s="11"/>
      <c r="G221" s="11"/>
      <c r="I221" s="26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5:24">
      <c r="E222" s="26"/>
      <c r="F222" s="11"/>
      <c r="G222" s="11"/>
      <c r="I222" s="26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5:24">
      <c r="E223" s="26"/>
      <c r="F223" s="11"/>
      <c r="G223" s="11"/>
      <c r="H223" s="26"/>
      <c r="I223" s="26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5:24">
      <c r="E224" s="26"/>
      <c r="F224" s="11"/>
      <c r="G224" s="11"/>
      <c r="H224" s="26"/>
      <c r="I224" s="26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5:24">
      <c r="E225" s="26"/>
      <c r="F225" s="11"/>
      <c r="G225" s="11"/>
      <c r="H225" s="26"/>
      <c r="I225" s="26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5:24">
      <c r="E226" s="26"/>
      <c r="F226" s="11"/>
      <c r="G226" s="11"/>
      <c r="H226" s="26"/>
      <c r="I226" s="26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>
        <f>SUM(W223:W226)</f>
        <v>0</v>
      </c>
    </row>
    <row r="227" spans="5:24">
      <c r="E227" s="26"/>
      <c r="F227" s="4"/>
      <c r="G227" s="4"/>
      <c r="I227" s="26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5:24">
      <c r="E228" s="26"/>
      <c r="F228" s="4"/>
      <c r="G228" s="4"/>
      <c r="I228" s="26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5:24">
      <c r="E229" s="54"/>
      <c r="F229" s="4"/>
      <c r="G229" s="4"/>
      <c r="I229" s="26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5:24">
      <c r="E230" s="26"/>
      <c r="F230" s="11"/>
      <c r="G230" s="11"/>
      <c r="I230" s="26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5:24">
      <c r="E231" s="54"/>
      <c r="F231" s="4"/>
      <c r="G231" s="4"/>
      <c r="I231" s="26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5:24">
      <c r="E232" s="54"/>
      <c r="F232" s="4"/>
      <c r="G232" s="4"/>
      <c r="I232" s="26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5:24">
      <c r="E233" s="54"/>
      <c r="F233" s="4"/>
      <c r="G233" s="4"/>
      <c r="I233" s="26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5:24">
      <c r="E234" s="26"/>
      <c r="F234" s="11"/>
      <c r="G234" s="11"/>
      <c r="I234" s="26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5:24">
      <c r="E235" s="26"/>
      <c r="F235" s="11"/>
      <c r="G235" s="11"/>
      <c r="I235" s="26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5:24">
      <c r="E236" s="54"/>
      <c r="F236" s="4"/>
      <c r="G236" s="4"/>
      <c r="I236" s="26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5:24">
      <c r="E237" s="54"/>
      <c r="F237" s="4"/>
      <c r="G237" s="4"/>
      <c r="I237" s="26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5:24">
      <c r="E238" s="54"/>
      <c r="F238" s="4"/>
      <c r="G238" s="4"/>
      <c r="I238" s="26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5:24">
      <c r="E239" s="54"/>
      <c r="F239" s="4"/>
      <c r="G239" s="4"/>
      <c r="I239" s="26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5:24">
      <c r="E240" s="54"/>
      <c r="F240" s="4"/>
      <c r="G240" s="4"/>
      <c r="I240" s="26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3:24">
      <c r="E241" s="26"/>
      <c r="F241" s="4"/>
      <c r="G241" s="4"/>
      <c r="I241" s="26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3:24">
      <c r="E242" s="26"/>
      <c r="F242" s="4"/>
      <c r="G242" s="4"/>
      <c r="I242" s="26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3:24">
      <c r="E243" s="26"/>
      <c r="F243" s="11"/>
      <c r="G243" s="11"/>
      <c r="I243" s="26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3:24">
      <c r="E244" s="26"/>
      <c r="F244" s="11"/>
      <c r="G244" s="11"/>
      <c r="I244" s="26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3:24" s="8" customFormat="1">
      <c r="C245" s="47"/>
      <c r="D245" s="27"/>
      <c r="E245" s="50"/>
      <c r="F245" s="9"/>
      <c r="G245" s="9"/>
      <c r="I245" s="5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</row>
    <row r="246" spans="3:24">
      <c r="E246" s="26"/>
      <c r="F246" s="4"/>
      <c r="G246" s="4"/>
      <c r="I246" s="26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3:24">
      <c r="E247" s="26"/>
      <c r="F247" s="4"/>
      <c r="G247" s="4"/>
      <c r="I247" s="26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3:24">
      <c r="E248" s="26"/>
      <c r="F248" s="4"/>
      <c r="G248" s="4"/>
      <c r="I248" s="26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3:24">
      <c r="E249" s="26"/>
      <c r="F249" s="4"/>
      <c r="G249" s="4"/>
      <c r="I249" s="26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3:24">
      <c r="E250" s="26"/>
      <c r="F250" s="4"/>
      <c r="G250" s="4"/>
      <c r="I250" s="26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3:24">
      <c r="E251" s="26"/>
      <c r="F251" s="4"/>
      <c r="G251" s="4"/>
      <c r="I251" s="26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3:24">
      <c r="E252" s="54"/>
      <c r="F252" s="4"/>
      <c r="G252" s="4"/>
      <c r="I252" s="26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3:24">
      <c r="E253" s="54"/>
      <c r="F253" s="4"/>
      <c r="G253" s="4"/>
      <c r="I253" s="26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3:24">
      <c r="E254" s="54"/>
      <c r="F254" s="4"/>
      <c r="G254" s="4"/>
      <c r="I254" s="26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3:24">
      <c r="E255" s="26"/>
      <c r="F255" s="4"/>
      <c r="G255" s="4"/>
      <c r="I255" s="26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3:24">
      <c r="E256" s="26"/>
      <c r="F256" s="4"/>
      <c r="G256" s="4"/>
      <c r="I256" s="26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3:24">
      <c r="E257" s="26"/>
      <c r="F257" s="4"/>
      <c r="G257" s="4"/>
      <c r="I257" s="26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3:24">
      <c r="E258" s="26"/>
      <c r="F258" s="4"/>
      <c r="G258" s="4"/>
      <c r="I258" s="26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3:24">
      <c r="E259" s="26"/>
      <c r="F259" s="4"/>
      <c r="G259" s="4"/>
      <c r="I259" s="26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3:24">
      <c r="E260" s="26"/>
      <c r="F260" s="4"/>
      <c r="G260" s="4"/>
      <c r="I260" s="26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3:24">
      <c r="E261" s="26"/>
      <c r="F261" s="4"/>
      <c r="G261" s="4"/>
      <c r="I261" s="26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3:24">
      <c r="E262" s="26"/>
      <c r="F262" s="4"/>
      <c r="G262" s="4"/>
      <c r="I262" s="26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3:24">
      <c r="E263" s="26"/>
      <c r="F263" s="4"/>
      <c r="G263" s="4"/>
      <c r="I263" s="26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3:24">
      <c r="E264" s="26"/>
      <c r="F264" s="11"/>
      <c r="G264" s="11"/>
      <c r="I264" s="26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3:24">
      <c r="E265" s="26"/>
      <c r="F265" s="11"/>
      <c r="G265" s="11"/>
      <c r="I265" s="26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3:24">
      <c r="E266" s="26"/>
      <c r="F266" s="11"/>
      <c r="G266" s="11"/>
      <c r="I266" s="26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3:24">
      <c r="E267" s="26"/>
      <c r="F267" s="11"/>
      <c r="G267" s="11"/>
      <c r="I267" s="26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3:24">
      <c r="E268" s="26"/>
      <c r="F268" s="11"/>
      <c r="G268" s="11"/>
      <c r="I268" s="26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3:24" s="8" customFormat="1">
      <c r="C269" s="47"/>
      <c r="D269" s="27"/>
      <c r="E269" s="50"/>
      <c r="F269" s="9"/>
      <c r="G269" s="9"/>
      <c r="I269" s="5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</row>
    <row r="270" spans="3:24">
      <c r="E270" s="26"/>
      <c r="F270" s="11"/>
      <c r="G270" s="11"/>
      <c r="I270" s="26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3:24">
      <c r="E271" s="26"/>
      <c r="F271" s="11"/>
      <c r="G271" s="11"/>
      <c r="H271" s="26"/>
      <c r="I271" s="26"/>
      <c r="K271" s="2"/>
      <c r="L271" s="51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3:24">
      <c r="E272" s="26"/>
      <c r="F272" s="11"/>
      <c r="G272" s="11"/>
      <c r="H272" s="26"/>
      <c r="I272" s="26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3:24">
      <c r="E273" s="26"/>
      <c r="F273" s="11"/>
      <c r="G273" s="11"/>
      <c r="I273" s="26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3:24">
      <c r="E274" s="26"/>
      <c r="F274" s="11"/>
      <c r="G274" s="11"/>
      <c r="I274" s="26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3:24">
      <c r="E275" s="26"/>
      <c r="F275" s="11"/>
      <c r="G275" s="11"/>
      <c r="I275" s="26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3:24"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3:24" s="8" customFormat="1">
      <c r="C277" s="47"/>
      <c r="D277" s="27"/>
      <c r="E277" s="50"/>
      <c r="F277" s="9"/>
      <c r="G277" s="9"/>
      <c r="I277" s="5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</row>
    <row r="278" spans="3:24" s="8" customFormat="1">
      <c r="C278" s="47"/>
      <c r="D278" s="27"/>
      <c r="E278" s="50"/>
      <c r="F278" s="9"/>
      <c r="G278" s="9"/>
      <c r="I278" s="5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</row>
    <row r="279" spans="3:24">
      <c r="E279" s="26"/>
      <c r="F279" s="11"/>
      <c r="G279" s="11"/>
      <c r="I279" s="26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3:24" s="8" customFormat="1">
      <c r="C280" s="47"/>
      <c r="D280" s="27"/>
      <c r="E280" s="50"/>
      <c r="F280" s="9"/>
      <c r="G280" s="9"/>
      <c r="I280" s="5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</row>
    <row r="281" spans="3:24">
      <c r="E281" s="54"/>
      <c r="F281" s="4"/>
      <c r="G281" s="4"/>
      <c r="I281" s="26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3:24">
      <c r="E282" s="50"/>
      <c r="F282" s="4"/>
      <c r="G282" s="4"/>
      <c r="I282" s="50"/>
      <c r="K282" s="2"/>
      <c r="L282" s="2"/>
      <c r="M282" s="2"/>
      <c r="N282" s="2"/>
      <c r="O282" s="2"/>
      <c r="P282" s="2"/>
      <c r="Q282" s="2"/>
      <c r="R282" s="2"/>
      <c r="S282" s="2"/>
    </row>
    <row r="283" spans="3:24">
      <c r="E283" s="50"/>
      <c r="F283" s="4"/>
      <c r="G283" s="4"/>
      <c r="I283" s="26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3:24">
      <c r="E284" s="26"/>
      <c r="F284" s="4"/>
      <c r="G284" s="4"/>
      <c r="I284" s="26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3:24" s="8" customFormat="1">
      <c r="C285" s="47"/>
      <c r="D285" s="27"/>
      <c r="E285" s="26"/>
      <c r="F285" s="11"/>
      <c r="G285" s="11"/>
      <c r="H285" s="1"/>
      <c r="I285" s="26"/>
      <c r="J285" s="1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3:24" s="8" customFormat="1">
      <c r="C286" s="47"/>
      <c r="D286" s="27"/>
      <c r="E286" s="26"/>
      <c r="F286" s="11"/>
      <c r="G286" s="11"/>
      <c r="H286" s="1"/>
      <c r="I286" s="26"/>
      <c r="J286" s="1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3:24">
      <c r="E287" s="54"/>
      <c r="F287" s="4"/>
      <c r="G287" s="4"/>
      <c r="I287" s="26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3:24">
      <c r="E288" s="54"/>
      <c r="F288" s="4"/>
      <c r="G288" s="4"/>
      <c r="I288" s="26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3:25">
      <c r="E289" s="54"/>
      <c r="F289" s="4"/>
      <c r="G289" s="4"/>
      <c r="I289" s="26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3:25">
      <c r="E290" s="54"/>
      <c r="F290" s="4"/>
      <c r="G290" s="4"/>
      <c r="I290" s="26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3:25">
      <c r="E291" s="26"/>
      <c r="F291" s="4"/>
      <c r="G291" s="4"/>
      <c r="I291" s="26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3:25">
      <c r="E292" s="26"/>
      <c r="F292" s="4"/>
      <c r="G292" s="4"/>
      <c r="I292" s="26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3:25">
      <c r="E293" s="26"/>
      <c r="F293" s="4"/>
      <c r="G293" s="4"/>
      <c r="I293" s="26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Y293" s="20"/>
    </row>
    <row r="294" spans="3:25" s="8" customFormat="1">
      <c r="C294" s="47"/>
      <c r="D294" s="27"/>
      <c r="E294" s="50"/>
      <c r="F294" s="9"/>
      <c r="G294" s="9"/>
      <c r="I294" s="5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Y294" s="23"/>
    </row>
    <row r="295" spans="3:25">
      <c r="E295" s="26"/>
      <c r="F295" s="4"/>
      <c r="G295" s="4"/>
      <c r="I295" s="26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3:25">
      <c r="E296" s="26"/>
      <c r="F296" s="4"/>
      <c r="G296" s="4"/>
      <c r="I296" s="26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3:25">
      <c r="E297" s="26"/>
      <c r="F297" s="4"/>
      <c r="G297" s="4"/>
      <c r="I297" s="26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3:25">
      <c r="E298" s="26"/>
      <c r="F298" s="11"/>
      <c r="G298" s="11"/>
      <c r="I298" s="26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</sheetData>
  <phoneticPr fontId="0" type="noConversion"/>
  <pageMargins left="0.25" right="0.25" top="1" bottom="1" header="0.5" footer="0.5"/>
  <pageSetup paperSize="5" scale="90" orientation="landscape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4"/>
  <sheetViews>
    <sheetView topLeftCell="A51" workbookViewId="0">
      <selection activeCell="A70" sqref="A70"/>
    </sheetView>
  </sheetViews>
  <sheetFormatPr defaultRowHeight="13.2"/>
  <cols>
    <col min="1" max="1" width="21.88671875" style="1" customWidth="1"/>
    <col min="2" max="2" width="3.33203125" style="1" customWidth="1"/>
    <col min="3" max="3" width="51" style="32" customWidth="1"/>
    <col min="4" max="4" width="14.33203125" style="6" customWidth="1"/>
    <col min="5" max="5" width="18" style="1" customWidth="1"/>
    <col min="6" max="6" width="15.44140625" style="1" customWidth="1"/>
    <col min="7" max="7" width="40.88671875" style="26" customWidth="1"/>
    <col min="8" max="8" width="7.88671875" style="1" customWidth="1"/>
    <col min="9" max="9" width="43" style="1" customWidth="1"/>
    <col min="10" max="10" width="12" style="1" customWidth="1"/>
    <col min="11" max="21" width="8.88671875" style="1" customWidth="1"/>
    <col min="22" max="22" width="10.109375" style="1" customWidth="1"/>
    <col min="23" max="23" width="10.44140625" style="1" customWidth="1"/>
    <col min="24" max="24" width="8.88671875" style="1" customWidth="1"/>
    <col min="25" max="25" width="25.5546875" style="1" customWidth="1"/>
    <col min="26" max="26" width="19.6640625" style="1" customWidth="1"/>
    <col min="27" max="16384" width="8.88671875" style="1"/>
  </cols>
  <sheetData>
    <row r="1" spans="1:24" s="13" customFormat="1">
      <c r="A1" s="16" t="s">
        <v>4</v>
      </c>
      <c r="B1" s="16"/>
      <c r="C1" s="28" t="s">
        <v>3</v>
      </c>
      <c r="D1" s="17" t="s">
        <v>124</v>
      </c>
      <c r="E1" s="16" t="s">
        <v>1</v>
      </c>
      <c r="F1" s="16" t="s">
        <v>2</v>
      </c>
      <c r="G1" s="18" t="s">
        <v>125</v>
      </c>
      <c r="H1" s="16"/>
      <c r="I1" s="16"/>
      <c r="J1" s="16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4">
      <c r="G2" s="32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</row>
    <row r="3" spans="1:24" ht="39.6">
      <c r="A3" s="1" t="s">
        <v>83</v>
      </c>
      <c r="B3" s="1" t="s">
        <v>6</v>
      </c>
      <c r="C3" s="32" t="s">
        <v>5</v>
      </c>
      <c r="D3" s="6" t="s">
        <v>12</v>
      </c>
      <c r="E3" s="44">
        <v>120000</v>
      </c>
      <c r="F3" s="45" t="s">
        <v>324</v>
      </c>
      <c r="G3" s="35" t="s">
        <v>323</v>
      </c>
      <c r="I3" s="26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4" ht="39.6">
      <c r="B4" s="1" t="s">
        <v>6</v>
      </c>
      <c r="C4" s="32" t="s">
        <v>267</v>
      </c>
      <c r="D4" s="6" t="s">
        <v>12</v>
      </c>
      <c r="E4" s="44">
        <v>60000</v>
      </c>
      <c r="F4" s="45" t="s">
        <v>324</v>
      </c>
      <c r="G4" s="35" t="s">
        <v>323</v>
      </c>
      <c r="I4" s="26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4">
      <c r="B5" s="1" t="s">
        <v>6</v>
      </c>
      <c r="C5" s="32" t="s">
        <v>103</v>
      </c>
      <c r="D5" s="6" t="s">
        <v>12</v>
      </c>
      <c r="E5" s="44">
        <v>300000</v>
      </c>
      <c r="F5" s="45" t="s">
        <v>324</v>
      </c>
      <c r="G5" s="33" t="s">
        <v>270</v>
      </c>
      <c r="I5" s="2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4" ht="39.6">
      <c r="B6" s="1" t="s">
        <v>7</v>
      </c>
      <c r="C6" s="32" t="s">
        <v>268</v>
      </c>
      <c r="D6" s="6" t="s">
        <v>12</v>
      </c>
      <c r="E6" s="46">
        <v>660000</v>
      </c>
      <c r="F6" s="45" t="s">
        <v>324</v>
      </c>
      <c r="G6" s="35" t="s">
        <v>323</v>
      </c>
      <c r="I6" s="26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2"/>
    </row>
    <row r="7" spans="1:24" s="8" customFormat="1">
      <c r="A7" s="8" t="s">
        <v>84</v>
      </c>
      <c r="C7" s="47" t="s">
        <v>84</v>
      </c>
      <c r="D7" s="27"/>
      <c r="E7" s="48">
        <f>SUM(E3:E6)</f>
        <v>1140000</v>
      </c>
      <c r="F7" s="49"/>
      <c r="G7" s="34"/>
      <c r="I7" s="50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0"/>
    </row>
    <row r="8" spans="1:24">
      <c r="E8" s="46"/>
      <c r="F8" s="45"/>
      <c r="G8" s="33"/>
      <c r="I8" s="26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2"/>
    </row>
    <row r="9" spans="1:24" s="16" customFormat="1">
      <c r="A9" s="16" t="s">
        <v>4</v>
      </c>
      <c r="C9" s="28" t="s">
        <v>0</v>
      </c>
      <c r="D9" s="17"/>
      <c r="E9" s="18" t="s">
        <v>1</v>
      </c>
      <c r="F9" s="18" t="s">
        <v>2</v>
      </c>
      <c r="G9" s="28"/>
      <c r="I9" s="18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</row>
    <row r="10" spans="1:24" s="5" customFormat="1">
      <c r="C10" s="12"/>
      <c r="D10" s="6"/>
      <c r="E10" s="56"/>
      <c r="F10" s="57"/>
      <c r="G10" s="29"/>
      <c r="I10" s="56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>
      <c r="A11" s="1" t="s">
        <v>83</v>
      </c>
      <c r="B11" s="1" t="s">
        <v>7</v>
      </c>
      <c r="C11" s="32" t="s">
        <v>272</v>
      </c>
      <c r="D11" s="12" t="s">
        <v>7</v>
      </c>
      <c r="E11" s="46">
        <v>288000</v>
      </c>
      <c r="F11" s="45"/>
      <c r="G11" s="35" t="s">
        <v>336</v>
      </c>
      <c r="I11" s="26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4" ht="26.4">
      <c r="B12" s="1" t="s">
        <v>7</v>
      </c>
      <c r="C12" s="32" t="s">
        <v>273</v>
      </c>
      <c r="D12" s="12" t="s">
        <v>7</v>
      </c>
      <c r="E12" s="46">
        <v>288000</v>
      </c>
      <c r="F12" s="45"/>
      <c r="G12" s="35" t="s">
        <v>336</v>
      </c>
      <c r="I12" s="26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4">
      <c r="B13" s="1" t="s">
        <v>7</v>
      </c>
      <c r="C13" s="32" t="s">
        <v>116</v>
      </c>
      <c r="D13" s="6" t="s">
        <v>12</v>
      </c>
      <c r="E13" s="44">
        <v>180000</v>
      </c>
      <c r="F13" s="45">
        <v>90000</v>
      </c>
      <c r="G13" s="33" t="s">
        <v>337</v>
      </c>
      <c r="I13" s="26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4">
      <c r="B14" s="1" t="s">
        <v>7</v>
      </c>
      <c r="C14" s="32" t="s">
        <v>11</v>
      </c>
      <c r="D14" s="6" t="s">
        <v>136</v>
      </c>
      <c r="E14" s="46">
        <v>48000</v>
      </c>
      <c r="F14" s="45">
        <v>48000</v>
      </c>
      <c r="G14" s="33"/>
      <c r="I14" s="26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2"/>
    </row>
    <row r="15" spans="1:24" ht="26.4">
      <c r="B15" s="1" t="s">
        <v>7</v>
      </c>
      <c r="C15" s="32" t="s">
        <v>8</v>
      </c>
      <c r="D15" s="12" t="s">
        <v>138</v>
      </c>
      <c r="E15" s="39">
        <v>84000</v>
      </c>
      <c r="F15" s="40">
        <v>84000</v>
      </c>
      <c r="G15" s="31" t="s">
        <v>271</v>
      </c>
      <c r="I15" s="26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4">
      <c r="B16" s="1" t="s">
        <v>7</v>
      </c>
      <c r="C16" s="32" t="s">
        <v>9</v>
      </c>
      <c r="D16" s="12" t="s">
        <v>138</v>
      </c>
      <c r="E16" s="39">
        <v>144000</v>
      </c>
      <c r="F16" s="40"/>
      <c r="G16" s="35" t="s">
        <v>336</v>
      </c>
      <c r="I16" s="26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ht="26.4">
      <c r="B17" s="1" t="s">
        <v>7</v>
      </c>
      <c r="C17" s="32" t="s">
        <v>10</v>
      </c>
      <c r="D17" s="12" t="s">
        <v>12</v>
      </c>
      <c r="E17" s="39">
        <v>300000</v>
      </c>
      <c r="F17" s="40"/>
      <c r="G17" s="35" t="s">
        <v>269</v>
      </c>
      <c r="I17" s="26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ht="39.6">
      <c r="B18" s="1" t="s">
        <v>6</v>
      </c>
      <c r="C18" s="32" t="s">
        <v>266</v>
      </c>
      <c r="D18" s="6" t="s">
        <v>12</v>
      </c>
      <c r="E18" s="44">
        <v>312000</v>
      </c>
      <c r="F18" s="45"/>
      <c r="G18" s="35" t="s">
        <v>274</v>
      </c>
      <c r="I18" s="26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s="13" customFormat="1">
      <c r="A19" s="13" t="s">
        <v>84</v>
      </c>
      <c r="C19" s="36" t="s">
        <v>84</v>
      </c>
      <c r="D19" s="28"/>
      <c r="E19" s="15">
        <f>SUM(E11:E18)</f>
        <v>1644000</v>
      </c>
      <c r="F19" s="58">
        <f>SUM(F11:F18)</f>
        <v>222000</v>
      </c>
      <c r="G19" s="36"/>
    </row>
    <row r="20" spans="1:23">
      <c r="D20" s="12"/>
      <c r="E20" s="2"/>
      <c r="F20" s="59"/>
      <c r="G20" s="32"/>
    </row>
    <row r="21" spans="1:23" s="20" customFormat="1">
      <c r="A21" s="20" t="s">
        <v>4</v>
      </c>
      <c r="C21" s="21" t="s">
        <v>17</v>
      </c>
      <c r="D21" s="21"/>
      <c r="E21" s="60" t="s">
        <v>1</v>
      </c>
      <c r="F21" s="60" t="s">
        <v>2</v>
      </c>
      <c r="G21" s="21"/>
      <c r="I21" s="60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3"/>
    </row>
    <row r="22" spans="1:23">
      <c r="D22" s="12"/>
      <c r="E22" s="26"/>
      <c r="F22" s="11"/>
      <c r="G22" s="33"/>
      <c r="I22" s="26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2"/>
    </row>
    <row r="23" spans="1:23" ht="54.9" customHeight="1">
      <c r="A23" s="1" t="s">
        <v>83</v>
      </c>
      <c r="B23" s="1" t="s">
        <v>12</v>
      </c>
      <c r="C23" s="32" t="s">
        <v>219</v>
      </c>
      <c r="D23" s="12" t="s">
        <v>12</v>
      </c>
      <c r="E23" s="46">
        <v>5000</v>
      </c>
      <c r="F23" s="45">
        <v>5000</v>
      </c>
      <c r="G23" s="33" t="s">
        <v>220</v>
      </c>
      <c r="I23" s="26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2"/>
    </row>
    <row r="24" spans="1:23" ht="39.6">
      <c r="B24" s="1" t="s">
        <v>12</v>
      </c>
      <c r="C24" s="32" t="s">
        <v>221</v>
      </c>
      <c r="D24" s="12" t="s">
        <v>127</v>
      </c>
      <c r="E24" s="46">
        <v>120000</v>
      </c>
      <c r="F24" s="45"/>
      <c r="G24" s="35" t="s">
        <v>274</v>
      </c>
      <c r="I24" s="26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2"/>
    </row>
    <row r="25" spans="1:23" ht="26.4">
      <c r="B25" s="1" t="s">
        <v>12</v>
      </c>
      <c r="C25" s="32" t="s">
        <v>222</v>
      </c>
      <c r="D25" s="12" t="s">
        <v>130</v>
      </c>
      <c r="E25" s="46">
        <v>10000</v>
      </c>
      <c r="F25" s="45">
        <v>10000</v>
      </c>
      <c r="G25" s="33" t="s">
        <v>223</v>
      </c>
      <c r="I25" s="26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2"/>
    </row>
    <row r="26" spans="1:23" ht="26.4">
      <c r="B26" s="1" t="s">
        <v>12</v>
      </c>
      <c r="C26" s="32" t="s">
        <v>225</v>
      </c>
      <c r="D26" s="12" t="s">
        <v>130</v>
      </c>
      <c r="E26" s="46">
        <v>1000</v>
      </c>
      <c r="F26" s="45">
        <v>1000</v>
      </c>
      <c r="G26" s="33" t="s">
        <v>224</v>
      </c>
      <c r="I26" s="26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2"/>
    </row>
    <row r="27" spans="1:23" ht="42.9" customHeight="1">
      <c r="B27" s="1" t="s">
        <v>12</v>
      </c>
      <c r="C27" s="32" t="s">
        <v>226</v>
      </c>
      <c r="D27" s="12" t="s">
        <v>127</v>
      </c>
      <c r="E27" s="46">
        <v>10000</v>
      </c>
      <c r="F27" s="45">
        <v>10000</v>
      </c>
      <c r="G27" s="33" t="s">
        <v>227</v>
      </c>
      <c r="I27" s="26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2"/>
    </row>
    <row r="28" spans="1:23" ht="26.4">
      <c r="B28" s="1" t="s">
        <v>12</v>
      </c>
      <c r="C28" s="32" t="s">
        <v>228</v>
      </c>
      <c r="D28" s="12" t="s">
        <v>130</v>
      </c>
      <c r="E28" s="46">
        <v>3500</v>
      </c>
      <c r="F28" s="45">
        <v>3500</v>
      </c>
      <c r="G28" s="33"/>
      <c r="I28" s="26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2"/>
    </row>
    <row r="29" spans="1:23" ht="39.6">
      <c r="B29" s="1" t="s">
        <v>12</v>
      </c>
      <c r="C29" s="32" t="s">
        <v>229</v>
      </c>
      <c r="D29" s="12" t="s">
        <v>128</v>
      </c>
      <c r="E29" s="46">
        <v>100000</v>
      </c>
      <c r="F29" s="45">
        <v>0</v>
      </c>
      <c r="G29" s="33" t="s">
        <v>277</v>
      </c>
      <c r="I29" s="26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2"/>
    </row>
    <row r="30" spans="1:23">
      <c r="B30" s="1" t="s">
        <v>12</v>
      </c>
      <c r="C30" s="32" t="s">
        <v>230</v>
      </c>
      <c r="D30" s="12" t="s">
        <v>130</v>
      </c>
      <c r="E30" s="46">
        <v>3000</v>
      </c>
      <c r="F30" s="45">
        <v>3000</v>
      </c>
      <c r="G30" s="33"/>
      <c r="I30" s="26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2"/>
    </row>
    <row r="31" spans="1:23">
      <c r="B31" s="1" t="s">
        <v>12</v>
      </c>
      <c r="C31" s="32" t="s">
        <v>231</v>
      </c>
      <c r="D31" s="12" t="s">
        <v>7</v>
      </c>
      <c r="E31" s="46">
        <v>5000</v>
      </c>
      <c r="F31" s="45">
        <v>5000</v>
      </c>
      <c r="G31" s="33"/>
      <c r="I31" s="26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2"/>
    </row>
    <row r="32" spans="1:23" ht="42.9" customHeight="1">
      <c r="B32" s="1" t="s">
        <v>12</v>
      </c>
      <c r="C32" s="32" t="s">
        <v>232</v>
      </c>
      <c r="D32" s="12"/>
      <c r="E32" s="46">
        <v>50000</v>
      </c>
      <c r="F32" s="45">
        <v>0</v>
      </c>
      <c r="G32" s="33" t="s">
        <v>233</v>
      </c>
      <c r="I32" s="26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2"/>
    </row>
    <row r="33" spans="2:23">
      <c r="B33" s="1" t="s">
        <v>12</v>
      </c>
      <c r="C33" s="32" t="s">
        <v>234</v>
      </c>
      <c r="D33" s="12" t="s">
        <v>128</v>
      </c>
      <c r="E33" s="46">
        <v>15000</v>
      </c>
      <c r="F33" s="45">
        <v>15000</v>
      </c>
      <c r="G33" s="33" t="s">
        <v>235</v>
      </c>
      <c r="I33" s="26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2"/>
    </row>
    <row r="34" spans="2:23">
      <c r="B34" s="1" t="s">
        <v>12</v>
      </c>
      <c r="C34" s="32" t="s">
        <v>236</v>
      </c>
      <c r="D34" s="12" t="s">
        <v>130</v>
      </c>
      <c r="E34" s="46">
        <v>1500</v>
      </c>
      <c r="F34" s="45">
        <v>1500</v>
      </c>
      <c r="G34" s="33" t="s">
        <v>237</v>
      </c>
      <c r="I34" s="26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2"/>
    </row>
    <row r="35" spans="2:23" ht="42.9" customHeight="1">
      <c r="B35" s="1" t="s">
        <v>12</v>
      </c>
      <c r="C35" s="32" t="s">
        <v>238</v>
      </c>
      <c r="D35" s="12" t="s">
        <v>138</v>
      </c>
      <c r="E35" s="46">
        <v>18000</v>
      </c>
      <c r="F35" s="45">
        <v>18000</v>
      </c>
      <c r="G35" s="33" t="s">
        <v>263</v>
      </c>
      <c r="I35" s="26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2"/>
    </row>
    <row r="36" spans="2:23" ht="54.9" customHeight="1">
      <c r="B36" s="1" t="s">
        <v>12</v>
      </c>
      <c r="C36" s="32" t="s">
        <v>240</v>
      </c>
      <c r="D36" s="12" t="s">
        <v>130</v>
      </c>
      <c r="E36" s="46">
        <v>12500</v>
      </c>
      <c r="F36" s="45">
        <v>12500</v>
      </c>
      <c r="G36" s="33" t="s">
        <v>239</v>
      </c>
      <c r="I36" s="26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2"/>
    </row>
    <row r="37" spans="2:23" ht="54.9" customHeight="1">
      <c r="B37" s="1" t="s">
        <v>12</v>
      </c>
      <c r="C37" s="32" t="s">
        <v>241</v>
      </c>
      <c r="D37" s="12" t="s">
        <v>128</v>
      </c>
      <c r="E37" s="46">
        <v>25000</v>
      </c>
      <c r="F37" s="45">
        <v>25000</v>
      </c>
      <c r="G37" s="33" t="s">
        <v>242</v>
      </c>
      <c r="I37" s="26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2"/>
    </row>
    <row r="38" spans="2:23">
      <c r="B38" s="1" t="s">
        <v>12</v>
      </c>
      <c r="C38" s="32" t="s">
        <v>243</v>
      </c>
      <c r="D38" s="12" t="s">
        <v>128</v>
      </c>
      <c r="E38" s="46">
        <v>5000</v>
      </c>
      <c r="F38" s="45">
        <v>5000</v>
      </c>
      <c r="G38" s="33" t="s">
        <v>237</v>
      </c>
      <c r="I38" s="26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2"/>
    </row>
    <row r="39" spans="2:23">
      <c r="B39" s="1" t="s">
        <v>12</v>
      </c>
      <c r="C39" s="32" t="s">
        <v>244</v>
      </c>
      <c r="D39" s="12" t="s">
        <v>7</v>
      </c>
      <c r="E39" s="46">
        <v>8000</v>
      </c>
      <c r="F39" s="45">
        <v>8000</v>
      </c>
      <c r="G39" s="33" t="s">
        <v>237</v>
      </c>
      <c r="I39" s="26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2"/>
    </row>
    <row r="40" spans="2:23" ht="47.1" customHeight="1">
      <c r="B40" s="1" t="s">
        <v>12</v>
      </c>
      <c r="C40" s="32" t="s">
        <v>245</v>
      </c>
      <c r="D40" s="12" t="s">
        <v>138</v>
      </c>
      <c r="E40" s="46">
        <v>2500</v>
      </c>
      <c r="F40" s="45">
        <v>2500</v>
      </c>
      <c r="G40" s="33" t="s">
        <v>246</v>
      </c>
      <c r="I40" s="26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2"/>
    </row>
    <row r="41" spans="2:23" ht="48" customHeight="1">
      <c r="B41" s="1" t="s">
        <v>12</v>
      </c>
      <c r="C41" s="32" t="s">
        <v>247</v>
      </c>
      <c r="D41" s="12" t="s">
        <v>130</v>
      </c>
      <c r="E41" s="46">
        <v>5000</v>
      </c>
      <c r="F41" s="45">
        <v>5000</v>
      </c>
      <c r="G41" s="33" t="s">
        <v>248</v>
      </c>
      <c r="I41" s="26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2"/>
    </row>
    <row r="42" spans="2:23" ht="51" customHeight="1">
      <c r="B42" s="1" t="s">
        <v>12</v>
      </c>
      <c r="C42" s="32" t="s">
        <v>249</v>
      </c>
      <c r="D42" s="12" t="s">
        <v>136</v>
      </c>
      <c r="E42" s="46">
        <v>6000</v>
      </c>
      <c r="F42" s="45">
        <v>6000</v>
      </c>
      <c r="G42" s="33" t="s">
        <v>250</v>
      </c>
      <c r="I42" s="26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2"/>
    </row>
    <row r="43" spans="2:23">
      <c r="B43" s="1" t="s">
        <v>12</v>
      </c>
      <c r="C43" s="32" t="s">
        <v>251</v>
      </c>
      <c r="D43" s="12" t="s">
        <v>130</v>
      </c>
      <c r="E43" s="46">
        <v>4800</v>
      </c>
      <c r="F43" s="45">
        <v>4800</v>
      </c>
      <c r="G43" s="33" t="s">
        <v>237</v>
      </c>
      <c r="I43" s="26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2"/>
    </row>
    <row r="44" spans="2:23" ht="42.9" customHeight="1">
      <c r="B44" s="1" t="s">
        <v>12</v>
      </c>
      <c r="C44" s="32" t="s">
        <v>252</v>
      </c>
      <c r="D44" s="12"/>
      <c r="E44" s="46">
        <v>50000</v>
      </c>
      <c r="F44" s="45">
        <v>0</v>
      </c>
      <c r="G44" s="33" t="s">
        <v>233</v>
      </c>
      <c r="I44" s="26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2"/>
    </row>
    <row r="45" spans="2:23" ht="15" customHeight="1">
      <c r="B45" s="1" t="s">
        <v>12</v>
      </c>
      <c r="C45" s="32" t="s">
        <v>280</v>
      </c>
      <c r="D45" s="12" t="s">
        <v>12</v>
      </c>
      <c r="E45" s="46">
        <v>30000</v>
      </c>
      <c r="F45" s="45">
        <v>30000</v>
      </c>
      <c r="G45" s="33" t="s">
        <v>281</v>
      </c>
      <c r="I45" s="26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2"/>
    </row>
    <row r="46" spans="2:23" ht="39.6">
      <c r="B46" s="1" t="s">
        <v>112</v>
      </c>
      <c r="C46" s="32" t="s">
        <v>13</v>
      </c>
      <c r="D46" s="12" t="s">
        <v>12</v>
      </c>
      <c r="E46" s="46">
        <v>100000</v>
      </c>
      <c r="F46" s="45"/>
      <c r="G46" s="35" t="s">
        <v>278</v>
      </c>
      <c r="I46" s="26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2"/>
      <c r="W46" s="2"/>
    </row>
    <row r="47" spans="2:23" ht="39.6">
      <c r="B47" s="1" t="s">
        <v>112</v>
      </c>
      <c r="C47" s="32" t="s">
        <v>14</v>
      </c>
      <c r="D47" s="12" t="s">
        <v>12</v>
      </c>
      <c r="E47" s="46">
        <v>100000</v>
      </c>
      <c r="F47" s="45"/>
      <c r="G47" s="35" t="s">
        <v>279</v>
      </c>
      <c r="I47" s="26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2"/>
      <c r="W47" s="2"/>
    </row>
    <row r="48" spans="2:23" ht="39.6">
      <c r="B48" s="1" t="s">
        <v>112</v>
      </c>
      <c r="C48" s="32" t="s">
        <v>15</v>
      </c>
      <c r="D48" s="12" t="s">
        <v>12</v>
      </c>
      <c r="E48" s="46">
        <v>100000</v>
      </c>
      <c r="F48" s="40"/>
      <c r="G48" s="35" t="s">
        <v>279</v>
      </c>
      <c r="I48" s="26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4" ht="39.6">
      <c r="B49" s="1" t="s">
        <v>112</v>
      </c>
      <c r="C49" s="32" t="s">
        <v>16</v>
      </c>
      <c r="D49" s="12" t="s">
        <v>130</v>
      </c>
      <c r="E49" s="46">
        <v>10000</v>
      </c>
      <c r="F49" s="40"/>
      <c r="G49" s="35" t="s">
        <v>279</v>
      </c>
      <c r="I49" s="26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39.6">
      <c r="B50" s="1" t="s">
        <v>112</v>
      </c>
      <c r="C50" s="32" t="s">
        <v>18</v>
      </c>
      <c r="D50" s="12" t="s">
        <v>12</v>
      </c>
      <c r="E50" s="46">
        <v>100000</v>
      </c>
      <c r="F50" s="40"/>
      <c r="G50" s="35" t="s">
        <v>279</v>
      </c>
      <c r="I50" s="26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4" ht="39.6">
      <c r="B51" s="1" t="s">
        <v>112</v>
      </c>
      <c r="C51" s="32" t="s">
        <v>19</v>
      </c>
      <c r="D51" s="12" t="s">
        <v>12</v>
      </c>
      <c r="E51" s="46">
        <v>50000</v>
      </c>
      <c r="F51" s="40"/>
      <c r="G51" s="35" t="s">
        <v>279</v>
      </c>
      <c r="I51" s="26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39.6">
      <c r="B52" s="1" t="s">
        <v>112</v>
      </c>
      <c r="C52" s="32" t="s">
        <v>20</v>
      </c>
      <c r="D52" s="12" t="s">
        <v>12</v>
      </c>
      <c r="E52" s="46">
        <v>50000</v>
      </c>
      <c r="F52" s="40"/>
      <c r="G52" s="35" t="s">
        <v>279</v>
      </c>
      <c r="I52" s="26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>
        <f>SUM(W50:W52)</f>
        <v>0</v>
      </c>
    </row>
    <row r="53" spans="1:24" ht="39.6">
      <c r="B53" s="1" t="s">
        <v>112</v>
      </c>
      <c r="C53" s="32" t="s">
        <v>21</v>
      </c>
      <c r="D53" s="12" t="s">
        <v>12</v>
      </c>
      <c r="E53" s="46">
        <v>50000</v>
      </c>
      <c r="F53" s="40"/>
      <c r="G53" s="35" t="s">
        <v>279</v>
      </c>
      <c r="I53" s="26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4" ht="39.6">
      <c r="B54" s="1" t="s">
        <v>112</v>
      </c>
      <c r="C54" s="32" t="s">
        <v>22</v>
      </c>
      <c r="D54" s="12" t="s">
        <v>12</v>
      </c>
      <c r="E54" s="46">
        <v>10000</v>
      </c>
      <c r="F54" s="40"/>
      <c r="G54" s="35" t="s">
        <v>279</v>
      </c>
      <c r="I54" s="26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4" ht="39.6">
      <c r="B55" s="1" t="s">
        <v>112</v>
      </c>
      <c r="C55" s="32" t="s">
        <v>23</v>
      </c>
      <c r="D55" s="12" t="s">
        <v>130</v>
      </c>
      <c r="E55" s="39">
        <v>10000</v>
      </c>
      <c r="F55" s="40"/>
      <c r="G55" s="35" t="s">
        <v>279</v>
      </c>
      <c r="I55" s="26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4" s="13" customFormat="1">
      <c r="A56" s="13" t="s">
        <v>84</v>
      </c>
      <c r="C56" s="36" t="s">
        <v>84</v>
      </c>
      <c r="D56" s="28"/>
      <c r="E56" s="38">
        <f>SUM(E23:E55)</f>
        <v>1070800</v>
      </c>
      <c r="F56" s="55">
        <f>SUM(F23:F55)</f>
        <v>170800</v>
      </c>
      <c r="G56" s="35"/>
      <c r="I56" s="53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W56" s="15"/>
    </row>
    <row r="57" spans="1:24">
      <c r="D57" s="12"/>
      <c r="E57" s="46"/>
      <c r="F57" s="40"/>
      <c r="G57" s="31"/>
      <c r="I57" s="26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4" s="13" customFormat="1">
      <c r="A58" s="13" t="s">
        <v>343</v>
      </c>
      <c r="C58" s="36"/>
      <c r="D58" s="63"/>
      <c r="E58" s="38">
        <v>9000000</v>
      </c>
      <c r="F58" s="55">
        <v>9000000</v>
      </c>
      <c r="G58" s="35"/>
      <c r="I58" s="53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</row>
    <row r="59" spans="1:24" s="13" customFormat="1">
      <c r="A59" s="13" t="s">
        <v>344</v>
      </c>
      <c r="C59" s="36"/>
      <c r="D59" s="63"/>
      <c r="E59" s="38">
        <f>E7</f>
        <v>1140000</v>
      </c>
      <c r="F59" s="38">
        <f>F7</f>
        <v>0</v>
      </c>
      <c r="G59" s="35"/>
      <c r="I59" s="53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</row>
    <row r="60" spans="1:24" s="13" customFormat="1">
      <c r="A60" s="13" t="s">
        <v>322</v>
      </c>
      <c r="C60" s="36"/>
      <c r="D60" s="63"/>
      <c r="E60" s="38">
        <f>SUM(E58-E59)</f>
        <v>7860000</v>
      </c>
      <c r="F60" s="38">
        <f>SUM(F58-F59)</f>
        <v>9000000</v>
      </c>
      <c r="G60" s="35"/>
      <c r="I60" s="53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</row>
    <row r="61" spans="1:24" s="13" customFormat="1">
      <c r="C61" s="36"/>
      <c r="D61" s="63"/>
      <c r="E61" s="38"/>
      <c r="F61" s="55"/>
      <c r="G61" s="35"/>
      <c r="I61" s="53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</row>
    <row r="62" spans="1:24" s="13" customFormat="1">
      <c r="A62" s="13" t="s">
        <v>343</v>
      </c>
      <c r="C62" s="36"/>
      <c r="D62" s="63"/>
      <c r="E62" s="38">
        <v>9000000</v>
      </c>
      <c r="F62" s="55">
        <v>9000000</v>
      </c>
      <c r="G62" s="35"/>
      <c r="I62" s="53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</row>
    <row r="63" spans="1:24" s="13" customFormat="1">
      <c r="A63" s="13" t="s">
        <v>345</v>
      </c>
      <c r="C63" s="36"/>
      <c r="D63" s="63"/>
      <c r="E63" s="38">
        <f>E19</f>
        <v>1644000</v>
      </c>
      <c r="F63" s="38">
        <f>F19</f>
        <v>222000</v>
      </c>
      <c r="G63" s="35"/>
      <c r="I63" s="53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</row>
    <row r="64" spans="1:24" s="13" customFormat="1">
      <c r="A64" s="13" t="s">
        <v>322</v>
      </c>
      <c r="C64" s="36"/>
      <c r="D64" s="63"/>
      <c r="E64" s="38">
        <f>SUM(E62-E63)</f>
        <v>7356000</v>
      </c>
      <c r="F64" s="38">
        <f>SUM(F62-F63)</f>
        <v>8778000</v>
      </c>
      <c r="G64" s="35"/>
      <c r="I64" s="53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</row>
    <row r="65" spans="1:23" s="13" customFormat="1">
      <c r="C65" s="36"/>
      <c r="D65" s="63"/>
      <c r="E65" s="38"/>
      <c r="F65" s="38"/>
      <c r="G65" s="35"/>
      <c r="I65" s="53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</row>
    <row r="66" spans="1:23" s="13" customFormat="1">
      <c r="A66" s="13" t="s">
        <v>346</v>
      </c>
      <c r="C66" s="36"/>
      <c r="D66" s="63"/>
      <c r="E66" s="38">
        <v>1200000</v>
      </c>
      <c r="F66" s="38">
        <v>1200000</v>
      </c>
      <c r="G66" s="35"/>
      <c r="I66" s="53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</row>
    <row r="67" spans="1:23" s="13" customFormat="1">
      <c r="A67" s="13" t="s">
        <v>347</v>
      </c>
      <c r="C67" s="36"/>
      <c r="D67" s="63"/>
      <c r="E67" s="38">
        <f>E56</f>
        <v>1070800</v>
      </c>
      <c r="F67" s="38">
        <f>F56</f>
        <v>170800</v>
      </c>
      <c r="G67" s="35"/>
      <c r="I67" s="53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</row>
    <row r="68" spans="1:23" s="13" customFormat="1">
      <c r="A68" s="13" t="s">
        <v>322</v>
      </c>
      <c r="C68" s="36"/>
      <c r="D68" s="63"/>
      <c r="E68" s="38">
        <f>SUM(E66-E67)</f>
        <v>129200</v>
      </c>
      <c r="F68" s="38">
        <f>SUM(F66-F67)</f>
        <v>1029200</v>
      </c>
      <c r="G68" s="35"/>
      <c r="I68" s="53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</row>
    <row r="69" spans="1:23">
      <c r="A69" s="25"/>
      <c r="B69" s="13"/>
      <c r="C69" s="36"/>
      <c r="D69" s="63"/>
      <c r="E69" s="39"/>
      <c r="F69" s="39"/>
      <c r="G69" s="35"/>
      <c r="I69" s="26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>
      <c r="A70" s="25"/>
      <c r="B70" s="13"/>
      <c r="C70" s="36"/>
      <c r="D70" s="63"/>
      <c r="E70" s="39"/>
      <c r="F70" s="39"/>
      <c r="G70" s="35"/>
      <c r="I70" s="26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>
      <c r="A71" s="13"/>
      <c r="B71" s="13"/>
      <c r="C71" s="36"/>
      <c r="D71" s="17"/>
      <c r="E71" s="25"/>
      <c r="F71" s="40"/>
      <c r="G71" s="35"/>
      <c r="I71" s="26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>
      <c r="E72" s="26"/>
      <c r="F72" s="11"/>
      <c r="G72" s="11"/>
      <c r="I72" s="26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>
      <c r="E73" s="26"/>
      <c r="F73" s="11"/>
      <c r="G73" s="11"/>
      <c r="I73" s="26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>
      <c r="E74" s="26"/>
      <c r="F74" s="11"/>
      <c r="G74" s="11"/>
      <c r="I74" s="26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>
      <c r="E75" s="26"/>
      <c r="F75" s="4"/>
      <c r="G75" s="4"/>
      <c r="I75" s="26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>
      <c r="E76" s="54"/>
      <c r="F76" s="4"/>
      <c r="G76" s="4"/>
      <c r="I76" s="26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>
      <c r="E77" s="54"/>
      <c r="F77" s="4"/>
      <c r="G77" s="4"/>
      <c r="I77" s="26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>
      <c r="E78" s="54"/>
      <c r="F78" s="4"/>
      <c r="G78" s="4"/>
      <c r="I78" s="26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>
      <c r="E79" s="54"/>
      <c r="F79" s="4"/>
      <c r="G79" s="4"/>
      <c r="I79" s="26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>
      <c r="E80" s="54"/>
      <c r="F80" s="4"/>
      <c r="G80" s="4"/>
      <c r="I80" s="26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5:24">
      <c r="E81" s="54"/>
      <c r="F81" s="4"/>
      <c r="G81" s="4"/>
      <c r="I81" s="26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5:24">
      <c r="E82" s="26"/>
      <c r="F82" s="11"/>
      <c r="G82" s="11"/>
      <c r="I82" s="26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5:24">
      <c r="E83" s="26"/>
      <c r="F83" s="11"/>
      <c r="G83" s="11"/>
      <c r="I83" s="26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5:24">
      <c r="E84" s="11"/>
      <c r="F84" s="11"/>
      <c r="G84" s="11"/>
      <c r="I84" s="26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5:24">
      <c r="E85" s="11"/>
      <c r="F85" s="11"/>
      <c r="G85" s="11"/>
      <c r="I85" s="26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5:24">
      <c r="E86" s="11"/>
      <c r="F86" s="11"/>
      <c r="G86" s="11"/>
      <c r="I86" s="26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5:24">
      <c r="E87" s="11"/>
      <c r="F87" s="11"/>
      <c r="G87" s="11"/>
      <c r="I87" s="26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5:24">
      <c r="E88" s="11"/>
      <c r="F88" s="11"/>
      <c r="G88" s="11"/>
      <c r="I88" s="26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5:24">
      <c r="E89" s="26"/>
      <c r="F89" s="11"/>
      <c r="G89" s="11"/>
      <c r="I89" s="26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5:24">
      <c r="E90" s="26"/>
      <c r="F90" s="11"/>
      <c r="G90" s="11"/>
      <c r="I90" s="26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5:24">
      <c r="E91" s="26"/>
      <c r="F91" s="11"/>
      <c r="G91" s="11"/>
      <c r="I91" s="26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5:24">
      <c r="E92" s="26"/>
      <c r="F92" s="11"/>
      <c r="G92" s="11"/>
      <c r="I92" s="26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5:24">
      <c r="E93" s="26"/>
      <c r="F93" s="11"/>
      <c r="G93" s="11"/>
      <c r="I93" s="26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5:24">
      <c r="E94" s="26"/>
      <c r="F94" s="11"/>
      <c r="G94" s="11"/>
      <c r="I94" s="26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5:24">
      <c r="E95" s="26"/>
      <c r="F95" s="11"/>
      <c r="G95" s="11"/>
      <c r="I95" s="26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5:24">
      <c r="E96" s="26"/>
      <c r="F96" s="11"/>
      <c r="G96" s="11"/>
      <c r="I96" s="26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5:23">
      <c r="E97" s="26"/>
      <c r="F97" s="11"/>
      <c r="G97" s="11"/>
      <c r="I97" s="26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5:23">
      <c r="E98" s="26"/>
      <c r="F98" s="11"/>
      <c r="G98" s="11"/>
      <c r="I98" s="26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5:23">
      <c r="E99" s="26"/>
      <c r="F99" s="11"/>
      <c r="G99" s="11"/>
      <c r="I99" s="26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5:23">
      <c r="E100" s="26"/>
      <c r="F100" s="11"/>
      <c r="G100" s="11"/>
      <c r="I100" s="26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5:23">
      <c r="E101" s="26"/>
      <c r="F101" s="11"/>
      <c r="G101" s="11"/>
      <c r="I101" s="26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5:23">
      <c r="E102" s="26"/>
      <c r="F102" s="11"/>
      <c r="G102" s="11"/>
      <c r="I102" s="26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5:23">
      <c r="E103" s="26"/>
      <c r="F103" s="11"/>
      <c r="G103" s="11"/>
      <c r="I103" s="26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5:23">
      <c r="E104" s="26"/>
      <c r="F104" s="11"/>
      <c r="G104" s="11"/>
      <c r="I104" s="26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5:23">
      <c r="E105" s="26"/>
      <c r="F105" s="11"/>
      <c r="G105" s="11"/>
      <c r="I105" s="26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5:23">
      <c r="E106" s="26"/>
      <c r="F106" s="11"/>
      <c r="G106" s="11"/>
      <c r="I106" s="26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5:23">
      <c r="E107" s="26"/>
      <c r="F107" s="11"/>
      <c r="G107" s="11"/>
      <c r="I107" s="26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5:23">
      <c r="E108" s="26"/>
      <c r="F108" s="11"/>
      <c r="G108" s="11"/>
      <c r="I108" s="26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5:23">
      <c r="E109" s="26"/>
      <c r="F109" s="11"/>
      <c r="G109" s="11"/>
      <c r="I109" s="26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5:23">
      <c r="E110" s="26"/>
      <c r="F110" s="11"/>
      <c r="G110" s="11"/>
      <c r="I110" s="26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5:23">
      <c r="E111" s="26"/>
      <c r="F111" s="11"/>
      <c r="G111" s="11"/>
      <c r="I111" s="26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5:23">
      <c r="E112" s="26"/>
      <c r="F112" s="11"/>
      <c r="G112" s="11"/>
      <c r="I112" s="26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5:24">
      <c r="E113" s="26"/>
      <c r="F113" s="11"/>
      <c r="G113" s="11"/>
      <c r="I113" s="26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5:24">
      <c r="E114" s="26"/>
      <c r="F114" s="11"/>
      <c r="G114" s="11"/>
      <c r="I114" s="26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5:24">
      <c r="E115" s="26"/>
      <c r="F115" s="11"/>
      <c r="G115" s="11"/>
      <c r="I115" s="26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5:24">
      <c r="E116" s="26"/>
      <c r="F116" s="11"/>
      <c r="G116" s="11"/>
      <c r="I116" s="26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5:24">
      <c r="E117" s="26"/>
      <c r="F117" s="11"/>
      <c r="G117" s="11"/>
      <c r="I117" s="26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5:24">
      <c r="E118" s="26"/>
      <c r="F118" s="11"/>
      <c r="G118" s="11"/>
      <c r="I118" s="26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5:24">
      <c r="E119" s="26"/>
      <c r="F119" s="11"/>
      <c r="G119" s="11"/>
      <c r="I119" s="26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5:24">
      <c r="E120" s="26"/>
      <c r="F120" s="11"/>
      <c r="G120" s="11"/>
      <c r="I120" s="26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5:24">
      <c r="E121" s="26"/>
      <c r="F121" s="11"/>
      <c r="G121" s="11"/>
      <c r="I121" s="26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5:24">
      <c r="E122" s="26"/>
      <c r="F122" s="11"/>
      <c r="G122" s="11"/>
      <c r="I122" s="26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5:24">
      <c r="E123" s="26"/>
      <c r="F123" s="11"/>
      <c r="G123" s="11"/>
      <c r="I123" s="26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5:24">
      <c r="E124" s="26"/>
      <c r="F124" s="11"/>
      <c r="G124" s="11"/>
      <c r="I124" s="26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5:24">
      <c r="E125" s="26"/>
      <c r="F125" s="11"/>
      <c r="G125" s="11"/>
      <c r="I125" s="26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5:24">
      <c r="E126" s="26"/>
      <c r="F126" s="11"/>
      <c r="G126" s="11"/>
      <c r="I126" s="26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5:24">
      <c r="E127" s="26"/>
      <c r="F127" s="11"/>
      <c r="G127" s="11"/>
      <c r="I127" s="26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5:24">
      <c r="E128" s="26"/>
      <c r="F128" s="4"/>
      <c r="G128" s="4"/>
      <c r="I128" s="26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5:24">
      <c r="E129" s="26"/>
      <c r="F129" s="4"/>
      <c r="G129" s="4"/>
      <c r="I129" s="26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5:24">
      <c r="E130" s="54"/>
      <c r="F130" s="4"/>
      <c r="G130" s="4"/>
      <c r="I130" s="26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5:24">
      <c r="E131" s="54"/>
      <c r="F131" s="4"/>
      <c r="G131" s="4"/>
      <c r="I131" s="26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5:24">
      <c r="E132" s="54"/>
      <c r="F132" s="4"/>
      <c r="G132" s="4"/>
      <c r="I132" s="26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5:24">
      <c r="E133" s="54"/>
      <c r="F133" s="4"/>
      <c r="G133" s="4"/>
      <c r="I133" s="26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5:24">
      <c r="E134" s="26"/>
      <c r="F134" s="11"/>
      <c r="G134" s="11"/>
      <c r="I134" s="26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5:24">
      <c r="E135" s="26"/>
      <c r="F135" s="11"/>
      <c r="G135" s="11"/>
      <c r="I135" s="26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5:24">
      <c r="E136" s="26"/>
      <c r="F136" s="11"/>
      <c r="G136" s="11"/>
      <c r="I136" s="26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5:24">
      <c r="E137" s="26"/>
      <c r="F137" s="11"/>
      <c r="G137" s="11"/>
      <c r="I137" s="26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5:24">
      <c r="E138" s="26"/>
      <c r="F138" s="11"/>
      <c r="G138" s="11"/>
      <c r="I138" s="26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5:24">
      <c r="E139" s="26"/>
      <c r="F139" s="11"/>
      <c r="G139" s="11"/>
      <c r="I139" s="26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5:24">
      <c r="E140" s="26"/>
      <c r="F140" s="11"/>
      <c r="G140" s="11"/>
      <c r="I140" s="26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5:24">
      <c r="E141" s="26"/>
      <c r="F141" s="11"/>
      <c r="G141" s="11"/>
      <c r="I141" s="26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5:24">
      <c r="E142" s="26"/>
      <c r="F142" s="11"/>
      <c r="G142" s="11"/>
      <c r="I142" s="26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5:24">
      <c r="E143" s="26"/>
      <c r="F143" s="11"/>
      <c r="G143" s="11"/>
      <c r="I143" s="26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5:24">
      <c r="E144" s="26"/>
      <c r="F144" s="11"/>
      <c r="G144" s="11"/>
      <c r="I144" s="26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5:23">
      <c r="E145" s="26"/>
      <c r="F145" s="11"/>
      <c r="G145" s="11"/>
      <c r="I145" s="26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5:23">
      <c r="E146" s="26"/>
      <c r="F146" s="11"/>
      <c r="G146" s="11"/>
      <c r="I146" s="26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5:23">
      <c r="E147" s="26"/>
      <c r="F147" s="11"/>
      <c r="G147" s="11"/>
      <c r="I147" s="26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5:23">
      <c r="E148" s="26"/>
      <c r="F148" s="11"/>
      <c r="G148" s="11"/>
      <c r="I148" s="26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5:23">
      <c r="E149" s="26"/>
      <c r="F149" s="11"/>
      <c r="G149" s="11"/>
      <c r="I149" s="26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5:23">
      <c r="E150" s="26"/>
      <c r="F150" s="11"/>
      <c r="G150" s="11"/>
      <c r="I150" s="26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5:23">
      <c r="E151" s="26"/>
      <c r="F151" s="11"/>
      <c r="G151" s="11"/>
      <c r="I151" s="26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5:23">
      <c r="E152" s="26"/>
      <c r="F152" s="11"/>
      <c r="G152" s="11"/>
      <c r="I152" s="26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5:23">
      <c r="E153" s="26"/>
      <c r="F153" s="11"/>
      <c r="G153" s="11"/>
      <c r="I153" s="26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5:23">
      <c r="E154" s="26"/>
      <c r="F154" s="11"/>
      <c r="G154" s="11"/>
      <c r="I154" s="26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5:23">
      <c r="E155" s="26"/>
      <c r="F155" s="4"/>
      <c r="G155" s="4"/>
      <c r="I155" s="26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5:23">
      <c r="E156" s="26"/>
      <c r="F156" s="4"/>
      <c r="G156" s="4"/>
      <c r="I156" s="26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5:23">
      <c r="E157" s="26"/>
      <c r="F157" s="4"/>
      <c r="G157" s="4"/>
      <c r="I157" s="26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5:23">
      <c r="E158" s="26"/>
      <c r="F158" s="4"/>
      <c r="G158" s="4"/>
      <c r="I158" s="26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5:23">
      <c r="E159" s="26"/>
      <c r="F159" s="4"/>
      <c r="G159" s="4"/>
      <c r="I159" s="26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5:23">
      <c r="E160" s="26"/>
      <c r="F160" s="11"/>
      <c r="G160" s="11"/>
      <c r="I160" s="26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5:24">
      <c r="E161" s="26"/>
      <c r="F161" s="11"/>
      <c r="G161" s="11"/>
      <c r="I161" s="26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5:24">
      <c r="E162" s="26"/>
      <c r="F162" s="11"/>
      <c r="G162" s="11"/>
      <c r="I162" s="26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5:24">
      <c r="E163" s="26"/>
      <c r="F163" s="11"/>
      <c r="G163" s="11"/>
      <c r="I163" s="26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5:24">
      <c r="E164" s="26"/>
      <c r="F164" s="11"/>
      <c r="G164" s="11"/>
      <c r="I164" s="26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5:24">
      <c r="E165" s="54"/>
      <c r="F165" s="4"/>
      <c r="G165" s="4"/>
      <c r="I165" s="26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5:24">
      <c r="E166" s="54"/>
      <c r="F166" s="4"/>
      <c r="G166" s="4"/>
      <c r="I166" s="26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5:24">
      <c r="E167" s="54"/>
      <c r="F167" s="4"/>
      <c r="G167" s="4"/>
      <c r="I167" s="26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5:24">
      <c r="E168" s="54"/>
      <c r="F168" s="4"/>
      <c r="G168" s="4"/>
      <c r="I168" s="26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5:24">
      <c r="E169" s="54"/>
      <c r="F169" s="4"/>
      <c r="G169" s="4"/>
      <c r="I169" s="26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5:24">
      <c r="E170" s="54"/>
      <c r="F170" s="4"/>
      <c r="G170" s="4"/>
      <c r="I170" s="26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5:24">
      <c r="E171" s="54"/>
      <c r="F171" s="4"/>
      <c r="G171" s="4"/>
      <c r="I171" s="26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5:24">
      <c r="E172" s="54"/>
      <c r="F172" s="4"/>
      <c r="G172" s="4"/>
      <c r="I172" s="26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5:24">
      <c r="E173" s="54"/>
      <c r="F173" s="4"/>
      <c r="G173" s="4"/>
      <c r="I173" s="26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5:24">
      <c r="E174" s="54"/>
      <c r="F174" s="4"/>
      <c r="G174" s="4"/>
      <c r="I174" s="26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5:24">
      <c r="E175" s="26"/>
      <c r="F175" s="11"/>
      <c r="G175" s="11"/>
      <c r="I175" s="26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5:24">
      <c r="E176" s="26"/>
      <c r="F176" s="11"/>
      <c r="G176" s="11"/>
      <c r="I176" s="26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5:24">
      <c r="E177" s="26"/>
      <c r="F177" s="11"/>
      <c r="G177" s="11"/>
      <c r="I177" s="26"/>
      <c r="K177" s="2"/>
      <c r="L177" s="2"/>
      <c r="M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5:24">
      <c r="E178" s="26"/>
      <c r="F178" s="11"/>
      <c r="G178" s="11"/>
      <c r="I178" s="26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5:24">
      <c r="E179" s="26"/>
      <c r="F179" s="4"/>
      <c r="G179" s="4"/>
      <c r="I179" s="26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5:24">
      <c r="E180" s="26"/>
      <c r="F180" s="4"/>
      <c r="G180" s="4"/>
      <c r="I180" s="26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5:24">
      <c r="E181" s="26"/>
      <c r="F181" s="11"/>
      <c r="G181" s="11"/>
      <c r="I181" s="26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5:24">
      <c r="E182" s="26"/>
      <c r="F182" s="11"/>
      <c r="G182" s="11"/>
      <c r="I182" s="26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5:24">
      <c r="E183" s="26"/>
      <c r="F183" s="11"/>
      <c r="G183" s="11"/>
      <c r="I183" s="26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5:24">
      <c r="E184" s="26"/>
      <c r="F184" s="11"/>
      <c r="G184" s="11"/>
      <c r="I184" s="26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5:24">
      <c r="E185" s="26"/>
      <c r="F185" s="11"/>
      <c r="G185" s="11"/>
      <c r="I185" s="26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5:24">
      <c r="E186" s="26"/>
      <c r="F186" s="11"/>
      <c r="G186" s="11"/>
      <c r="I186" s="26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5:24">
      <c r="E187" s="54"/>
      <c r="F187" s="4"/>
      <c r="G187" s="4"/>
      <c r="I187" s="26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5:24">
      <c r="E188" s="54"/>
      <c r="F188" s="4"/>
      <c r="G188" s="4"/>
      <c r="I188" s="26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5:24">
      <c r="E189" s="54"/>
      <c r="F189" s="4"/>
      <c r="G189" s="4"/>
      <c r="I189" s="26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5:24">
      <c r="E190" s="54"/>
      <c r="F190" s="4"/>
      <c r="G190" s="4"/>
      <c r="I190" s="26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5:24">
      <c r="E191" s="54"/>
      <c r="F191" s="4"/>
      <c r="G191" s="4"/>
      <c r="I191" s="26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5:24">
      <c r="E192" s="54"/>
      <c r="F192" s="4"/>
      <c r="G192" s="4"/>
      <c r="I192" s="26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5:24">
      <c r="E193" s="54"/>
      <c r="F193" s="4"/>
      <c r="G193" s="4"/>
      <c r="I193" s="26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5:24">
      <c r="E194" s="54"/>
      <c r="F194" s="4"/>
      <c r="G194" s="4"/>
      <c r="I194" s="26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5:24">
      <c r="E195" s="54"/>
      <c r="F195" s="4"/>
      <c r="G195" s="4"/>
      <c r="I195" s="26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5:24">
      <c r="E196" s="26"/>
      <c r="F196" s="11"/>
      <c r="G196" s="11"/>
      <c r="I196" s="26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5:24">
      <c r="E197" s="26"/>
      <c r="F197" s="11"/>
      <c r="G197" s="11"/>
      <c r="I197" s="26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5:24">
      <c r="E198" s="26"/>
      <c r="F198" s="11"/>
      <c r="G198" s="11"/>
      <c r="I198" s="26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5:24">
      <c r="E199" s="26"/>
      <c r="F199" s="11"/>
      <c r="G199" s="11"/>
      <c r="I199" s="26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5:24">
      <c r="E200" s="26"/>
      <c r="F200" s="11"/>
      <c r="G200" s="11"/>
      <c r="I200" s="26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5:24">
      <c r="E201" s="26"/>
      <c r="F201" s="11"/>
      <c r="G201" s="11"/>
      <c r="I201" s="26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5:24">
      <c r="E202" s="26"/>
      <c r="F202" s="11"/>
      <c r="G202" s="11"/>
      <c r="I202" s="26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5:24">
      <c r="E203" s="26"/>
      <c r="F203" s="11"/>
      <c r="G203" s="11"/>
      <c r="I203" s="26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5:24">
      <c r="E204" s="26"/>
      <c r="F204" s="11"/>
      <c r="G204" s="11"/>
      <c r="I204" s="26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5:24">
      <c r="E205" s="26"/>
      <c r="F205" s="11"/>
      <c r="G205" s="11"/>
      <c r="I205" s="26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5:24">
      <c r="E206" s="26"/>
      <c r="F206" s="11"/>
      <c r="G206" s="11"/>
      <c r="I206" s="26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5:24">
      <c r="E207" s="26"/>
      <c r="F207" s="11"/>
      <c r="G207" s="11"/>
      <c r="I207" s="26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5:24">
      <c r="E208" s="26"/>
      <c r="F208" s="11"/>
      <c r="G208" s="11"/>
      <c r="I208" s="26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5:24">
      <c r="E209" s="26"/>
      <c r="F209" s="11"/>
      <c r="G209" s="11"/>
      <c r="I209" s="26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5:24">
      <c r="E210" s="26"/>
      <c r="F210" s="11"/>
      <c r="G210" s="11"/>
      <c r="I210" s="26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5:24">
      <c r="E211" s="26"/>
      <c r="F211" s="11"/>
      <c r="G211" s="11"/>
      <c r="I211" s="26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5:24">
      <c r="E212" s="54"/>
      <c r="F212" s="4"/>
      <c r="G212" s="4"/>
      <c r="I212" s="26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5:24">
      <c r="E213" s="54"/>
      <c r="F213" s="4"/>
      <c r="G213" s="4"/>
      <c r="I213" s="26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5:24">
      <c r="E214" s="26"/>
      <c r="F214" s="11"/>
      <c r="G214" s="11"/>
      <c r="I214" s="26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5:24">
      <c r="E215" s="26"/>
      <c r="F215" s="11"/>
      <c r="G215" s="11"/>
      <c r="I215" s="26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5:24">
      <c r="E216" s="26"/>
      <c r="F216" s="11"/>
      <c r="G216" s="11"/>
      <c r="I216" s="26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5:24">
      <c r="E217" s="26"/>
      <c r="F217" s="4"/>
      <c r="G217" s="4"/>
      <c r="I217" s="26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5:24">
      <c r="E218" s="26"/>
      <c r="F218" s="11"/>
      <c r="G218" s="11"/>
      <c r="I218" s="26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5:24">
      <c r="E219" s="26"/>
      <c r="F219" s="11"/>
      <c r="G219" s="11"/>
      <c r="I219" s="26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5:24">
      <c r="E220" s="26"/>
      <c r="F220" s="11"/>
      <c r="G220" s="11"/>
      <c r="I220" s="26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5:24">
      <c r="E221" s="26"/>
      <c r="F221" s="11"/>
      <c r="G221" s="11"/>
      <c r="I221" s="26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5:24">
      <c r="E222" s="26"/>
      <c r="F222" s="11"/>
      <c r="G222" s="11"/>
      <c r="I222" s="26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5:24">
      <c r="E223" s="54"/>
      <c r="F223" s="4"/>
      <c r="G223" s="4"/>
      <c r="I223" s="26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5:24">
      <c r="E224" s="54"/>
      <c r="F224" s="4"/>
      <c r="G224" s="4"/>
      <c r="I224" s="26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5:24">
      <c r="E225" s="26"/>
      <c r="F225" s="11"/>
      <c r="G225" s="11"/>
      <c r="I225" s="26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5:24">
      <c r="E226" s="26"/>
      <c r="F226" s="11"/>
      <c r="G226" s="11"/>
      <c r="I226" s="26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5:24">
      <c r="E227" s="26"/>
      <c r="F227" s="11"/>
      <c r="G227" s="11"/>
      <c r="I227" s="26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5:24">
      <c r="E228" s="26"/>
      <c r="F228" s="11"/>
      <c r="G228" s="11"/>
      <c r="I228" s="26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5:24">
      <c r="E229" s="26"/>
      <c r="F229" s="11"/>
      <c r="G229" s="11"/>
      <c r="I229" s="26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5:24">
      <c r="E230" s="26"/>
      <c r="F230" s="11"/>
      <c r="G230" s="11"/>
      <c r="I230" s="26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>
        <f>SUM(W226:W230)</f>
        <v>0</v>
      </c>
    </row>
    <row r="231" spans="5:24">
      <c r="E231" s="26"/>
      <c r="F231" s="11"/>
      <c r="G231" s="11"/>
      <c r="I231" s="26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5:24">
      <c r="E232" s="26"/>
      <c r="F232" s="11"/>
      <c r="G232" s="11"/>
      <c r="I232" s="26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5:24">
      <c r="E233" s="26"/>
      <c r="F233" s="11"/>
      <c r="G233" s="11"/>
      <c r="I233" s="26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5:24">
      <c r="E234" s="26"/>
      <c r="F234" s="11"/>
      <c r="G234" s="11"/>
      <c r="I234" s="26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5:24">
      <c r="E235" s="26"/>
      <c r="F235" s="11"/>
      <c r="G235" s="11"/>
      <c r="I235" s="26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5:24">
      <c r="E236" s="26"/>
      <c r="F236" s="11"/>
      <c r="G236" s="11"/>
      <c r="I236" s="26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5:24">
      <c r="E237" s="26"/>
      <c r="F237" s="11"/>
      <c r="G237" s="11"/>
      <c r="I237" s="26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>
        <f>SUM(W234:W237)</f>
        <v>0</v>
      </c>
    </row>
    <row r="238" spans="5:24">
      <c r="E238" s="26"/>
      <c r="F238" s="11"/>
      <c r="G238" s="11"/>
      <c r="I238" s="26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5:24">
      <c r="E239" s="54"/>
      <c r="F239" s="4"/>
      <c r="G239" s="4"/>
      <c r="I239" s="26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5:24">
      <c r="E240" s="54"/>
      <c r="F240" s="4"/>
      <c r="G240" s="4"/>
      <c r="I240" s="26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3:24">
      <c r="E241" s="54"/>
      <c r="F241" s="4"/>
      <c r="G241" s="4"/>
      <c r="I241" s="26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3:24">
      <c r="E242" s="54"/>
      <c r="F242" s="4"/>
      <c r="G242" s="4"/>
      <c r="I242" s="26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3:24" s="8" customFormat="1">
      <c r="C243" s="47"/>
      <c r="D243" s="27"/>
      <c r="E243" s="50"/>
      <c r="F243" s="9"/>
      <c r="G243" s="9"/>
      <c r="I243" s="5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</row>
    <row r="244" spans="3:24">
      <c r="E244" s="54"/>
      <c r="F244" s="4"/>
      <c r="G244" s="4"/>
      <c r="I244" s="26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3:24">
      <c r="E245" s="26"/>
      <c r="F245" s="11"/>
      <c r="G245" s="11"/>
      <c r="I245" s="26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3:24"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3:24">
      <c r="E247" s="26"/>
      <c r="F247" s="11"/>
      <c r="G247" s="11"/>
      <c r="I247" s="26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3:24">
      <c r="E248" s="26"/>
      <c r="F248" s="11"/>
      <c r="G248" s="11"/>
      <c r="I248" s="26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3:24">
      <c r="E249" s="26"/>
      <c r="F249" s="11"/>
      <c r="G249" s="11"/>
      <c r="I249" s="26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3:24">
      <c r="E250" s="26"/>
      <c r="F250" s="11"/>
      <c r="G250" s="11"/>
      <c r="I250" s="26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3:24">
      <c r="E251" s="26"/>
      <c r="F251" s="11"/>
      <c r="G251" s="11"/>
      <c r="I251" s="26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3:24">
      <c r="E252" s="26"/>
      <c r="F252" s="11"/>
      <c r="G252" s="11"/>
      <c r="I252" s="26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3:24">
      <c r="E253" s="26"/>
      <c r="F253" s="11"/>
      <c r="G253" s="11"/>
      <c r="I253" s="26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3:24">
      <c r="E254" s="26"/>
      <c r="F254" s="11"/>
      <c r="G254" s="11"/>
      <c r="I254" s="26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3:24">
      <c r="E255" s="26"/>
      <c r="F255" s="11"/>
      <c r="G255" s="11"/>
      <c r="I255" s="26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3:24">
      <c r="E256" s="26"/>
      <c r="F256" s="11"/>
      <c r="G256" s="11"/>
      <c r="I256" s="26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5:24">
      <c r="E257" s="26"/>
      <c r="F257" s="26"/>
      <c r="I257" s="26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5:24">
      <c r="E258" s="26"/>
      <c r="F258" s="4"/>
      <c r="G258" s="4"/>
      <c r="I258" s="26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5:24">
      <c r="E259" s="26"/>
      <c r="F259" s="4"/>
      <c r="G259" s="4"/>
      <c r="I259" s="26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5:24">
      <c r="E260" s="26"/>
      <c r="F260" s="4"/>
      <c r="G260" s="4"/>
      <c r="I260" s="26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5:24">
      <c r="E261" s="26"/>
      <c r="F261" s="4"/>
      <c r="G261" s="4"/>
      <c r="I261" s="26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5:24">
      <c r="E262" s="26"/>
      <c r="F262" s="4"/>
      <c r="G262" s="4"/>
      <c r="I262" s="26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5:24">
      <c r="E263" s="26"/>
      <c r="F263" s="4"/>
      <c r="G263" s="4"/>
      <c r="I263" s="26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5:24">
      <c r="E264" s="26"/>
      <c r="F264" s="4"/>
      <c r="G264" s="4"/>
      <c r="I264" s="26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5:24">
      <c r="E265" s="64"/>
      <c r="F265" s="4"/>
      <c r="G265" s="4"/>
      <c r="I265" s="26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5:24">
      <c r="E266" s="26"/>
      <c r="F266" s="11"/>
      <c r="G266" s="11"/>
      <c r="I266" s="26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5:24">
      <c r="E267" s="26"/>
      <c r="F267" s="11"/>
      <c r="G267" s="11"/>
      <c r="I267" s="26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5:24">
      <c r="E268" s="26"/>
      <c r="F268" s="11"/>
      <c r="G268" s="11"/>
      <c r="I268" s="26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5:24">
      <c r="E269" s="26"/>
      <c r="F269" s="11"/>
      <c r="G269" s="11"/>
      <c r="I269" s="26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5:24">
      <c r="E270" s="26"/>
      <c r="F270" s="11"/>
      <c r="G270" s="11"/>
      <c r="I270" s="26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5:24">
      <c r="E271" s="26"/>
      <c r="F271" s="11"/>
      <c r="G271" s="11"/>
      <c r="I271" s="26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5:24">
      <c r="E272" s="26"/>
      <c r="F272" s="11"/>
      <c r="G272" s="11"/>
      <c r="I272" s="26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>
        <f>SUM(W269:W272)</f>
        <v>0</v>
      </c>
    </row>
    <row r="273" spans="5:24">
      <c r="E273" s="26"/>
      <c r="F273" s="11"/>
      <c r="G273" s="11"/>
      <c r="I273" s="26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5:24">
      <c r="E274" s="26"/>
      <c r="F274" s="11"/>
      <c r="G274" s="11"/>
      <c r="I274" s="26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5:24">
      <c r="E275" s="26"/>
      <c r="F275" s="11"/>
      <c r="G275" s="11"/>
      <c r="I275" s="26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5:24">
      <c r="E276" s="26"/>
      <c r="F276" s="11"/>
      <c r="G276" s="11"/>
      <c r="I276" s="26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5:24">
      <c r="E277" s="26"/>
      <c r="F277" s="11"/>
      <c r="G277" s="11"/>
      <c r="I277" s="26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5:24">
      <c r="E278" s="26"/>
      <c r="F278" s="11"/>
      <c r="G278" s="11"/>
      <c r="I278" s="26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5:24">
      <c r="E279" s="26"/>
      <c r="F279" s="11"/>
      <c r="G279" s="11"/>
      <c r="H279" s="26"/>
      <c r="I279" s="26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5:24">
      <c r="E280" s="26"/>
      <c r="F280" s="11"/>
      <c r="G280" s="11"/>
      <c r="H280" s="26"/>
      <c r="I280" s="26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5:24">
      <c r="E281" s="26"/>
      <c r="F281" s="11"/>
      <c r="G281" s="11"/>
      <c r="H281" s="26"/>
      <c r="I281" s="26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5:24">
      <c r="E282" s="26"/>
      <c r="F282" s="11"/>
      <c r="G282" s="11"/>
      <c r="H282" s="26"/>
      <c r="I282" s="26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>
        <f>SUM(W279:W282)</f>
        <v>0</v>
      </c>
    </row>
    <row r="283" spans="5:24">
      <c r="E283" s="26"/>
      <c r="F283" s="4"/>
      <c r="G283" s="4"/>
      <c r="I283" s="26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5:24">
      <c r="E284" s="26"/>
      <c r="F284" s="4"/>
      <c r="G284" s="4"/>
      <c r="I284" s="26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5:24">
      <c r="E285" s="54"/>
      <c r="F285" s="4"/>
      <c r="G285" s="4"/>
      <c r="I285" s="26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5:24">
      <c r="E286" s="26"/>
      <c r="F286" s="11"/>
      <c r="G286" s="11"/>
      <c r="I286" s="26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5:24">
      <c r="E287" s="54"/>
      <c r="F287" s="4"/>
      <c r="G287" s="4"/>
      <c r="I287" s="26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5:24">
      <c r="E288" s="54"/>
      <c r="F288" s="4"/>
      <c r="G288" s="4"/>
      <c r="I288" s="26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3:24">
      <c r="E289" s="54"/>
      <c r="F289" s="4"/>
      <c r="G289" s="4"/>
      <c r="I289" s="26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3:24">
      <c r="E290" s="26"/>
      <c r="F290" s="11"/>
      <c r="G290" s="11"/>
      <c r="I290" s="26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3:24">
      <c r="E291" s="26"/>
      <c r="F291" s="11"/>
      <c r="G291" s="11"/>
      <c r="I291" s="26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3:24">
      <c r="E292" s="54"/>
      <c r="F292" s="4"/>
      <c r="G292" s="4"/>
      <c r="I292" s="26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3:24">
      <c r="E293" s="54"/>
      <c r="F293" s="4"/>
      <c r="G293" s="4"/>
      <c r="I293" s="26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3:24">
      <c r="E294" s="54"/>
      <c r="F294" s="4"/>
      <c r="G294" s="4"/>
      <c r="I294" s="26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3:24">
      <c r="E295" s="54"/>
      <c r="F295" s="4"/>
      <c r="G295" s="4"/>
      <c r="I295" s="26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3:24">
      <c r="E296" s="54"/>
      <c r="F296" s="4"/>
      <c r="G296" s="4"/>
      <c r="I296" s="26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3:24">
      <c r="E297" s="26"/>
      <c r="F297" s="4"/>
      <c r="G297" s="4"/>
      <c r="I297" s="26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3:24">
      <c r="E298" s="26"/>
      <c r="F298" s="4"/>
      <c r="G298" s="4"/>
      <c r="I298" s="26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3:24">
      <c r="E299" s="26"/>
      <c r="F299" s="11"/>
      <c r="G299" s="11"/>
      <c r="I299" s="26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3:24">
      <c r="E300" s="26"/>
      <c r="F300" s="11"/>
      <c r="G300" s="11"/>
      <c r="I300" s="26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3:24" s="8" customFormat="1">
      <c r="C301" s="47"/>
      <c r="D301" s="27"/>
      <c r="E301" s="50"/>
      <c r="F301" s="9"/>
      <c r="G301" s="9"/>
      <c r="I301" s="5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</row>
    <row r="302" spans="3:24">
      <c r="E302" s="26"/>
      <c r="F302" s="4"/>
      <c r="G302" s="4"/>
      <c r="I302" s="26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3:24">
      <c r="E303" s="26"/>
      <c r="F303" s="4"/>
      <c r="G303" s="4"/>
      <c r="I303" s="26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3:24">
      <c r="E304" s="26"/>
      <c r="F304" s="4"/>
      <c r="G304" s="4"/>
      <c r="I304" s="26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5:23">
      <c r="E305" s="26"/>
      <c r="F305" s="4"/>
      <c r="G305" s="4"/>
      <c r="I305" s="26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5:23">
      <c r="E306" s="26"/>
      <c r="F306" s="4"/>
      <c r="G306" s="4"/>
      <c r="I306" s="26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5:23">
      <c r="E307" s="26"/>
      <c r="F307" s="4"/>
      <c r="G307" s="4"/>
      <c r="I307" s="26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5:23">
      <c r="E308" s="54"/>
      <c r="F308" s="4"/>
      <c r="G308" s="4"/>
      <c r="I308" s="26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5:23">
      <c r="E309" s="54"/>
      <c r="F309" s="4"/>
      <c r="G309" s="4"/>
      <c r="I309" s="26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5:23">
      <c r="E310" s="54"/>
      <c r="F310" s="4"/>
      <c r="G310" s="4"/>
      <c r="I310" s="26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5:23">
      <c r="E311" s="26"/>
      <c r="F311" s="4"/>
      <c r="G311" s="4"/>
      <c r="I311" s="26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5:23">
      <c r="E312" s="26"/>
      <c r="F312" s="4"/>
      <c r="G312" s="4"/>
      <c r="I312" s="26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5:23">
      <c r="E313" s="26"/>
      <c r="F313" s="4"/>
      <c r="G313" s="4"/>
      <c r="I313" s="26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5:23">
      <c r="E314" s="26"/>
      <c r="F314" s="4"/>
      <c r="G314" s="4"/>
      <c r="I314" s="26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5:23">
      <c r="E315" s="26"/>
      <c r="F315" s="4"/>
      <c r="G315" s="4"/>
      <c r="I315" s="26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5:23">
      <c r="E316" s="26"/>
      <c r="F316" s="4"/>
      <c r="G316" s="4"/>
      <c r="I316" s="26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5:23">
      <c r="E317" s="26"/>
      <c r="F317" s="4"/>
      <c r="G317" s="4"/>
      <c r="I317" s="26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5:23">
      <c r="E318" s="26"/>
      <c r="F318" s="4"/>
      <c r="G318" s="4"/>
      <c r="I318" s="26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5:23">
      <c r="E319" s="26"/>
      <c r="F319" s="4"/>
      <c r="G319" s="4"/>
      <c r="I319" s="26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5:23">
      <c r="E320" s="26"/>
      <c r="F320" s="11"/>
      <c r="G320" s="11"/>
      <c r="I320" s="26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3:24">
      <c r="E321" s="26"/>
      <c r="F321" s="11"/>
      <c r="G321" s="11"/>
      <c r="I321" s="26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3:24">
      <c r="E322" s="26"/>
      <c r="F322" s="11"/>
      <c r="G322" s="11"/>
      <c r="I322" s="26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3:24">
      <c r="E323" s="26"/>
      <c r="F323" s="11"/>
      <c r="G323" s="11"/>
      <c r="I323" s="26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3:24">
      <c r="E324" s="26"/>
      <c r="F324" s="11"/>
      <c r="G324" s="11"/>
      <c r="I324" s="26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3:24" s="8" customFormat="1">
      <c r="C325" s="47"/>
      <c r="D325" s="27"/>
      <c r="E325" s="50"/>
      <c r="F325" s="9"/>
      <c r="G325" s="9"/>
      <c r="I325" s="5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</row>
    <row r="326" spans="3:24">
      <c r="E326" s="26"/>
      <c r="F326" s="11"/>
      <c r="G326" s="11"/>
      <c r="I326" s="26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3:24">
      <c r="E327" s="26"/>
      <c r="F327" s="11"/>
      <c r="G327" s="11"/>
      <c r="H327" s="26"/>
      <c r="I327" s="26"/>
      <c r="K327" s="2"/>
      <c r="L327" s="51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3:24">
      <c r="E328" s="26"/>
      <c r="F328" s="11"/>
      <c r="G328" s="11"/>
      <c r="H328" s="26"/>
      <c r="I328" s="26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3:24">
      <c r="E329" s="26"/>
      <c r="F329" s="11"/>
      <c r="G329" s="11"/>
      <c r="I329" s="26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3:24">
      <c r="E330" s="26"/>
      <c r="F330" s="11"/>
      <c r="G330" s="11"/>
      <c r="I330" s="26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3:24">
      <c r="E331" s="26"/>
      <c r="F331" s="11"/>
      <c r="G331" s="11"/>
      <c r="I331" s="26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3:24"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3:24" s="8" customFormat="1">
      <c r="C333" s="47"/>
      <c r="D333" s="27"/>
      <c r="E333" s="50"/>
      <c r="F333" s="9"/>
      <c r="G333" s="9"/>
      <c r="I333" s="5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</row>
    <row r="334" spans="3:24" s="8" customFormat="1">
      <c r="C334" s="47"/>
      <c r="D334" s="27"/>
      <c r="E334" s="50"/>
      <c r="F334" s="9"/>
      <c r="G334" s="9"/>
      <c r="I334" s="5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</row>
    <row r="335" spans="3:24">
      <c r="E335" s="26"/>
      <c r="F335" s="11"/>
      <c r="G335" s="11"/>
      <c r="I335" s="26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3:24" s="8" customFormat="1">
      <c r="C336" s="47"/>
      <c r="D336" s="27"/>
      <c r="E336" s="50"/>
      <c r="F336" s="9"/>
      <c r="G336" s="9"/>
      <c r="I336" s="5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</row>
    <row r="337" spans="3:25">
      <c r="E337" s="54"/>
      <c r="F337" s="4"/>
      <c r="G337" s="4"/>
      <c r="I337" s="26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3:25">
      <c r="E338" s="50"/>
      <c r="F338" s="4"/>
      <c r="G338" s="4"/>
      <c r="I338" s="50"/>
      <c r="K338" s="2"/>
      <c r="L338" s="2"/>
      <c r="M338" s="2"/>
      <c r="N338" s="2"/>
      <c r="O338" s="2"/>
      <c r="P338" s="2"/>
      <c r="Q338" s="2"/>
      <c r="R338" s="2"/>
      <c r="S338" s="2"/>
    </row>
    <row r="339" spans="3:25">
      <c r="E339" s="50"/>
      <c r="F339" s="4"/>
      <c r="G339" s="4"/>
      <c r="I339" s="26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3:25">
      <c r="E340" s="26"/>
      <c r="F340" s="4"/>
      <c r="G340" s="4"/>
      <c r="I340" s="26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3:25" s="8" customFormat="1">
      <c r="C341" s="47"/>
      <c r="D341" s="27"/>
      <c r="E341" s="26"/>
      <c r="F341" s="11"/>
      <c r="G341" s="11"/>
      <c r="H341" s="1"/>
      <c r="I341" s="26"/>
      <c r="J341" s="1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3:25" s="8" customFormat="1">
      <c r="C342" s="47"/>
      <c r="D342" s="27"/>
      <c r="E342" s="26"/>
      <c r="F342" s="11"/>
      <c r="G342" s="11"/>
      <c r="H342" s="1"/>
      <c r="I342" s="26"/>
      <c r="J342" s="1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3:25">
      <c r="E343" s="54"/>
      <c r="F343" s="4"/>
      <c r="G343" s="4"/>
      <c r="I343" s="26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3:25">
      <c r="E344" s="54"/>
      <c r="F344" s="4"/>
      <c r="G344" s="4"/>
      <c r="I344" s="26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3:25">
      <c r="E345" s="54"/>
      <c r="F345" s="4"/>
      <c r="G345" s="4"/>
      <c r="I345" s="26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3:25">
      <c r="E346" s="54"/>
      <c r="F346" s="4"/>
      <c r="G346" s="4"/>
      <c r="I346" s="26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3:25">
      <c r="E347" s="26"/>
      <c r="F347" s="4"/>
      <c r="G347" s="4"/>
      <c r="I347" s="26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3:25">
      <c r="E348" s="26"/>
      <c r="F348" s="4"/>
      <c r="G348" s="4"/>
      <c r="I348" s="26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3:25">
      <c r="E349" s="26"/>
      <c r="F349" s="4"/>
      <c r="G349" s="4"/>
      <c r="I349" s="26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Y349" s="20"/>
    </row>
    <row r="350" spans="3:25" s="8" customFormat="1">
      <c r="C350" s="47"/>
      <c r="D350" s="27"/>
      <c r="E350" s="50"/>
      <c r="F350" s="9"/>
      <c r="G350" s="9"/>
      <c r="I350" s="5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Y350" s="23"/>
    </row>
    <row r="351" spans="3:25">
      <c r="E351" s="26"/>
      <c r="F351" s="4"/>
      <c r="G351" s="4"/>
      <c r="I351" s="26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3:25">
      <c r="E352" s="26"/>
      <c r="F352" s="4"/>
      <c r="G352" s="4"/>
      <c r="I352" s="26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5:23">
      <c r="E353" s="26"/>
      <c r="F353" s="4"/>
      <c r="G353" s="4"/>
      <c r="I353" s="26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5:23">
      <c r="E354" s="26"/>
      <c r="F354" s="11"/>
      <c r="G354" s="11"/>
      <c r="I354" s="26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</sheetData>
  <phoneticPr fontId="0" type="noConversion"/>
  <pageMargins left="0.25" right="0.25" top="1" bottom="1" header="0.5" footer="0.5"/>
  <pageSetup paperSize="5" scale="90" orientation="landscape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9"/>
  <sheetViews>
    <sheetView workbookViewId="0">
      <selection activeCell="A28" sqref="A28"/>
    </sheetView>
  </sheetViews>
  <sheetFormatPr defaultRowHeight="13.2"/>
  <cols>
    <col min="1" max="1" width="21.88671875" style="1" customWidth="1"/>
    <col min="2" max="2" width="3.33203125" style="1" customWidth="1"/>
    <col min="3" max="3" width="51" style="32" customWidth="1"/>
    <col min="4" max="4" width="14.33203125" style="6" customWidth="1"/>
    <col min="5" max="5" width="18" style="1" customWidth="1"/>
    <col min="6" max="6" width="15.44140625" style="1" customWidth="1"/>
    <col min="7" max="7" width="40.88671875" style="26" customWidth="1"/>
    <col min="8" max="8" width="7.88671875" style="1" customWidth="1"/>
    <col min="9" max="9" width="43" style="1" customWidth="1"/>
    <col min="10" max="10" width="12" style="1" customWidth="1"/>
    <col min="11" max="21" width="8.88671875" style="1" customWidth="1"/>
    <col min="22" max="22" width="10.109375" style="1" customWidth="1"/>
    <col min="23" max="23" width="10.44140625" style="1" customWidth="1"/>
    <col min="24" max="24" width="8.88671875" style="1" customWidth="1"/>
    <col min="25" max="25" width="25.5546875" style="1" customWidth="1"/>
    <col min="26" max="26" width="19.6640625" style="1" customWidth="1"/>
    <col min="27" max="16384" width="8.88671875" style="1"/>
  </cols>
  <sheetData>
    <row r="1" spans="1:23" s="13" customFormat="1">
      <c r="A1" s="16" t="s">
        <v>4</v>
      </c>
      <c r="B1" s="16"/>
      <c r="C1" s="28" t="s">
        <v>3</v>
      </c>
      <c r="D1" s="17" t="s">
        <v>124</v>
      </c>
      <c r="E1" s="16" t="s">
        <v>1</v>
      </c>
      <c r="F1" s="16" t="s">
        <v>2</v>
      </c>
      <c r="G1" s="18" t="s">
        <v>125</v>
      </c>
      <c r="H1" s="16"/>
      <c r="I1" s="16"/>
      <c r="J1" s="16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3">
      <c r="G2" s="32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</row>
    <row r="3" spans="1:23">
      <c r="A3" s="1" t="s">
        <v>275</v>
      </c>
      <c r="B3" s="1" t="s">
        <v>6</v>
      </c>
      <c r="C3" s="32" t="s">
        <v>24</v>
      </c>
      <c r="E3" s="46">
        <v>1300800</v>
      </c>
      <c r="F3" s="45" t="s">
        <v>324</v>
      </c>
      <c r="G3" s="33" t="s">
        <v>331</v>
      </c>
      <c r="I3" s="26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2"/>
    </row>
    <row r="4" spans="1:23">
      <c r="B4" s="1" t="s">
        <v>7</v>
      </c>
      <c r="C4" s="32" t="s">
        <v>25</v>
      </c>
      <c r="E4" s="46">
        <v>500400</v>
      </c>
      <c r="F4" s="45" t="s">
        <v>324</v>
      </c>
      <c r="G4" s="33" t="s">
        <v>331</v>
      </c>
      <c r="I4" s="26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2"/>
    </row>
    <row r="5" spans="1:23" s="8" customFormat="1">
      <c r="A5" s="8" t="s">
        <v>276</v>
      </c>
      <c r="C5" s="47" t="s">
        <v>276</v>
      </c>
      <c r="D5" s="27"/>
      <c r="E5" s="48">
        <f>SUM(E3:E4)</f>
        <v>1801200</v>
      </c>
      <c r="F5" s="49"/>
      <c r="G5" s="34"/>
      <c r="I5" s="50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0"/>
    </row>
    <row r="6" spans="1:23" s="8" customFormat="1">
      <c r="C6" s="47"/>
      <c r="D6" s="27"/>
      <c r="E6" s="48"/>
      <c r="F6" s="49"/>
      <c r="G6" s="34"/>
      <c r="I6" s="50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0"/>
    </row>
    <row r="7" spans="1:23" s="20" customFormat="1">
      <c r="A7" s="20" t="s">
        <v>4</v>
      </c>
      <c r="C7" s="21" t="s">
        <v>17</v>
      </c>
      <c r="D7" s="21"/>
      <c r="E7" s="60" t="s">
        <v>1</v>
      </c>
      <c r="F7" s="60" t="s">
        <v>2</v>
      </c>
      <c r="G7" s="21"/>
      <c r="I7" s="60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3"/>
    </row>
    <row r="8" spans="1:23">
      <c r="D8" s="12"/>
      <c r="E8" s="46"/>
      <c r="F8" s="40"/>
      <c r="G8" s="31"/>
      <c r="I8" s="26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>
      <c r="A9" s="1" t="s">
        <v>275</v>
      </c>
      <c r="B9" s="1" t="s">
        <v>12</v>
      </c>
      <c r="C9" s="32" t="s">
        <v>120</v>
      </c>
      <c r="D9" s="12"/>
      <c r="E9" s="46">
        <v>180000</v>
      </c>
      <c r="F9" s="40">
        <v>180000</v>
      </c>
      <c r="G9" s="31"/>
      <c r="I9" s="26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s="8" customFormat="1">
      <c r="A10" s="8" t="s">
        <v>276</v>
      </c>
      <c r="C10" s="47" t="s">
        <v>276</v>
      </c>
      <c r="D10" s="21"/>
      <c r="E10" s="48">
        <f>SUM(E9)</f>
        <v>180000</v>
      </c>
      <c r="F10" s="49">
        <f>SUM(F9)</f>
        <v>180000</v>
      </c>
      <c r="G10" s="34"/>
      <c r="I10" s="5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</row>
    <row r="11" spans="1:23" s="5" customFormat="1">
      <c r="C11" s="12"/>
      <c r="D11" s="12"/>
      <c r="E11" s="56"/>
      <c r="F11" s="61"/>
      <c r="G11" s="29"/>
      <c r="I11" s="56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</row>
    <row r="12" spans="1:23">
      <c r="A12" s="13"/>
      <c r="B12" s="13"/>
      <c r="C12" s="36"/>
      <c r="D12" s="63"/>
      <c r="E12" s="42"/>
      <c r="F12" s="18"/>
      <c r="G12" s="35"/>
      <c r="I12" s="26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s="13" customFormat="1">
      <c r="A13" s="13" t="s">
        <v>343</v>
      </c>
      <c r="C13" s="36"/>
      <c r="D13" s="63"/>
      <c r="E13" s="38">
        <v>9000000</v>
      </c>
      <c r="F13" s="55">
        <v>9000000</v>
      </c>
      <c r="G13" s="35"/>
      <c r="I13" s="53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1:23" s="13" customFormat="1">
      <c r="A14" s="13" t="s">
        <v>344</v>
      </c>
      <c r="C14" s="36"/>
      <c r="D14" s="63"/>
      <c r="E14" s="38">
        <f>E5</f>
        <v>1801200</v>
      </c>
      <c r="F14" s="38">
        <f>F5</f>
        <v>0</v>
      </c>
      <c r="G14" s="35"/>
      <c r="I14" s="53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spans="1:23" s="13" customFormat="1">
      <c r="A15" s="13" t="s">
        <v>322</v>
      </c>
      <c r="C15" s="36"/>
      <c r="D15" s="63"/>
      <c r="E15" s="38">
        <f>SUM(E13-E14)</f>
        <v>7198800</v>
      </c>
      <c r="F15" s="38">
        <f>SUM(F13-F14)</f>
        <v>9000000</v>
      </c>
      <c r="G15" s="35"/>
      <c r="I15" s="53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</row>
    <row r="16" spans="1:23" s="13" customFormat="1">
      <c r="C16" s="36"/>
      <c r="D16" s="63"/>
      <c r="E16" s="38"/>
      <c r="F16" s="55"/>
      <c r="G16" s="35"/>
      <c r="I16" s="53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1:23" s="13" customFormat="1">
      <c r="A17" s="13" t="s">
        <v>343</v>
      </c>
      <c r="C17" s="36"/>
      <c r="D17" s="63"/>
      <c r="E17" s="38">
        <v>9000000</v>
      </c>
      <c r="F17" s="55">
        <v>9000000</v>
      </c>
      <c r="G17" s="35"/>
      <c r="I17" s="53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8" spans="1:23" s="13" customFormat="1">
      <c r="A18" s="13" t="s">
        <v>345</v>
      </c>
      <c r="C18" s="36"/>
      <c r="D18" s="63"/>
      <c r="E18" s="38">
        <v>0</v>
      </c>
      <c r="F18" s="55">
        <v>0</v>
      </c>
      <c r="G18" s="35"/>
      <c r="I18" s="53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</row>
    <row r="19" spans="1:23" s="13" customFormat="1">
      <c r="A19" s="13" t="s">
        <v>322</v>
      </c>
      <c r="C19" s="36"/>
      <c r="D19" s="63"/>
      <c r="E19" s="38">
        <f>SUM(E17-E18)</f>
        <v>9000000</v>
      </c>
      <c r="F19" s="38">
        <f>SUM(F17-F18)</f>
        <v>9000000</v>
      </c>
      <c r="G19" s="35"/>
      <c r="I19" s="53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1:23" s="13" customFormat="1">
      <c r="C20" s="36"/>
      <c r="D20" s="63"/>
      <c r="E20" s="38"/>
      <c r="F20" s="38"/>
      <c r="G20" s="35"/>
      <c r="I20" s="53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</row>
    <row r="21" spans="1:23" s="13" customFormat="1">
      <c r="A21" s="13" t="s">
        <v>346</v>
      </c>
      <c r="C21" s="36"/>
      <c r="D21" s="63"/>
      <c r="E21" s="38">
        <v>1200000</v>
      </c>
      <c r="F21" s="38">
        <v>1200000</v>
      </c>
      <c r="G21" s="35"/>
      <c r="I21" s="53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 spans="1:23" s="13" customFormat="1">
      <c r="A22" s="13" t="s">
        <v>347</v>
      </c>
      <c r="C22" s="36"/>
      <c r="D22" s="63"/>
      <c r="E22" s="38">
        <f>E10</f>
        <v>180000</v>
      </c>
      <c r="F22" s="38">
        <f>F10</f>
        <v>180000</v>
      </c>
      <c r="G22" s="35"/>
      <c r="I22" s="53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</row>
    <row r="23" spans="1:23" s="13" customFormat="1">
      <c r="A23" s="13" t="s">
        <v>322</v>
      </c>
      <c r="C23" s="36"/>
      <c r="D23" s="63"/>
      <c r="E23" s="38">
        <f>SUM(E21-E22)</f>
        <v>1020000</v>
      </c>
      <c r="F23" s="38">
        <f>SUM(F21-F22)</f>
        <v>1020000</v>
      </c>
      <c r="G23" s="35"/>
      <c r="I23" s="53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 spans="1:23">
      <c r="A24" s="25"/>
      <c r="B24" s="13"/>
      <c r="C24" s="36"/>
      <c r="D24" s="63"/>
      <c r="E24" s="39"/>
      <c r="F24" s="39"/>
      <c r="G24" s="35"/>
      <c r="I24" s="26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>
      <c r="A25" s="25"/>
      <c r="B25" s="13"/>
      <c r="C25" s="36"/>
      <c r="D25" s="63"/>
      <c r="E25" s="39"/>
      <c r="F25" s="39"/>
      <c r="G25" s="35"/>
      <c r="I25" s="26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>
      <c r="A26" s="13"/>
      <c r="B26" s="13"/>
      <c r="C26" s="36"/>
      <c r="D26" s="17"/>
      <c r="E26" s="25"/>
      <c r="F26" s="40"/>
      <c r="G26" s="35"/>
      <c r="I26" s="26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6"/>
      <c r="F27" s="11"/>
      <c r="G27" s="11"/>
      <c r="I27" s="26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6"/>
      <c r="F28" s="11"/>
      <c r="G28" s="11"/>
      <c r="I28" s="26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6"/>
      <c r="F29" s="11"/>
      <c r="G29" s="11"/>
      <c r="I29" s="26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6"/>
      <c r="F30" s="4"/>
      <c r="G30" s="4"/>
      <c r="I30" s="26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54"/>
      <c r="F31" s="4"/>
      <c r="G31" s="4"/>
      <c r="I31" s="26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54"/>
      <c r="F32" s="4"/>
      <c r="G32" s="4"/>
      <c r="I32" s="26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5:24">
      <c r="E33" s="54"/>
      <c r="F33" s="4"/>
      <c r="G33" s="4"/>
      <c r="I33" s="26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5:24">
      <c r="E34" s="54"/>
      <c r="F34" s="4"/>
      <c r="G34" s="4"/>
      <c r="I34" s="26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5:24">
      <c r="E35" s="54"/>
      <c r="F35" s="4"/>
      <c r="G35" s="4"/>
      <c r="I35" s="26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5:24">
      <c r="E36" s="54"/>
      <c r="F36" s="4"/>
      <c r="G36" s="4"/>
      <c r="I36" s="26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5:24">
      <c r="E37" s="26"/>
      <c r="F37" s="11"/>
      <c r="G37" s="11"/>
      <c r="I37" s="26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5:24">
      <c r="E38" s="26"/>
      <c r="F38" s="11"/>
      <c r="G38" s="11"/>
      <c r="I38" s="26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5:24">
      <c r="E39" s="11"/>
      <c r="F39" s="11"/>
      <c r="G39" s="11"/>
      <c r="I39" s="26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5:24">
      <c r="E40" s="11"/>
      <c r="F40" s="11"/>
      <c r="G40" s="11"/>
      <c r="I40" s="26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5:24">
      <c r="E41" s="11"/>
      <c r="F41" s="11"/>
      <c r="G41" s="11"/>
      <c r="I41" s="26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5:24">
      <c r="E42" s="11"/>
      <c r="F42" s="11"/>
      <c r="G42" s="11"/>
      <c r="I42" s="26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5:24">
      <c r="E43" s="11"/>
      <c r="F43" s="11"/>
      <c r="G43" s="11"/>
      <c r="I43" s="26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5:24">
      <c r="E44" s="26"/>
      <c r="F44" s="11"/>
      <c r="G44" s="11"/>
      <c r="I44" s="26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5:24">
      <c r="E45" s="26"/>
      <c r="F45" s="11"/>
      <c r="G45" s="11"/>
      <c r="I45" s="26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5:24">
      <c r="E46" s="26"/>
      <c r="F46" s="11"/>
      <c r="G46" s="11"/>
      <c r="I46" s="26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5:24">
      <c r="E47" s="26"/>
      <c r="F47" s="11"/>
      <c r="G47" s="11"/>
      <c r="I47" s="26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5:24">
      <c r="E48" s="26"/>
      <c r="F48" s="11"/>
      <c r="G48" s="11"/>
      <c r="I48" s="26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5:23">
      <c r="E49" s="26"/>
      <c r="F49" s="11"/>
      <c r="G49" s="11"/>
      <c r="I49" s="26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5:23">
      <c r="E50" s="26"/>
      <c r="F50" s="11"/>
      <c r="G50" s="11"/>
      <c r="I50" s="26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5:23">
      <c r="E51" s="26"/>
      <c r="F51" s="11"/>
      <c r="G51" s="11"/>
      <c r="I51" s="26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5:23">
      <c r="E52" s="26"/>
      <c r="F52" s="11"/>
      <c r="G52" s="11"/>
      <c r="I52" s="26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5:23">
      <c r="E53" s="26"/>
      <c r="F53" s="11"/>
      <c r="G53" s="11"/>
      <c r="I53" s="26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5:23">
      <c r="E54" s="26"/>
      <c r="F54" s="11"/>
      <c r="G54" s="11"/>
      <c r="I54" s="26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5:23">
      <c r="E55" s="26"/>
      <c r="F55" s="11"/>
      <c r="G55" s="11"/>
      <c r="I55" s="26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5:23">
      <c r="E56" s="26"/>
      <c r="F56" s="11"/>
      <c r="G56" s="11"/>
      <c r="I56" s="26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5:23">
      <c r="E57" s="26"/>
      <c r="F57" s="11"/>
      <c r="G57" s="11"/>
      <c r="I57" s="26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5:23">
      <c r="E58" s="26"/>
      <c r="F58" s="11"/>
      <c r="G58" s="11"/>
      <c r="I58" s="26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5:23">
      <c r="E59" s="26"/>
      <c r="F59" s="11"/>
      <c r="G59" s="11"/>
      <c r="I59" s="26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5:23">
      <c r="E60" s="26"/>
      <c r="F60" s="11"/>
      <c r="G60" s="11"/>
      <c r="I60" s="26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5:23">
      <c r="E61" s="26"/>
      <c r="F61" s="11"/>
      <c r="G61" s="11"/>
      <c r="I61" s="26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5:23">
      <c r="E62" s="26"/>
      <c r="F62" s="11"/>
      <c r="G62" s="11"/>
      <c r="I62" s="26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5:23">
      <c r="E63" s="26"/>
      <c r="F63" s="11"/>
      <c r="G63" s="11"/>
      <c r="I63" s="26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5:23">
      <c r="E64" s="26"/>
      <c r="F64" s="11"/>
      <c r="G64" s="11"/>
      <c r="I64" s="26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5:24">
      <c r="E65" s="26"/>
      <c r="F65" s="11"/>
      <c r="G65" s="11"/>
      <c r="I65" s="26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5:24">
      <c r="E66" s="26"/>
      <c r="F66" s="11"/>
      <c r="G66" s="11"/>
      <c r="I66" s="26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5:24">
      <c r="E67" s="26"/>
      <c r="F67" s="11"/>
      <c r="G67" s="11"/>
      <c r="I67" s="26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5:24">
      <c r="E68" s="26"/>
      <c r="F68" s="11"/>
      <c r="G68" s="11"/>
      <c r="I68" s="26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5:24">
      <c r="E69" s="26"/>
      <c r="F69" s="11"/>
      <c r="G69" s="11"/>
      <c r="I69" s="26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5:24">
      <c r="E70" s="26"/>
      <c r="F70" s="11"/>
      <c r="G70" s="11"/>
      <c r="I70" s="26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5:24">
      <c r="E71" s="26"/>
      <c r="F71" s="11"/>
      <c r="G71" s="11"/>
      <c r="I71" s="26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5:24">
      <c r="E72" s="26"/>
      <c r="F72" s="11"/>
      <c r="G72" s="11"/>
      <c r="I72" s="26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5:24">
      <c r="E73" s="26"/>
      <c r="F73" s="11"/>
      <c r="G73" s="11"/>
      <c r="I73" s="26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5:24">
      <c r="E74" s="26"/>
      <c r="F74" s="11"/>
      <c r="G74" s="11"/>
      <c r="I74" s="26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5:24">
      <c r="E75" s="26"/>
      <c r="F75" s="11"/>
      <c r="G75" s="11"/>
      <c r="I75" s="26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5:24">
      <c r="E76" s="26"/>
      <c r="F76" s="11"/>
      <c r="G76" s="11"/>
      <c r="I76" s="26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5:24">
      <c r="E77" s="26"/>
      <c r="F77" s="11"/>
      <c r="G77" s="11"/>
      <c r="I77" s="26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5:24">
      <c r="E78" s="26"/>
      <c r="F78" s="11"/>
      <c r="G78" s="11"/>
      <c r="I78" s="26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5:24">
      <c r="E79" s="26"/>
      <c r="F79" s="11"/>
      <c r="G79" s="11"/>
      <c r="I79" s="26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5:24">
      <c r="E80" s="26"/>
      <c r="F80" s="11"/>
      <c r="G80" s="11"/>
      <c r="I80" s="26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5:24">
      <c r="E81" s="26"/>
      <c r="F81" s="11"/>
      <c r="G81" s="11"/>
      <c r="I81" s="26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5:24">
      <c r="E82" s="26"/>
      <c r="F82" s="11"/>
      <c r="G82" s="11"/>
      <c r="I82" s="26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5:24">
      <c r="E83" s="26"/>
      <c r="F83" s="4"/>
      <c r="G83" s="4"/>
      <c r="I83" s="26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5:24">
      <c r="E84" s="26"/>
      <c r="F84" s="4"/>
      <c r="G84" s="4"/>
      <c r="I84" s="26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5:24">
      <c r="E85" s="54"/>
      <c r="F85" s="4"/>
      <c r="G85" s="4"/>
      <c r="I85" s="26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5:24">
      <c r="E86" s="54"/>
      <c r="F86" s="4"/>
      <c r="G86" s="4"/>
      <c r="I86" s="26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5:24">
      <c r="E87" s="54"/>
      <c r="F87" s="4"/>
      <c r="G87" s="4"/>
      <c r="I87" s="26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5:24">
      <c r="E88" s="54"/>
      <c r="F88" s="4"/>
      <c r="G88" s="4"/>
      <c r="I88" s="26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5:24">
      <c r="E89" s="26"/>
      <c r="F89" s="11"/>
      <c r="G89" s="11"/>
      <c r="I89" s="26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5:24">
      <c r="E90" s="26"/>
      <c r="F90" s="11"/>
      <c r="G90" s="11"/>
      <c r="I90" s="26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5:24">
      <c r="E91" s="26"/>
      <c r="F91" s="11"/>
      <c r="G91" s="11"/>
      <c r="I91" s="26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5:24">
      <c r="E92" s="26"/>
      <c r="F92" s="11"/>
      <c r="G92" s="11"/>
      <c r="I92" s="26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5:24">
      <c r="E93" s="26"/>
      <c r="F93" s="11"/>
      <c r="G93" s="11"/>
      <c r="I93" s="26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5:24">
      <c r="E94" s="26"/>
      <c r="F94" s="11"/>
      <c r="G94" s="11"/>
      <c r="I94" s="26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5:24">
      <c r="E95" s="26"/>
      <c r="F95" s="11"/>
      <c r="G95" s="11"/>
      <c r="I95" s="26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5:24">
      <c r="E96" s="26"/>
      <c r="F96" s="11"/>
      <c r="G96" s="11"/>
      <c r="I96" s="26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5:23">
      <c r="E97" s="26"/>
      <c r="F97" s="11"/>
      <c r="G97" s="11"/>
      <c r="I97" s="26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5:23">
      <c r="E98" s="26"/>
      <c r="F98" s="11"/>
      <c r="G98" s="11"/>
      <c r="I98" s="26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5:23">
      <c r="E99" s="26"/>
      <c r="F99" s="11"/>
      <c r="G99" s="11"/>
      <c r="I99" s="26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5:23">
      <c r="E100" s="26"/>
      <c r="F100" s="11"/>
      <c r="G100" s="11"/>
      <c r="I100" s="26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5:23">
      <c r="E101" s="26"/>
      <c r="F101" s="11"/>
      <c r="G101" s="11"/>
      <c r="I101" s="26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5:23">
      <c r="E102" s="26"/>
      <c r="F102" s="11"/>
      <c r="G102" s="11"/>
      <c r="I102" s="26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5:23">
      <c r="E103" s="26"/>
      <c r="F103" s="11"/>
      <c r="G103" s="11"/>
      <c r="I103" s="26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5:23">
      <c r="E104" s="26"/>
      <c r="F104" s="11"/>
      <c r="G104" s="11"/>
      <c r="I104" s="26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5:23">
      <c r="E105" s="26"/>
      <c r="F105" s="11"/>
      <c r="G105" s="11"/>
      <c r="I105" s="26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5:23">
      <c r="E106" s="26"/>
      <c r="F106" s="11"/>
      <c r="G106" s="11"/>
      <c r="I106" s="26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5:23">
      <c r="E107" s="26"/>
      <c r="F107" s="11"/>
      <c r="G107" s="11"/>
      <c r="I107" s="26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5:23">
      <c r="E108" s="26"/>
      <c r="F108" s="11"/>
      <c r="G108" s="11"/>
      <c r="I108" s="26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5:23">
      <c r="E109" s="26"/>
      <c r="F109" s="11"/>
      <c r="G109" s="11"/>
      <c r="I109" s="26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5:23">
      <c r="E110" s="26"/>
      <c r="F110" s="4"/>
      <c r="G110" s="4"/>
      <c r="I110" s="26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5:23">
      <c r="E111" s="26"/>
      <c r="F111" s="4"/>
      <c r="G111" s="4"/>
      <c r="I111" s="26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5:23">
      <c r="E112" s="26"/>
      <c r="F112" s="4"/>
      <c r="G112" s="4"/>
      <c r="I112" s="26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5:24">
      <c r="E113" s="26"/>
      <c r="F113" s="4"/>
      <c r="G113" s="4"/>
      <c r="I113" s="26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5:24">
      <c r="E114" s="26"/>
      <c r="F114" s="4"/>
      <c r="G114" s="4"/>
      <c r="I114" s="26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5:24">
      <c r="E115" s="26"/>
      <c r="F115" s="11"/>
      <c r="G115" s="11"/>
      <c r="I115" s="26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5:24">
      <c r="E116" s="26"/>
      <c r="F116" s="11"/>
      <c r="G116" s="11"/>
      <c r="I116" s="26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5:24">
      <c r="E117" s="26"/>
      <c r="F117" s="11"/>
      <c r="G117" s="11"/>
      <c r="I117" s="26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5:24">
      <c r="E118" s="26"/>
      <c r="F118" s="11"/>
      <c r="G118" s="11"/>
      <c r="I118" s="26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5:24">
      <c r="E119" s="26"/>
      <c r="F119" s="11"/>
      <c r="G119" s="11"/>
      <c r="I119" s="26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5:24">
      <c r="E120" s="54"/>
      <c r="F120" s="4"/>
      <c r="G120" s="4"/>
      <c r="I120" s="26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5:24">
      <c r="E121" s="54"/>
      <c r="F121" s="4"/>
      <c r="G121" s="4"/>
      <c r="I121" s="26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5:24">
      <c r="E122" s="54"/>
      <c r="F122" s="4"/>
      <c r="G122" s="4"/>
      <c r="I122" s="26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5:24">
      <c r="E123" s="54"/>
      <c r="F123" s="4"/>
      <c r="G123" s="4"/>
      <c r="I123" s="26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5:24">
      <c r="E124" s="54"/>
      <c r="F124" s="4"/>
      <c r="G124" s="4"/>
      <c r="I124" s="26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5:24">
      <c r="E125" s="54"/>
      <c r="F125" s="4"/>
      <c r="G125" s="4"/>
      <c r="I125" s="26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5:24">
      <c r="E126" s="54"/>
      <c r="F126" s="4"/>
      <c r="G126" s="4"/>
      <c r="I126" s="26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5:24">
      <c r="E127" s="54"/>
      <c r="F127" s="4"/>
      <c r="G127" s="4"/>
      <c r="I127" s="26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5:24">
      <c r="E128" s="54"/>
      <c r="F128" s="4"/>
      <c r="G128" s="4"/>
      <c r="I128" s="26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5:24">
      <c r="E129" s="54"/>
      <c r="F129" s="4"/>
      <c r="G129" s="4"/>
      <c r="I129" s="26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5:24">
      <c r="E130" s="26"/>
      <c r="F130" s="11"/>
      <c r="G130" s="11"/>
      <c r="I130" s="26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5:24">
      <c r="E131" s="26"/>
      <c r="F131" s="11"/>
      <c r="G131" s="11"/>
      <c r="I131" s="26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5:24">
      <c r="E132" s="26"/>
      <c r="F132" s="11"/>
      <c r="G132" s="11"/>
      <c r="I132" s="26"/>
      <c r="K132" s="2"/>
      <c r="L132" s="2"/>
      <c r="M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5:24">
      <c r="E133" s="26"/>
      <c r="F133" s="11"/>
      <c r="G133" s="11"/>
      <c r="I133" s="26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5:24">
      <c r="E134" s="26"/>
      <c r="F134" s="4"/>
      <c r="G134" s="4"/>
      <c r="I134" s="26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5:24">
      <c r="E135" s="26"/>
      <c r="F135" s="4"/>
      <c r="G135" s="4"/>
      <c r="I135" s="26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5:24">
      <c r="E136" s="26"/>
      <c r="F136" s="11"/>
      <c r="G136" s="11"/>
      <c r="I136" s="26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5:24">
      <c r="E137" s="26"/>
      <c r="F137" s="11"/>
      <c r="G137" s="11"/>
      <c r="I137" s="26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5:24">
      <c r="E138" s="26"/>
      <c r="F138" s="11"/>
      <c r="G138" s="11"/>
      <c r="I138" s="26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5:24">
      <c r="E139" s="26"/>
      <c r="F139" s="11"/>
      <c r="G139" s="11"/>
      <c r="I139" s="26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5:24">
      <c r="E140" s="26"/>
      <c r="F140" s="11"/>
      <c r="G140" s="11"/>
      <c r="I140" s="26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5:24">
      <c r="E141" s="26"/>
      <c r="F141" s="11"/>
      <c r="G141" s="11"/>
      <c r="I141" s="26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5:24">
      <c r="E142" s="54"/>
      <c r="F142" s="4"/>
      <c r="G142" s="4"/>
      <c r="I142" s="26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5:24">
      <c r="E143" s="54"/>
      <c r="F143" s="4"/>
      <c r="G143" s="4"/>
      <c r="I143" s="26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5:24">
      <c r="E144" s="54"/>
      <c r="F144" s="4"/>
      <c r="G144" s="4"/>
      <c r="I144" s="26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5:24">
      <c r="E145" s="54"/>
      <c r="F145" s="4"/>
      <c r="G145" s="4"/>
      <c r="I145" s="26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5:24">
      <c r="E146" s="54"/>
      <c r="F146" s="4"/>
      <c r="G146" s="4"/>
      <c r="I146" s="26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5:24">
      <c r="E147" s="54"/>
      <c r="F147" s="4"/>
      <c r="G147" s="4"/>
      <c r="I147" s="26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5:24">
      <c r="E148" s="54"/>
      <c r="F148" s="4"/>
      <c r="G148" s="4"/>
      <c r="I148" s="26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5:24">
      <c r="E149" s="54"/>
      <c r="F149" s="4"/>
      <c r="G149" s="4"/>
      <c r="I149" s="26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5:24">
      <c r="E150" s="54"/>
      <c r="F150" s="4"/>
      <c r="G150" s="4"/>
      <c r="I150" s="26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5:24">
      <c r="E151" s="26"/>
      <c r="F151" s="11"/>
      <c r="G151" s="11"/>
      <c r="I151" s="26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5:24">
      <c r="E152" s="26"/>
      <c r="F152" s="11"/>
      <c r="G152" s="11"/>
      <c r="I152" s="26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5:24">
      <c r="E153" s="26"/>
      <c r="F153" s="11"/>
      <c r="G153" s="11"/>
      <c r="I153" s="26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5:24">
      <c r="E154" s="26"/>
      <c r="F154" s="11"/>
      <c r="G154" s="11"/>
      <c r="I154" s="26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5:24">
      <c r="E155" s="26"/>
      <c r="F155" s="11"/>
      <c r="G155" s="11"/>
      <c r="I155" s="26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5:24">
      <c r="E156" s="26"/>
      <c r="F156" s="11"/>
      <c r="G156" s="11"/>
      <c r="I156" s="26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5:24">
      <c r="E157" s="26"/>
      <c r="F157" s="11"/>
      <c r="G157" s="11"/>
      <c r="I157" s="26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5:24">
      <c r="E158" s="26"/>
      <c r="F158" s="11"/>
      <c r="G158" s="11"/>
      <c r="I158" s="26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5:24">
      <c r="E159" s="26"/>
      <c r="F159" s="11"/>
      <c r="G159" s="11"/>
      <c r="I159" s="26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5:24">
      <c r="E160" s="26"/>
      <c r="F160" s="11"/>
      <c r="G160" s="11"/>
      <c r="I160" s="26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5:24">
      <c r="E161" s="26"/>
      <c r="F161" s="11"/>
      <c r="G161" s="11"/>
      <c r="I161" s="26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5:24">
      <c r="E162" s="26"/>
      <c r="F162" s="11"/>
      <c r="G162" s="11"/>
      <c r="I162" s="26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5:24">
      <c r="E163" s="26"/>
      <c r="F163" s="11"/>
      <c r="G163" s="11"/>
      <c r="I163" s="26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5:24">
      <c r="E164" s="26"/>
      <c r="F164" s="11"/>
      <c r="G164" s="11"/>
      <c r="I164" s="26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5:24">
      <c r="E165" s="26"/>
      <c r="F165" s="11"/>
      <c r="G165" s="11"/>
      <c r="I165" s="26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5:24">
      <c r="E166" s="26"/>
      <c r="F166" s="11"/>
      <c r="G166" s="11"/>
      <c r="I166" s="26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5:24">
      <c r="E167" s="54"/>
      <c r="F167" s="4"/>
      <c r="G167" s="4"/>
      <c r="I167" s="26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5:24">
      <c r="E168" s="54"/>
      <c r="F168" s="4"/>
      <c r="G168" s="4"/>
      <c r="I168" s="26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5:24">
      <c r="E169" s="26"/>
      <c r="F169" s="11"/>
      <c r="G169" s="11"/>
      <c r="I169" s="26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5:24">
      <c r="E170" s="26"/>
      <c r="F170" s="11"/>
      <c r="G170" s="11"/>
      <c r="I170" s="26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5:24">
      <c r="E171" s="26"/>
      <c r="F171" s="11"/>
      <c r="G171" s="11"/>
      <c r="I171" s="26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5:24">
      <c r="E172" s="26"/>
      <c r="F172" s="4"/>
      <c r="G172" s="4"/>
      <c r="I172" s="26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5:24">
      <c r="E173" s="26"/>
      <c r="F173" s="11"/>
      <c r="G173" s="11"/>
      <c r="I173" s="26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5:24">
      <c r="E174" s="26"/>
      <c r="F174" s="11"/>
      <c r="G174" s="11"/>
      <c r="I174" s="26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5:24">
      <c r="E175" s="26"/>
      <c r="F175" s="11"/>
      <c r="G175" s="11"/>
      <c r="I175" s="26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5:24">
      <c r="E176" s="26"/>
      <c r="F176" s="11"/>
      <c r="G176" s="11"/>
      <c r="I176" s="26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5:24">
      <c r="E177" s="26"/>
      <c r="F177" s="11"/>
      <c r="G177" s="11"/>
      <c r="I177" s="26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5:24">
      <c r="E178" s="54"/>
      <c r="F178" s="4"/>
      <c r="G178" s="4"/>
      <c r="I178" s="26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5:24">
      <c r="E179" s="54"/>
      <c r="F179" s="4"/>
      <c r="G179" s="4"/>
      <c r="I179" s="26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5:24">
      <c r="E180" s="26"/>
      <c r="F180" s="11"/>
      <c r="G180" s="11"/>
      <c r="I180" s="26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5:24">
      <c r="E181" s="26"/>
      <c r="F181" s="11"/>
      <c r="G181" s="11"/>
      <c r="I181" s="26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5:24">
      <c r="E182" s="26"/>
      <c r="F182" s="11"/>
      <c r="G182" s="11"/>
      <c r="I182" s="26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5:24">
      <c r="E183" s="26"/>
      <c r="F183" s="11"/>
      <c r="G183" s="11"/>
      <c r="I183" s="26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5:24">
      <c r="E184" s="26"/>
      <c r="F184" s="11"/>
      <c r="G184" s="11"/>
      <c r="I184" s="26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5:24">
      <c r="E185" s="26"/>
      <c r="F185" s="11"/>
      <c r="G185" s="11"/>
      <c r="I185" s="26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>
        <f>SUM(W181:W185)</f>
        <v>0</v>
      </c>
    </row>
    <row r="186" spans="5:24">
      <c r="E186" s="26"/>
      <c r="F186" s="11"/>
      <c r="G186" s="11"/>
      <c r="I186" s="26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5:24">
      <c r="E187" s="26"/>
      <c r="F187" s="11"/>
      <c r="G187" s="11"/>
      <c r="I187" s="26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5:24">
      <c r="E188" s="26"/>
      <c r="F188" s="11"/>
      <c r="G188" s="11"/>
      <c r="I188" s="26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5:24">
      <c r="E189" s="26"/>
      <c r="F189" s="11"/>
      <c r="G189" s="11"/>
      <c r="I189" s="26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5:24">
      <c r="E190" s="26"/>
      <c r="F190" s="11"/>
      <c r="G190" s="11"/>
      <c r="I190" s="26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5:24">
      <c r="E191" s="26"/>
      <c r="F191" s="11"/>
      <c r="G191" s="11"/>
      <c r="I191" s="26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5:24">
      <c r="E192" s="26"/>
      <c r="F192" s="11"/>
      <c r="G192" s="11"/>
      <c r="I192" s="26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>
        <f>SUM(W189:W192)</f>
        <v>0</v>
      </c>
    </row>
    <row r="193" spans="3:24">
      <c r="E193" s="26"/>
      <c r="F193" s="11"/>
      <c r="G193" s="11"/>
      <c r="I193" s="26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3:24">
      <c r="E194" s="54"/>
      <c r="F194" s="4"/>
      <c r="G194" s="4"/>
      <c r="I194" s="26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3:24">
      <c r="E195" s="54"/>
      <c r="F195" s="4"/>
      <c r="G195" s="4"/>
      <c r="I195" s="26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3:24">
      <c r="E196" s="54"/>
      <c r="F196" s="4"/>
      <c r="G196" s="4"/>
      <c r="I196" s="26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3:24">
      <c r="E197" s="54"/>
      <c r="F197" s="4"/>
      <c r="G197" s="4"/>
      <c r="I197" s="26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3:24" s="8" customFormat="1">
      <c r="C198" s="47"/>
      <c r="D198" s="27"/>
      <c r="E198" s="50"/>
      <c r="F198" s="9"/>
      <c r="G198" s="9"/>
      <c r="I198" s="5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</row>
    <row r="199" spans="3:24">
      <c r="E199" s="54"/>
      <c r="F199" s="4"/>
      <c r="G199" s="4"/>
      <c r="I199" s="26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3:24">
      <c r="E200" s="26"/>
      <c r="F200" s="11"/>
      <c r="G200" s="11"/>
      <c r="I200" s="26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3:24"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3:24">
      <c r="E202" s="26"/>
      <c r="F202" s="11"/>
      <c r="G202" s="11"/>
      <c r="I202" s="26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3:24">
      <c r="E203" s="26"/>
      <c r="F203" s="11"/>
      <c r="G203" s="11"/>
      <c r="I203" s="26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3:24">
      <c r="E204" s="26"/>
      <c r="F204" s="11"/>
      <c r="G204" s="11"/>
      <c r="I204" s="26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3:24">
      <c r="E205" s="26"/>
      <c r="F205" s="11"/>
      <c r="G205" s="11"/>
      <c r="I205" s="26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3:24">
      <c r="E206" s="26"/>
      <c r="F206" s="11"/>
      <c r="G206" s="11"/>
      <c r="I206" s="26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3:24">
      <c r="E207" s="26"/>
      <c r="F207" s="11"/>
      <c r="G207" s="11"/>
      <c r="I207" s="26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3:24">
      <c r="E208" s="26"/>
      <c r="F208" s="11"/>
      <c r="G208" s="11"/>
      <c r="I208" s="26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5:24">
      <c r="E209" s="26"/>
      <c r="F209" s="11"/>
      <c r="G209" s="11"/>
      <c r="I209" s="26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5:24">
      <c r="E210" s="26"/>
      <c r="F210" s="11"/>
      <c r="G210" s="11"/>
      <c r="I210" s="26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5:24">
      <c r="E211" s="26"/>
      <c r="F211" s="11"/>
      <c r="G211" s="11"/>
      <c r="I211" s="26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5:24">
      <c r="E212" s="26"/>
      <c r="F212" s="26"/>
      <c r="I212" s="26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5:24">
      <c r="E213" s="26"/>
      <c r="F213" s="4"/>
      <c r="G213" s="4"/>
      <c r="I213" s="26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5:24">
      <c r="E214" s="26"/>
      <c r="F214" s="4"/>
      <c r="G214" s="4"/>
      <c r="I214" s="26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5:24">
      <c r="E215" s="26"/>
      <c r="F215" s="4"/>
      <c r="G215" s="4"/>
      <c r="I215" s="26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5:24">
      <c r="E216" s="26"/>
      <c r="F216" s="4"/>
      <c r="G216" s="4"/>
      <c r="I216" s="26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5:24">
      <c r="E217" s="26"/>
      <c r="F217" s="4"/>
      <c r="G217" s="4"/>
      <c r="I217" s="26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5:24">
      <c r="E218" s="26"/>
      <c r="F218" s="4"/>
      <c r="G218" s="4"/>
      <c r="I218" s="26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5:24">
      <c r="E219" s="26"/>
      <c r="F219" s="4"/>
      <c r="G219" s="4"/>
      <c r="I219" s="26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5:24">
      <c r="E220" s="64"/>
      <c r="F220" s="4"/>
      <c r="G220" s="4"/>
      <c r="I220" s="26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5:24">
      <c r="E221" s="26"/>
      <c r="F221" s="11"/>
      <c r="G221" s="11"/>
      <c r="I221" s="26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5:24">
      <c r="E222" s="26"/>
      <c r="F222" s="11"/>
      <c r="G222" s="11"/>
      <c r="I222" s="26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5:24">
      <c r="E223" s="26"/>
      <c r="F223" s="11"/>
      <c r="G223" s="11"/>
      <c r="I223" s="26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5:24">
      <c r="E224" s="26"/>
      <c r="F224" s="11"/>
      <c r="G224" s="11"/>
      <c r="I224" s="26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5:24">
      <c r="E225" s="26"/>
      <c r="F225" s="11"/>
      <c r="G225" s="11"/>
      <c r="I225" s="26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5:24">
      <c r="E226" s="26"/>
      <c r="F226" s="11"/>
      <c r="G226" s="11"/>
      <c r="I226" s="26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5:24">
      <c r="E227" s="26"/>
      <c r="F227" s="11"/>
      <c r="G227" s="11"/>
      <c r="I227" s="26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>
        <f>SUM(W224:W227)</f>
        <v>0</v>
      </c>
    </row>
    <row r="228" spans="5:24">
      <c r="E228" s="26"/>
      <c r="F228" s="11"/>
      <c r="G228" s="11"/>
      <c r="I228" s="26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5:24">
      <c r="E229" s="26"/>
      <c r="F229" s="11"/>
      <c r="G229" s="11"/>
      <c r="I229" s="26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5:24">
      <c r="E230" s="26"/>
      <c r="F230" s="11"/>
      <c r="G230" s="11"/>
      <c r="I230" s="26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5:24">
      <c r="E231" s="26"/>
      <c r="F231" s="11"/>
      <c r="G231" s="11"/>
      <c r="I231" s="26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5:24">
      <c r="E232" s="26"/>
      <c r="F232" s="11"/>
      <c r="G232" s="11"/>
      <c r="I232" s="26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5:24">
      <c r="E233" s="26"/>
      <c r="F233" s="11"/>
      <c r="G233" s="11"/>
      <c r="I233" s="26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5:24">
      <c r="E234" s="26"/>
      <c r="F234" s="11"/>
      <c r="G234" s="11"/>
      <c r="H234" s="26"/>
      <c r="I234" s="26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5:24">
      <c r="E235" s="26"/>
      <c r="F235" s="11"/>
      <c r="G235" s="11"/>
      <c r="H235" s="26"/>
      <c r="I235" s="26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5:24">
      <c r="E236" s="26"/>
      <c r="F236" s="11"/>
      <c r="G236" s="11"/>
      <c r="H236" s="26"/>
      <c r="I236" s="26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5:24">
      <c r="E237" s="26"/>
      <c r="F237" s="11"/>
      <c r="G237" s="11"/>
      <c r="H237" s="26"/>
      <c r="I237" s="26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>
        <f>SUM(W234:W237)</f>
        <v>0</v>
      </c>
    </row>
    <row r="238" spans="5:24">
      <c r="E238" s="26"/>
      <c r="F238" s="4"/>
      <c r="G238" s="4"/>
      <c r="I238" s="26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5:24">
      <c r="E239" s="26"/>
      <c r="F239" s="4"/>
      <c r="G239" s="4"/>
      <c r="I239" s="26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5:24">
      <c r="E240" s="54"/>
      <c r="F240" s="4"/>
      <c r="G240" s="4"/>
      <c r="I240" s="26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3:24">
      <c r="E241" s="26"/>
      <c r="F241" s="11"/>
      <c r="G241" s="11"/>
      <c r="I241" s="26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3:24">
      <c r="E242" s="54"/>
      <c r="F242" s="4"/>
      <c r="G242" s="4"/>
      <c r="I242" s="26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3:24">
      <c r="E243" s="54"/>
      <c r="F243" s="4"/>
      <c r="G243" s="4"/>
      <c r="I243" s="26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3:24">
      <c r="E244" s="54"/>
      <c r="F244" s="4"/>
      <c r="G244" s="4"/>
      <c r="I244" s="26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3:24">
      <c r="E245" s="26"/>
      <c r="F245" s="11"/>
      <c r="G245" s="11"/>
      <c r="I245" s="26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3:24">
      <c r="E246" s="26"/>
      <c r="F246" s="11"/>
      <c r="G246" s="11"/>
      <c r="I246" s="26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3:24">
      <c r="E247" s="54"/>
      <c r="F247" s="4"/>
      <c r="G247" s="4"/>
      <c r="I247" s="26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3:24">
      <c r="E248" s="54"/>
      <c r="F248" s="4"/>
      <c r="G248" s="4"/>
      <c r="I248" s="26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3:24">
      <c r="E249" s="54"/>
      <c r="F249" s="4"/>
      <c r="G249" s="4"/>
      <c r="I249" s="26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3:24">
      <c r="E250" s="54"/>
      <c r="F250" s="4"/>
      <c r="G250" s="4"/>
      <c r="I250" s="26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3:24">
      <c r="E251" s="54"/>
      <c r="F251" s="4"/>
      <c r="G251" s="4"/>
      <c r="I251" s="26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3:24">
      <c r="E252" s="26"/>
      <c r="F252" s="4"/>
      <c r="G252" s="4"/>
      <c r="I252" s="26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3:24">
      <c r="E253" s="26"/>
      <c r="F253" s="4"/>
      <c r="G253" s="4"/>
      <c r="I253" s="26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3:24">
      <c r="E254" s="26"/>
      <c r="F254" s="11"/>
      <c r="G254" s="11"/>
      <c r="I254" s="26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3:24">
      <c r="E255" s="26"/>
      <c r="F255" s="11"/>
      <c r="G255" s="11"/>
      <c r="I255" s="26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3:24" s="8" customFormat="1">
      <c r="C256" s="47"/>
      <c r="D256" s="27"/>
      <c r="E256" s="50"/>
      <c r="F256" s="9"/>
      <c r="G256" s="9"/>
      <c r="I256" s="5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</row>
    <row r="257" spans="5:24">
      <c r="E257" s="26"/>
      <c r="F257" s="4"/>
      <c r="G257" s="4"/>
      <c r="I257" s="26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5:24">
      <c r="E258" s="26"/>
      <c r="F258" s="4"/>
      <c r="G258" s="4"/>
      <c r="I258" s="26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5:24">
      <c r="E259" s="26"/>
      <c r="F259" s="4"/>
      <c r="G259" s="4"/>
      <c r="I259" s="26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5:24">
      <c r="E260" s="26"/>
      <c r="F260" s="4"/>
      <c r="G260" s="4"/>
      <c r="I260" s="26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5:24">
      <c r="E261" s="26"/>
      <c r="F261" s="4"/>
      <c r="G261" s="4"/>
      <c r="I261" s="26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5:24">
      <c r="E262" s="26"/>
      <c r="F262" s="4"/>
      <c r="G262" s="4"/>
      <c r="I262" s="26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5:24">
      <c r="E263" s="54"/>
      <c r="F263" s="4"/>
      <c r="G263" s="4"/>
      <c r="I263" s="26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5:24">
      <c r="E264" s="54"/>
      <c r="F264" s="4"/>
      <c r="G264" s="4"/>
      <c r="I264" s="26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5:24">
      <c r="E265" s="54"/>
      <c r="F265" s="4"/>
      <c r="G265" s="4"/>
      <c r="I265" s="26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5:24">
      <c r="E266" s="26"/>
      <c r="F266" s="4"/>
      <c r="G266" s="4"/>
      <c r="I266" s="26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5:24">
      <c r="E267" s="26"/>
      <c r="F267" s="4"/>
      <c r="G267" s="4"/>
      <c r="I267" s="26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5:24">
      <c r="E268" s="26"/>
      <c r="F268" s="4"/>
      <c r="G268" s="4"/>
      <c r="I268" s="26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5:24">
      <c r="E269" s="26"/>
      <c r="F269" s="4"/>
      <c r="G269" s="4"/>
      <c r="I269" s="26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5:24">
      <c r="E270" s="26"/>
      <c r="F270" s="4"/>
      <c r="G270" s="4"/>
      <c r="I270" s="26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5:24">
      <c r="E271" s="26"/>
      <c r="F271" s="4"/>
      <c r="G271" s="4"/>
      <c r="I271" s="26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5:24">
      <c r="E272" s="26"/>
      <c r="F272" s="4"/>
      <c r="G272" s="4"/>
      <c r="I272" s="26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3:24">
      <c r="E273" s="26"/>
      <c r="F273" s="4"/>
      <c r="G273" s="4"/>
      <c r="I273" s="26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3:24">
      <c r="E274" s="26"/>
      <c r="F274" s="4"/>
      <c r="G274" s="4"/>
      <c r="I274" s="26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3:24">
      <c r="E275" s="26"/>
      <c r="F275" s="11"/>
      <c r="G275" s="11"/>
      <c r="I275" s="26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3:24">
      <c r="E276" s="26"/>
      <c r="F276" s="11"/>
      <c r="G276" s="11"/>
      <c r="I276" s="26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3:24">
      <c r="E277" s="26"/>
      <c r="F277" s="11"/>
      <c r="G277" s="11"/>
      <c r="I277" s="26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3:24">
      <c r="E278" s="26"/>
      <c r="F278" s="11"/>
      <c r="G278" s="11"/>
      <c r="I278" s="26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3:24">
      <c r="E279" s="26"/>
      <c r="F279" s="11"/>
      <c r="G279" s="11"/>
      <c r="I279" s="26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3:24" s="8" customFormat="1">
      <c r="C280" s="47"/>
      <c r="D280" s="27"/>
      <c r="E280" s="50"/>
      <c r="F280" s="9"/>
      <c r="G280" s="9"/>
      <c r="I280" s="5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</row>
    <row r="281" spans="3:24">
      <c r="E281" s="26"/>
      <c r="F281" s="11"/>
      <c r="G281" s="11"/>
      <c r="I281" s="26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3:24">
      <c r="E282" s="26"/>
      <c r="F282" s="11"/>
      <c r="G282" s="11"/>
      <c r="H282" s="26"/>
      <c r="I282" s="26"/>
      <c r="K282" s="2"/>
      <c r="L282" s="51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3:24">
      <c r="E283" s="26"/>
      <c r="F283" s="11"/>
      <c r="G283" s="11"/>
      <c r="H283" s="26"/>
      <c r="I283" s="26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3:24">
      <c r="E284" s="26"/>
      <c r="F284" s="11"/>
      <c r="G284" s="11"/>
      <c r="I284" s="26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3:24">
      <c r="E285" s="26"/>
      <c r="F285" s="11"/>
      <c r="G285" s="11"/>
      <c r="I285" s="26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3:24">
      <c r="E286" s="26"/>
      <c r="F286" s="11"/>
      <c r="G286" s="11"/>
      <c r="I286" s="26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3:24"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3:24" s="8" customFormat="1">
      <c r="C288" s="47"/>
      <c r="D288" s="27"/>
      <c r="E288" s="50"/>
      <c r="F288" s="9"/>
      <c r="G288" s="9"/>
      <c r="I288" s="5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</row>
    <row r="289" spans="3:25" s="8" customFormat="1">
      <c r="C289" s="47"/>
      <c r="D289" s="27"/>
      <c r="E289" s="50"/>
      <c r="F289" s="9"/>
      <c r="G289" s="9"/>
      <c r="I289" s="5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</row>
    <row r="290" spans="3:25">
      <c r="E290" s="26"/>
      <c r="F290" s="11"/>
      <c r="G290" s="11"/>
      <c r="I290" s="26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3:25" s="8" customFormat="1">
      <c r="C291" s="47"/>
      <c r="D291" s="27"/>
      <c r="E291" s="50"/>
      <c r="F291" s="9"/>
      <c r="G291" s="9"/>
      <c r="I291" s="5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</row>
    <row r="292" spans="3:25">
      <c r="E292" s="54"/>
      <c r="F292" s="4"/>
      <c r="G292" s="4"/>
      <c r="I292" s="26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3:25">
      <c r="E293" s="50"/>
      <c r="F293" s="4"/>
      <c r="G293" s="4"/>
      <c r="I293" s="50"/>
      <c r="K293" s="2"/>
      <c r="L293" s="2"/>
      <c r="M293" s="2"/>
      <c r="N293" s="2"/>
      <c r="O293" s="2"/>
      <c r="P293" s="2"/>
      <c r="Q293" s="2"/>
      <c r="R293" s="2"/>
      <c r="S293" s="2"/>
    </row>
    <row r="294" spans="3:25">
      <c r="E294" s="50"/>
      <c r="F294" s="4"/>
      <c r="G294" s="4"/>
      <c r="I294" s="26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3:25">
      <c r="E295" s="26"/>
      <c r="F295" s="4"/>
      <c r="G295" s="4"/>
      <c r="I295" s="26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3:25" s="8" customFormat="1">
      <c r="C296" s="47"/>
      <c r="D296" s="27"/>
      <c r="E296" s="26"/>
      <c r="F296" s="11"/>
      <c r="G296" s="11"/>
      <c r="H296" s="1"/>
      <c r="I296" s="26"/>
      <c r="J296" s="1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3:25" s="8" customFormat="1">
      <c r="C297" s="47"/>
      <c r="D297" s="27"/>
      <c r="E297" s="26"/>
      <c r="F297" s="11"/>
      <c r="G297" s="11"/>
      <c r="H297" s="1"/>
      <c r="I297" s="26"/>
      <c r="J297" s="1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3:25">
      <c r="E298" s="54"/>
      <c r="F298" s="4"/>
      <c r="G298" s="4"/>
      <c r="I298" s="26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3:25">
      <c r="E299" s="54"/>
      <c r="F299" s="4"/>
      <c r="G299" s="4"/>
      <c r="I299" s="26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3:25">
      <c r="E300" s="54"/>
      <c r="F300" s="4"/>
      <c r="G300" s="4"/>
      <c r="I300" s="26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3:25">
      <c r="E301" s="54"/>
      <c r="F301" s="4"/>
      <c r="G301" s="4"/>
      <c r="I301" s="26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3:25">
      <c r="E302" s="26"/>
      <c r="F302" s="4"/>
      <c r="G302" s="4"/>
      <c r="I302" s="26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3:25">
      <c r="E303" s="26"/>
      <c r="F303" s="4"/>
      <c r="G303" s="4"/>
      <c r="I303" s="26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3:25">
      <c r="E304" s="26"/>
      <c r="F304" s="4"/>
      <c r="G304" s="4"/>
      <c r="I304" s="26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Y304" s="20"/>
    </row>
    <row r="305" spans="3:25" s="8" customFormat="1">
      <c r="C305" s="47"/>
      <c r="D305" s="27"/>
      <c r="E305" s="50"/>
      <c r="F305" s="9"/>
      <c r="G305" s="9"/>
      <c r="I305" s="5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Y305" s="23"/>
    </row>
    <row r="306" spans="3:25">
      <c r="E306" s="26"/>
      <c r="F306" s="4"/>
      <c r="G306" s="4"/>
      <c r="I306" s="26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3:25">
      <c r="E307" s="26"/>
      <c r="F307" s="4"/>
      <c r="G307" s="4"/>
      <c r="I307" s="26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3:25">
      <c r="E308" s="26"/>
      <c r="F308" s="4"/>
      <c r="G308" s="4"/>
      <c r="I308" s="26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3:25">
      <c r="E309" s="26"/>
      <c r="F309" s="11"/>
      <c r="G309" s="11"/>
      <c r="I309" s="26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</sheetData>
  <phoneticPr fontId="0" type="noConversion"/>
  <pageMargins left="0.25" right="0.25" top="1" bottom="1" header="0.5" footer="0.5"/>
  <pageSetup paperSize="5" scale="90" orientation="landscape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0"/>
  <sheetViews>
    <sheetView topLeftCell="D26" workbookViewId="0">
      <selection activeCell="D26" sqref="A1:IV65536"/>
    </sheetView>
  </sheetViews>
  <sheetFormatPr defaultRowHeight="13.2"/>
  <cols>
    <col min="1" max="1" width="19.5546875" style="1" customWidth="1"/>
    <col min="2" max="2" width="3.33203125" style="1" customWidth="1"/>
    <col min="3" max="3" width="51" style="32" customWidth="1"/>
    <col min="4" max="4" width="14.33203125" style="6" customWidth="1"/>
    <col min="5" max="5" width="18" style="1" customWidth="1"/>
    <col min="6" max="6" width="15.5546875" style="1" customWidth="1"/>
    <col min="7" max="7" width="40.88671875" style="26" customWidth="1"/>
    <col min="8" max="8" width="7.88671875" style="1" customWidth="1"/>
    <col min="9" max="9" width="43" style="1" customWidth="1"/>
    <col min="10" max="10" width="12" style="1" customWidth="1"/>
    <col min="11" max="21" width="8.88671875" style="1" customWidth="1"/>
    <col min="22" max="22" width="10.109375" style="1" customWidth="1"/>
    <col min="23" max="23" width="10.44140625" style="1" customWidth="1"/>
    <col min="24" max="24" width="8.88671875" style="1" customWidth="1"/>
    <col min="25" max="25" width="25.5546875" style="1" customWidth="1"/>
    <col min="26" max="26" width="19.6640625" style="1" customWidth="1"/>
    <col min="27" max="16384" width="8.88671875" style="1"/>
  </cols>
  <sheetData>
    <row r="1" spans="1:23" s="13" customFormat="1">
      <c r="A1" s="16" t="s">
        <v>4</v>
      </c>
      <c r="B1" s="16"/>
      <c r="C1" s="28" t="s">
        <v>3</v>
      </c>
      <c r="D1" s="17" t="s">
        <v>124</v>
      </c>
      <c r="E1" s="16" t="s">
        <v>1</v>
      </c>
      <c r="F1" s="16" t="s">
        <v>2</v>
      </c>
      <c r="G1" s="18" t="s">
        <v>125</v>
      </c>
      <c r="H1" s="16"/>
      <c r="I1" s="16"/>
      <c r="J1" s="16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3">
      <c r="G2" s="32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</row>
    <row r="3" spans="1:23">
      <c r="A3" s="1" t="s">
        <v>26</v>
      </c>
      <c r="C3" s="32" t="s">
        <v>202</v>
      </c>
      <c r="D3" s="6" t="s">
        <v>130</v>
      </c>
      <c r="E3" s="46">
        <v>50000</v>
      </c>
      <c r="F3" s="45" t="s">
        <v>324</v>
      </c>
      <c r="G3" s="33" t="s">
        <v>209</v>
      </c>
      <c r="I3" s="26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2"/>
    </row>
    <row r="4" spans="1:23">
      <c r="C4" s="32" t="s">
        <v>203</v>
      </c>
      <c r="D4" s="6" t="s">
        <v>130</v>
      </c>
      <c r="E4" s="46">
        <v>10000</v>
      </c>
      <c r="F4" s="45" t="s">
        <v>324</v>
      </c>
      <c r="G4" s="33" t="s">
        <v>209</v>
      </c>
      <c r="I4" s="26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2"/>
    </row>
    <row r="5" spans="1:23">
      <c r="C5" s="32" t="s">
        <v>204</v>
      </c>
      <c r="D5" s="6" t="s">
        <v>12</v>
      </c>
      <c r="E5" s="46">
        <v>10000</v>
      </c>
      <c r="F5" s="45" t="s">
        <v>324</v>
      </c>
      <c r="G5" s="33" t="s">
        <v>209</v>
      </c>
      <c r="I5" s="26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2"/>
    </row>
    <row r="6" spans="1:23">
      <c r="C6" s="32" t="s">
        <v>205</v>
      </c>
      <c r="D6" s="6" t="s">
        <v>130</v>
      </c>
      <c r="E6" s="46">
        <v>5000</v>
      </c>
      <c r="F6" s="45" t="s">
        <v>324</v>
      </c>
      <c r="G6" s="33" t="s">
        <v>209</v>
      </c>
      <c r="I6" s="26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2"/>
    </row>
    <row r="7" spans="1:23">
      <c r="C7" s="32" t="s">
        <v>206</v>
      </c>
      <c r="D7" s="6" t="s">
        <v>7</v>
      </c>
      <c r="E7" s="46">
        <v>2000</v>
      </c>
      <c r="F7" s="45" t="s">
        <v>324</v>
      </c>
      <c r="G7" s="33" t="s">
        <v>209</v>
      </c>
      <c r="I7" s="26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2"/>
    </row>
    <row r="8" spans="1:23">
      <c r="C8" s="32" t="s">
        <v>207</v>
      </c>
      <c r="D8" s="6" t="s">
        <v>7</v>
      </c>
      <c r="E8" s="46">
        <v>10000</v>
      </c>
      <c r="F8" s="45" t="s">
        <v>324</v>
      </c>
      <c r="G8" s="33" t="s">
        <v>209</v>
      </c>
      <c r="I8" s="26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2"/>
    </row>
    <row r="9" spans="1:23" ht="26.4">
      <c r="C9" s="32" t="s">
        <v>208</v>
      </c>
      <c r="D9" s="6" t="s">
        <v>130</v>
      </c>
      <c r="E9" s="46">
        <v>10000</v>
      </c>
      <c r="F9" s="45" t="s">
        <v>324</v>
      </c>
      <c r="G9" s="33" t="s">
        <v>209</v>
      </c>
      <c r="I9" s="26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2"/>
    </row>
    <row r="10" spans="1:23">
      <c r="C10" s="32" t="s">
        <v>210</v>
      </c>
      <c r="D10" s="6" t="s">
        <v>138</v>
      </c>
      <c r="E10" s="46">
        <v>100000</v>
      </c>
      <c r="F10" s="45" t="s">
        <v>324</v>
      </c>
      <c r="G10" s="33"/>
      <c r="I10" s="2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2"/>
    </row>
    <row r="11" spans="1:23" ht="26.4">
      <c r="C11" s="32" t="s">
        <v>211</v>
      </c>
      <c r="D11" s="6" t="s">
        <v>128</v>
      </c>
      <c r="E11" s="46">
        <v>50000</v>
      </c>
      <c r="F11" s="45" t="s">
        <v>324</v>
      </c>
      <c r="G11" s="33"/>
      <c r="I11" s="26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2"/>
    </row>
    <row r="12" spans="1:23" ht="39.6">
      <c r="C12" s="32" t="s">
        <v>212</v>
      </c>
      <c r="D12" s="6" t="s">
        <v>128</v>
      </c>
      <c r="E12" s="46">
        <v>20000</v>
      </c>
      <c r="F12" s="45" t="s">
        <v>324</v>
      </c>
      <c r="G12" s="33"/>
      <c r="I12" s="26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2"/>
    </row>
    <row r="13" spans="1:23">
      <c r="C13" s="32" t="s">
        <v>213</v>
      </c>
      <c r="D13" s="6" t="s">
        <v>130</v>
      </c>
      <c r="E13" s="46">
        <v>10000</v>
      </c>
      <c r="F13" s="45" t="s">
        <v>324</v>
      </c>
      <c r="G13" s="33"/>
      <c r="I13" s="26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2"/>
    </row>
    <row r="14" spans="1:23">
      <c r="C14" s="32" t="s">
        <v>214</v>
      </c>
      <c r="D14" s="6" t="s">
        <v>130</v>
      </c>
      <c r="E14" s="46">
        <v>5000</v>
      </c>
      <c r="F14" s="45" t="s">
        <v>324</v>
      </c>
      <c r="G14" s="33"/>
      <c r="I14" s="26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2"/>
    </row>
    <row r="15" spans="1:23">
      <c r="C15" s="32" t="s">
        <v>215</v>
      </c>
      <c r="D15" s="6" t="s">
        <v>12</v>
      </c>
      <c r="E15" s="46">
        <v>10000</v>
      </c>
      <c r="F15" s="45" t="s">
        <v>324</v>
      </c>
      <c r="G15" s="33"/>
      <c r="I15" s="26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2"/>
    </row>
    <row r="16" spans="1:23">
      <c r="C16" s="32" t="s">
        <v>216</v>
      </c>
      <c r="D16" s="6" t="s">
        <v>130</v>
      </c>
      <c r="E16" s="46">
        <v>10000</v>
      </c>
      <c r="F16" s="45" t="s">
        <v>324</v>
      </c>
      <c r="G16" s="33"/>
      <c r="I16" s="26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2"/>
    </row>
    <row r="17" spans="1:24">
      <c r="C17" s="32" t="s">
        <v>217</v>
      </c>
      <c r="D17" s="6" t="s">
        <v>130</v>
      </c>
      <c r="E17" s="46">
        <v>15000</v>
      </c>
      <c r="F17" s="45" t="s">
        <v>324</v>
      </c>
      <c r="G17" s="33"/>
      <c r="I17" s="26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2"/>
    </row>
    <row r="18" spans="1:24">
      <c r="C18" s="32" t="s">
        <v>218</v>
      </c>
      <c r="D18" s="6" t="s">
        <v>7</v>
      </c>
      <c r="E18" s="46">
        <v>15000</v>
      </c>
      <c r="F18" s="45" t="s">
        <v>324</v>
      </c>
      <c r="G18" s="33"/>
      <c r="I18" s="26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2"/>
    </row>
    <row r="19" spans="1:24" ht="26.4">
      <c r="B19" s="1" t="s">
        <v>12</v>
      </c>
      <c r="C19" s="32" t="s">
        <v>199</v>
      </c>
      <c r="D19" s="12" t="s">
        <v>7</v>
      </c>
      <c r="E19" s="46">
        <v>36000</v>
      </c>
      <c r="F19" s="40" t="s">
        <v>324</v>
      </c>
      <c r="G19" s="31" t="s">
        <v>287</v>
      </c>
      <c r="I19" s="26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ht="26.4">
      <c r="B20" s="1" t="s">
        <v>112</v>
      </c>
      <c r="C20" s="32" t="s">
        <v>195</v>
      </c>
      <c r="D20" s="12" t="s">
        <v>128</v>
      </c>
      <c r="E20" s="46">
        <v>30000</v>
      </c>
      <c r="F20" s="40" t="s">
        <v>324</v>
      </c>
      <c r="G20" s="31" t="s">
        <v>287</v>
      </c>
      <c r="I20" s="26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4" s="8" customFormat="1">
      <c r="A21" s="8" t="s">
        <v>30</v>
      </c>
      <c r="C21" s="47" t="s">
        <v>30</v>
      </c>
      <c r="D21" s="27"/>
      <c r="E21" s="48">
        <f>SUM(E3:E20)</f>
        <v>398000</v>
      </c>
      <c r="F21" s="48"/>
      <c r="G21" s="34"/>
      <c r="I21" s="50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0"/>
    </row>
    <row r="22" spans="1:24">
      <c r="E22" s="46"/>
      <c r="F22" s="45"/>
      <c r="G22" s="33"/>
      <c r="I22" s="26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2"/>
    </row>
    <row r="23" spans="1:24" s="16" customFormat="1">
      <c r="A23" s="16" t="s">
        <v>4</v>
      </c>
      <c r="C23" s="28" t="s">
        <v>0</v>
      </c>
      <c r="D23" s="17"/>
      <c r="E23" s="18" t="s">
        <v>1</v>
      </c>
      <c r="F23" s="18" t="s">
        <v>2</v>
      </c>
      <c r="G23" s="28"/>
      <c r="I23" s="18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</row>
    <row r="24" spans="1:24" s="5" customFormat="1">
      <c r="C24" s="12"/>
      <c r="D24" s="6"/>
      <c r="E24" s="56"/>
      <c r="F24" s="57"/>
      <c r="G24" s="29"/>
      <c r="I24" s="56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spans="1:24">
      <c r="A25" s="1" t="s">
        <v>26</v>
      </c>
      <c r="B25" s="1" t="s">
        <v>6</v>
      </c>
      <c r="C25" s="32" t="s">
        <v>193</v>
      </c>
      <c r="D25" s="12" t="s">
        <v>128</v>
      </c>
      <c r="E25" s="2">
        <v>60000</v>
      </c>
      <c r="F25" s="59">
        <v>60000</v>
      </c>
      <c r="G25" s="32"/>
    </row>
    <row r="26" spans="1:24" ht="39.6">
      <c r="B26" s="1" t="s">
        <v>6</v>
      </c>
      <c r="C26" s="32" t="s">
        <v>27</v>
      </c>
      <c r="D26" s="12" t="s">
        <v>130</v>
      </c>
      <c r="E26" s="2">
        <v>36000</v>
      </c>
      <c r="F26" s="59">
        <v>9000</v>
      </c>
      <c r="G26" s="32" t="s">
        <v>282</v>
      </c>
    </row>
    <row r="27" spans="1:24">
      <c r="B27" s="1" t="s">
        <v>7</v>
      </c>
      <c r="C27" s="32" t="s">
        <v>28</v>
      </c>
      <c r="D27" s="12" t="s">
        <v>128</v>
      </c>
      <c r="E27" s="46">
        <v>117600</v>
      </c>
      <c r="F27" s="45">
        <v>117600</v>
      </c>
      <c r="G27" s="33"/>
      <c r="I27" s="26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2"/>
    </row>
    <row r="28" spans="1:24" ht="39.6">
      <c r="B28" s="1" t="s">
        <v>7</v>
      </c>
      <c r="C28" s="32" t="s">
        <v>283</v>
      </c>
      <c r="D28" s="12" t="s">
        <v>128</v>
      </c>
      <c r="E28" s="46">
        <f>12500*5+2500*7</f>
        <v>80000</v>
      </c>
      <c r="F28" s="45">
        <v>80000</v>
      </c>
      <c r="G28" s="33" t="s">
        <v>284</v>
      </c>
      <c r="I28" s="26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2"/>
    </row>
    <row r="29" spans="1:24">
      <c r="B29" s="1" t="s">
        <v>7</v>
      </c>
      <c r="C29" s="32" t="s">
        <v>29</v>
      </c>
      <c r="D29" s="12" t="s">
        <v>130</v>
      </c>
      <c r="E29" s="46">
        <v>102000</v>
      </c>
      <c r="F29" s="45">
        <v>102000</v>
      </c>
      <c r="G29" s="33"/>
      <c r="I29" s="26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2"/>
    </row>
    <row r="30" spans="1:24" s="8" customFormat="1">
      <c r="A30" s="8" t="s">
        <v>30</v>
      </c>
      <c r="C30" s="47" t="s">
        <v>30</v>
      </c>
      <c r="D30" s="21"/>
      <c r="E30" s="48">
        <f>SUM(E25:E29)</f>
        <v>395600</v>
      </c>
      <c r="F30" s="49">
        <f>SUM(F25:F29)</f>
        <v>368600</v>
      </c>
      <c r="G30" s="34"/>
      <c r="I30" s="50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0"/>
    </row>
    <row r="31" spans="1:24">
      <c r="D31" s="12"/>
      <c r="E31" s="46"/>
      <c r="F31" s="45"/>
      <c r="G31" s="33"/>
      <c r="I31" s="26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2"/>
    </row>
    <row r="32" spans="1:24" s="20" customFormat="1">
      <c r="A32" s="20" t="s">
        <v>4</v>
      </c>
      <c r="C32" s="21" t="s">
        <v>17</v>
      </c>
      <c r="D32" s="21"/>
      <c r="E32" s="60" t="s">
        <v>1</v>
      </c>
      <c r="F32" s="60" t="s">
        <v>2</v>
      </c>
      <c r="G32" s="21"/>
      <c r="I32" s="60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3"/>
    </row>
    <row r="33" spans="1:23" s="5" customFormat="1">
      <c r="C33" s="12"/>
      <c r="D33" s="12"/>
      <c r="E33" s="56"/>
      <c r="F33" s="61"/>
      <c r="G33" s="29"/>
      <c r="I33" s="56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</row>
    <row r="34" spans="1:23">
      <c r="A34" s="1" t="s">
        <v>26</v>
      </c>
      <c r="B34" s="1" t="s">
        <v>12</v>
      </c>
      <c r="C34" s="32" t="s">
        <v>196</v>
      </c>
      <c r="D34" s="12" t="s">
        <v>128</v>
      </c>
      <c r="E34" s="46">
        <v>15000</v>
      </c>
      <c r="F34" s="45">
        <v>15000</v>
      </c>
      <c r="G34" s="33"/>
      <c r="I34" s="26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>
      <c r="B35" s="1" t="s">
        <v>12</v>
      </c>
      <c r="C35" s="32" t="s">
        <v>197</v>
      </c>
      <c r="D35" s="12" t="s">
        <v>128</v>
      </c>
      <c r="E35" s="46">
        <v>10000</v>
      </c>
      <c r="F35" s="45">
        <v>10000</v>
      </c>
      <c r="G35" s="33"/>
      <c r="I35" s="26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>
      <c r="B36" s="1" t="s">
        <v>12</v>
      </c>
      <c r="C36" s="32" t="s">
        <v>198</v>
      </c>
      <c r="D36" s="12" t="s">
        <v>128</v>
      </c>
      <c r="E36" s="46">
        <v>6700</v>
      </c>
      <c r="F36" s="40">
        <v>6700</v>
      </c>
      <c r="G36" s="31"/>
      <c r="I36" s="26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>
      <c r="B37" s="1" t="s">
        <v>12</v>
      </c>
      <c r="C37" s="32" t="s">
        <v>200</v>
      </c>
      <c r="D37" s="12" t="s">
        <v>130</v>
      </c>
      <c r="E37" s="46">
        <v>3000</v>
      </c>
      <c r="F37" s="40">
        <v>3000</v>
      </c>
      <c r="G37" s="31"/>
      <c r="I37" s="26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>
      <c r="B38" s="1" t="s">
        <v>12</v>
      </c>
      <c r="C38" s="32" t="s">
        <v>201</v>
      </c>
      <c r="D38" s="12" t="s">
        <v>131</v>
      </c>
      <c r="E38" s="46">
        <v>35000</v>
      </c>
      <c r="F38" s="40">
        <v>0</v>
      </c>
      <c r="G38" s="31"/>
      <c r="I38" s="26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>
      <c r="B39" s="1" t="s">
        <v>12</v>
      </c>
      <c r="C39" s="32" t="s">
        <v>286</v>
      </c>
      <c r="D39" s="12" t="s">
        <v>130</v>
      </c>
      <c r="E39" s="46">
        <v>10000</v>
      </c>
      <c r="F39" s="40">
        <v>5000</v>
      </c>
      <c r="G39" s="31" t="s">
        <v>285</v>
      </c>
      <c r="I39" s="26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>
      <c r="B40" s="1" t="s">
        <v>112</v>
      </c>
      <c r="C40" s="32" t="s">
        <v>194</v>
      </c>
      <c r="D40" s="12" t="s">
        <v>128</v>
      </c>
      <c r="E40" s="46">
        <v>135000</v>
      </c>
      <c r="F40" s="40">
        <v>135000</v>
      </c>
      <c r="G40" s="31"/>
      <c r="I40" s="26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s="13" customFormat="1">
      <c r="A41" s="13" t="s">
        <v>30</v>
      </c>
      <c r="C41" s="36" t="s">
        <v>30</v>
      </c>
      <c r="D41" s="28"/>
      <c r="E41" s="38">
        <f>SUM(E34:E40)</f>
        <v>214700</v>
      </c>
      <c r="F41" s="55">
        <f>SUM(F34:F40)</f>
        <v>174700</v>
      </c>
      <c r="G41" s="35"/>
      <c r="I41" s="53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</row>
    <row r="42" spans="1:23">
      <c r="D42" s="12"/>
      <c r="E42" s="46"/>
      <c r="F42" s="40"/>
      <c r="G42" s="31"/>
      <c r="I42" s="26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>
      <c r="A43" s="13"/>
      <c r="B43" s="13"/>
      <c r="C43" s="36"/>
      <c r="D43" s="63"/>
      <c r="E43" s="42"/>
      <c r="F43" s="18"/>
      <c r="G43" s="35"/>
      <c r="I43" s="26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s="13" customFormat="1">
      <c r="A44" s="13" t="s">
        <v>343</v>
      </c>
      <c r="C44" s="36"/>
      <c r="D44" s="63"/>
      <c r="E44" s="38">
        <v>9000000</v>
      </c>
      <c r="F44" s="55">
        <v>9000000</v>
      </c>
      <c r="G44" s="35"/>
      <c r="I44" s="53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</row>
    <row r="45" spans="1:23" s="13" customFormat="1">
      <c r="A45" s="13" t="s">
        <v>344</v>
      </c>
      <c r="C45" s="36"/>
      <c r="D45" s="63"/>
      <c r="E45" s="38">
        <f>E21</f>
        <v>398000</v>
      </c>
      <c r="F45" s="38">
        <f>F21</f>
        <v>0</v>
      </c>
      <c r="G45" s="35"/>
      <c r="I45" s="53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</row>
    <row r="46" spans="1:23" s="13" customFormat="1">
      <c r="A46" s="13" t="s">
        <v>322</v>
      </c>
      <c r="C46" s="36"/>
      <c r="D46" s="63"/>
      <c r="E46" s="38">
        <f>SUM(E44-E45)</f>
        <v>8602000</v>
      </c>
      <c r="F46" s="38">
        <f>SUM(F44-F45)</f>
        <v>9000000</v>
      </c>
      <c r="G46" s="35"/>
      <c r="I46" s="53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</row>
    <row r="47" spans="1:23" s="13" customFormat="1">
      <c r="C47" s="36"/>
      <c r="D47" s="63"/>
      <c r="E47" s="38"/>
      <c r="F47" s="55"/>
      <c r="G47" s="35"/>
      <c r="I47" s="53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</row>
    <row r="48" spans="1:23" s="13" customFormat="1">
      <c r="A48" s="13" t="s">
        <v>343</v>
      </c>
      <c r="C48" s="36"/>
      <c r="D48" s="63"/>
      <c r="E48" s="38">
        <v>9000000</v>
      </c>
      <c r="F48" s="55">
        <v>9000000</v>
      </c>
      <c r="G48" s="35"/>
      <c r="I48" s="53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</row>
    <row r="49" spans="1:23" s="13" customFormat="1">
      <c r="A49" s="13" t="s">
        <v>345</v>
      </c>
      <c r="C49" s="36"/>
      <c r="D49" s="63"/>
      <c r="E49" s="38">
        <f>E30</f>
        <v>395600</v>
      </c>
      <c r="F49" s="38">
        <f>F30</f>
        <v>368600</v>
      </c>
      <c r="G49" s="35"/>
      <c r="I49" s="53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</row>
    <row r="50" spans="1:23" s="13" customFormat="1">
      <c r="A50" s="13" t="s">
        <v>322</v>
      </c>
      <c r="C50" s="36"/>
      <c r="D50" s="63"/>
      <c r="E50" s="38">
        <f>SUM(E48-E49)</f>
        <v>8604400</v>
      </c>
      <c r="F50" s="38">
        <f>SUM(F48-F49)</f>
        <v>8631400</v>
      </c>
      <c r="G50" s="35"/>
      <c r="I50" s="53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</row>
    <row r="51" spans="1:23" s="13" customFormat="1">
      <c r="C51" s="36"/>
      <c r="D51" s="63"/>
      <c r="E51" s="38"/>
      <c r="F51" s="38"/>
      <c r="G51" s="35"/>
      <c r="I51" s="53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</row>
    <row r="52" spans="1:23" s="13" customFormat="1">
      <c r="A52" s="13" t="s">
        <v>346</v>
      </c>
      <c r="C52" s="36"/>
      <c r="D52" s="63"/>
      <c r="E52" s="38">
        <v>1200000</v>
      </c>
      <c r="F52" s="38">
        <v>1200000</v>
      </c>
      <c r="G52" s="35"/>
      <c r="I52" s="53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</row>
    <row r="53" spans="1:23" s="13" customFormat="1">
      <c r="A53" s="13" t="s">
        <v>347</v>
      </c>
      <c r="C53" s="36"/>
      <c r="D53" s="63"/>
      <c r="E53" s="38">
        <f>E41</f>
        <v>214700</v>
      </c>
      <c r="F53" s="38">
        <f>F41</f>
        <v>174700</v>
      </c>
      <c r="G53" s="35"/>
      <c r="I53" s="53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</row>
    <row r="54" spans="1:23" s="13" customFormat="1">
      <c r="A54" s="13" t="s">
        <v>322</v>
      </c>
      <c r="C54" s="36"/>
      <c r="D54" s="63"/>
      <c r="E54" s="38">
        <f>SUM(E52-E53)</f>
        <v>985300</v>
      </c>
      <c r="F54" s="38">
        <f>SUM(F52-F53)</f>
        <v>1025300</v>
      </c>
      <c r="G54" s="35"/>
      <c r="I54" s="53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</row>
    <row r="55" spans="1:23">
      <c r="A55" s="25"/>
      <c r="B55" s="13"/>
      <c r="C55" s="36"/>
      <c r="D55" s="63"/>
      <c r="E55" s="39"/>
      <c r="F55" s="39"/>
      <c r="G55" s="35"/>
      <c r="I55" s="26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>
      <c r="A56" s="25"/>
      <c r="B56" s="13"/>
      <c r="C56" s="36"/>
      <c r="D56" s="63"/>
      <c r="E56" s="39"/>
      <c r="F56" s="39"/>
      <c r="G56" s="35"/>
      <c r="I56" s="26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>
      <c r="A57" s="13"/>
      <c r="B57" s="13"/>
      <c r="C57" s="36"/>
      <c r="D57" s="17"/>
      <c r="E57" s="25"/>
      <c r="F57" s="40"/>
      <c r="G57" s="35"/>
      <c r="I57" s="26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>
      <c r="E58" s="26"/>
      <c r="F58" s="11"/>
      <c r="G58" s="11"/>
      <c r="I58" s="26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>
      <c r="E59" s="26"/>
      <c r="F59" s="11"/>
      <c r="G59" s="11"/>
      <c r="I59" s="26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>
      <c r="E60" s="26"/>
      <c r="F60" s="11"/>
      <c r="G60" s="11"/>
      <c r="I60" s="26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>
      <c r="E61" s="26"/>
      <c r="F61" s="4"/>
      <c r="G61" s="4"/>
      <c r="I61" s="26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>
      <c r="E62" s="54"/>
      <c r="F62" s="4"/>
      <c r="G62" s="4"/>
      <c r="I62" s="26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>
      <c r="E63" s="54"/>
      <c r="F63" s="4"/>
      <c r="G63" s="4"/>
      <c r="I63" s="26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>
      <c r="E64" s="54"/>
      <c r="F64" s="4"/>
      <c r="G64" s="4"/>
      <c r="I64" s="26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5:24">
      <c r="E65" s="54"/>
      <c r="F65" s="4"/>
      <c r="G65" s="4"/>
      <c r="I65" s="26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5:24">
      <c r="E66" s="54"/>
      <c r="F66" s="4"/>
      <c r="G66" s="4"/>
      <c r="I66" s="26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5:24">
      <c r="E67" s="54"/>
      <c r="F67" s="4"/>
      <c r="G67" s="4"/>
      <c r="I67" s="26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5:24">
      <c r="E68" s="26"/>
      <c r="F68" s="11"/>
      <c r="G68" s="11"/>
      <c r="I68" s="26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5:24">
      <c r="E69" s="26"/>
      <c r="F69" s="11"/>
      <c r="G69" s="11"/>
      <c r="I69" s="26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5:24">
      <c r="E70" s="11"/>
      <c r="F70" s="11"/>
      <c r="G70" s="11"/>
      <c r="I70" s="26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5:24">
      <c r="E71" s="11"/>
      <c r="F71" s="11"/>
      <c r="G71" s="11"/>
      <c r="I71" s="26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5:24">
      <c r="E72" s="11"/>
      <c r="F72" s="11"/>
      <c r="G72" s="11"/>
      <c r="I72" s="26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5:24">
      <c r="E73" s="11"/>
      <c r="F73" s="11"/>
      <c r="G73" s="11"/>
      <c r="I73" s="26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5:24">
      <c r="E74" s="11"/>
      <c r="F74" s="11"/>
      <c r="G74" s="11"/>
      <c r="I74" s="26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5:24">
      <c r="E75" s="26"/>
      <c r="F75" s="11"/>
      <c r="G75" s="11"/>
      <c r="I75" s="26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5:24">
      <c r="E76" s="26"/>
      <c r="F76" s="11"/>
      <c r="G76" s="11"/>
      <c r="I76" s="26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5:24">
      <c r="E77" s="26"/>
      <c r="F77" s="11"/>
      <c r="G77" s="11"/>
      <c r="I77" s="26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5:24">
      <c r="E78" s="26"/>
      <c r="F78" s="11"/>
      <c r="G78" s="11"/>
      <c r="I78" s="26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5:24">
      <c r="E79" s="26"/>
      <c r="F79" s="11"/>
      <c r="G79" s="11"/>
      <c r="I79" s="26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5:24">
      <c r="E80" s="26"/>
      <c r="F80" s="11"/>
      <c r="G80" s="11"/>
      <c r="I80" s="26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5:23">
      <c r="E81" s="26"/>
      <c r="F81" s="11"/>
      <c r="G81" s="11"/>
      <c r="I81" s="26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5:23">
      <c r="E82" s="26"/>
      <c r="F82" s="11"/>
      <c r="G82" s="11"/>
      <c r="I82" s="26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5:23">
      <c r="E83" s="26"/>
      <c r="F83" s="11"/>
      <c r="G83" s="11"/>
      <c r="I83" s="26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5:23">
      <c r="E84" s="26"/>
      <c r="F84" s="11"/>
      <c r="G84" s="11"/>
      <c r="I84" s="26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5:23">
      <c r="E85" s="26"/>
      <c r="F85" s="11"/>
      <c r="G85" s="11"/>
      <c r="I85" s="26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5:23">
      <c r="E86" s="26"/>
      <c r="F86" s="11"/>
      <c r="G86" s="11"/>
      <c r="I86" s="26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5:23">
      <c r="E87" s="26"/>
      <c r="F87" s="11"/>
      <c r="G87" s="11"/>
      <c r="I87" s="26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5:23">
      <c r="E88" s="26"/>
      <c r="F88" s="11"/>
      <c r="G88" s="11"/>
      <c r="I88" s="26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5:23">
      <c r="E89" s="26"/>
      <c r="F89" s="11"/>
      <c r="G89" s="11"/>
      <c r="I89" s="26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5:23">
      <c r="E90" s="26"/>
      <c r="F90" s="11"/>
      <c r="G90" s="11"/>
      <c r="I90" s="26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5:23">
      <c r="E91" s="26"/>
      <c r="F91" s="11"/>
      <c r="G91" s="11"/>
      <c r="I91" s="26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5:23">
      <c r="E92" s="26"/>
      <c r="F92" s="11"/>
      <c r="G92" s="11"/>
      <c r="I92" s="26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5:23">
      <c r="E93" s="26"/>
      <c r="F93" s="11"/>
      <c r="G93" s="11"/>
      <c r="I93" s="26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5:23">
      <c r="E94" s="26"/>
      <c r="F94" s="11"/>
      <c r="G94" s="11"/>
      <c r="I94" s="26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5:23">
      <c r="E95" s="26"/>
      <c r="F95" s="11"/>
      <c r="G95" s="11"/>
      <c r="I95" s="26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5:23">
      <c r="E96" s="26"/>
      <c r="F96" s="11"/>
      <c r="G96" s="11"/>
      <c r="I96" s="26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5:24">
      <c r="E97" s="26"/>
      <c r="F97" s="11"/>
      <c r="G97" s="11"/>
      <c r="I97" s="26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5:24">
      <c r="E98" s="26"/>
      <c r="F98" s="11"/>
      <c r="G98" s="11"/>
      <c r="I98" s="26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5:24">
      <c r="E99" s="26"/>
      <c r="F99" s="11"/>
      <c r="G99" s="11"/>
      <c r="I99" s="26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5:24">
      <c r="E100" s="26"/>
      <c r="F100" s="11"/>
      <c r="G100" s="11"/>
      <c r="I100" s="26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5:24">
      <c r="E101" s="26"/>
      <c r="F101" s="11"/>
      <c r="G101" s="11"/>
      <c r="I101" s="26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5:24">
      <c r="E102" s="26"/>
      <c r="F102" s="11"/>
      <c r="G102" s="11"/>
      <c r="I102" s="26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5:24">
      <c r="E103" s="26"/>
      <c r="F103" s="11"/>
      <c r="G103" s="11"/>
      <c r="I103" s="26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5:24">
      <c r="E104" s="26"/>
      <c r="F104" s="11"/>
      <c r="G104" s="11"/>
      <c r="I104" s="26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5:24">
      <c r="E105" s="26"/>
      <c r="F105" s="11"/>
      <c r="G105" s="11"/>
      <c r="I105" s="26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5:24">
      <c r="E106" s="26"/>
      <c r="F106" s="11"/>
      <c r="G106" s="11"/>
      <c r="I106" s="26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5:24">
      <c r="E107" s="26"/>
      <c r="F107" s="11"/>
      <c r="G107" s="11"/>
      <c r="I107" s="26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5:24">
      <c r="E108" s="26"/>
      <c r="F108" s="11"/>
      <c r="G108" s="11"/>
      <c r="I108" s="26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5:24">
      <c r="E109" s="26"/>
      <c r="F109" s="11"/>
      <c r="G109" s="11"/>
      <c r="I109" s="26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5:24">
      <c r="E110" s="26"/>
      <c r="F110" s="11"/>
      <c r="G110" s="11"/>
      <c r="I110" s="26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5:24">
      <c r="E111" s="26"/>
      <c r="F111" s="11"/>
      <c r="G111" s="11"/>
      <c r="I111" s="26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5:24">
      <c r="E112" s="26"/>
      <c r="F112" s="11"/>
      <c r="G112" s="11"/>
      <c r="I112" s="26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5:24">
      <c r="E113" s="26"/>
      <c r="F113" s="11"/>
      <c r="G113" s="11"/>
      <c r="I113" s="26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5:24">
      <c r="E114" s="26"/>
      <c r="F114" s="4"/>
      <c r="G114" s="4"/>
      <c r="I114" s="26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5:24">
      <c r="E115" s="26"/>
      <c r="F115" s="4"/>
      <c r="G115" s="4"/>
      <c r="I115" s="26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5:24">
      <c r="E116" s="54"/>
      <c r="F116" s="4"/>
      <c r="G116" s="4"/>
      <c r="I116" s="26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5:24">
      <c r="E117" s="54"/>
      <c r="F117" s="4"/>
      <c r="G117" s="4"/>
      <c r="I117" s="26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5:24">
      <c r="E118" s="54"/>
      <c r="F118" s="4"/>
      <c r="G118" s="4"/>
      <c r="I118" s="26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5:24">
      <c r="E119" s="54"/>
      <c r="F119" s="4"/>
      <c r="G119" s="4"/>
      <c r="I119" s="26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5:24">
      <c r="E120" s="26"/>
      <c r="F120" s="11"/>
      <c r="G120" s="11"/>
      <c r="I120" s="26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5:24">
      <c r="E121" s="26"/>
      <c r="F121" s="11"/>
      <c r="G121" s="11"/>
      <c r="I121" s="26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5:24">
      <c r="E122" s="26"/>
      <c r="F122" s="11"/>
      <c r="G122" s="11"/>
      <c r="I122" s="26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5:24">
      <c r="E123" s="26"/>
      <c r="F123" s="11"/>
      <c r="G123" s="11"/>
      <c r="I123" s="26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5:24">
      <c r="E124" s="26"/>
      <c r="F124" s="11"/>
      <c r="G124" s="11"/>
      <c r="I124" s="26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5:24">
      <c r="E125" s="26"/>
      <c r="F125" s="11"/>
      <c r="G125" s="11"/>
      <c r="I125" s="26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5:24">
      <c r="E126" s="26"/>
      <c r="F126" s="11"/>
      <c r="G126" s="11"/>
      <c r="I126" s="26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5:24">
      <c r="E127" s="26"/>
      <c r="F127" s="11"/>
      <c r="G127" s="11"/>
      <c r="I127" s="26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5:24">
      <c r="E128" s="26"/>
      <c r="F128" s="11"/>
      <c r="G128" s="11"/>
      <c r="I128" s="26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5:23">
      <c r="E129" s="26"/>
      <c r="F129" s="11"/>
      <c r="G129" s="11"/>
      <c r="I129" s="26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5:23">
      <c r="E130" s="26"/>
      <c r="F130" s="11"/>
      <c r="G130" s="11"/>
      <c r="I130" s="26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5:23">
      <c r="E131" s="26"/>
      <c r="F131" s="11"/>
      <c r="G131" s="11"/>
      <c r="I131" s="26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5:23">
      <c r="E132" s="26"/>
      <c r="F132" s="11"/>
      <c r="G132" s="11"/>
      <c r="I132" s="26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5:23">
      <c r="E133" s="26"/>
      <c r="F133" s="11"/>
      <c r="G133" s="11"/>
      <c r="I133" s="26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5:23">
      <c r="E134" s="26"/>
      <c r="F134" s="11"/>
      <c r="G134" s="11"/>
      <c r="I134" s="26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5:23">
      <c r="E135" s="26"/>
      <c r="F135" s="11"/>
      <c r="G135" s="11"/>
      <c r="I135" s="26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5:23">
      <c r="E136" s="26"/>
      <c r="F136" s="11"/>
      <c r="G136" s="11"/>
      <c r="I136" s="26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5:23">
      <c r="E137" s="26"/>
      <c r="F137" s="11"/>
      <c r="G137" s="11"/>
      <c r="I137" s="26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5:23">
      <c r="E138" s="26"/>
      <c r="F138" s="11"/>
      <c r="G138" s="11"/>
      <c r="I138" s="26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5:23">
      <c r="E139" s="26"/>
      <c r="F139" s="11"/>
      <c r="G139" s="11"/>
      <c r="I139" s="26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5:23">
      <c r="E140" s="26"/>
      <c r="F140" s="11"/>
      <c r="G140" s="11"/>
      <c r="I140" s="26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5:23">
      <c r="E141" s="26"/>
      <c r="F141" s="4"/>
      <c r="G141" s="4"/>
      <c r="I141" s="26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5:23">
      <c r="E142" s="26"/>
      <c r="F142" s="4"/>
      <c r="G142" s="4"/>
      <c r="I142" s="26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5:23">
      <c r="E143" s="26"/>
      <c r="F143" s="4"/>
      <c r="G143" s="4"/>
      <c r="I143" s="26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5:23">
      <c r="E144" s="26"/>
      <c r="F144" s="4"/>
      <c r="G144" s="4"/>
      <c r="I144" s="26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5:24">
      <c r="E145" s="26"/>
      <c r="F145" s="4"/>
      <c r="G145" s="4"/>
      <c r="I145" s="26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5:24">
      <c r="E146" s="26"/>
      <c r="F146" s="11"/>
      <c r="G146" s="11"/>
      <c r="I146" s="26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5:24">
      <c r="E147" s="26"/>
      <c r="F147" s="11"/>
      <c r="G147" s="11"/>
      <c r="I147" s="26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5:24">
      <c r="E148" s="26"/>
      <c r="F148" s="11"/>
      <c r="G148" s="11"/>
      <c r="I148" s="26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5:24">
      <c r="E149" s="26"/>
      <c r="F149" s="11"/>
      <c r="G149" s="11"/>
      <c r="I149" s="26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5:24">
      <c r="E150" s="26"/>
      <c r="F150" s="11"/>
      <c r="G150" s="11"/>
      <c r="I150" s="26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5:24">
      <c r="E151" s="54"/>
      <c r="F151" s="4"/>
      <c r="G151" s="4"/>
      <c r="I151" s="26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5:24">
      <c r="E152" s="54"/>
      <c r="F152" s="4"/>
      <c r="G152" s="4"/>
      <c r="I152" s="26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5:24">
      <c r="E153" s="54"/>
      <c r="F153" s="4"/>
      <c r="G153" s="4"/>
      <c r="I153" s="26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5:24">
      <c r="E154" s="54"/>
      <c r="F154" s="4"/>
      <c r="G154" s="4"/>
      <c r="I154" s="26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5:24">
      <c r="E155" s="54"/>
      <c r="F155" s="4"/>
      <c r="G155" s="4"/>
      <c r="I155" s="26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5:24">
      <c r="E156" s="54"/>
      <c r="F156" s="4"/>
      <c r="G156" s="4"/>
      <c r="I156" s="26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5:24">
      <c r="E157" s="54"/>
      <c r="F157" s="4"/>
      <c r="G157" s="4"/>
      <c r="I157" s="26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5:24">
      <c r="E158" s="54"/>
      <c r="F158" s="4"/>
      <c r="G158" s="4"/>
      <c r="I158" s="26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5:24">
      <c r="E159" s="54"/>
      <c r="F159" s="4"/>
      <c r="G159" s="4"/>
      <c r="I159" s="26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5:24">
      <c r="E160" s="54"/>
      <c r="F160" s="4"/>
      <c r="G160" s="4"/>
      <c r="I160" s="26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5:24">
      <c r="E161" s="26"/>
      <c r="F161" s="11"/>
      <c r="G161" s="11"/>
      <c r="I161" s="26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5:24">
      <c r="E162" s="26"/>
      <c r="F162" s="11"/>
      <c r="G162" s="11"/>
      <c r="I162" s="26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5:24">
      <c r="E163" s="26"/>
      <c r="F163" s="11"/>
      <c r="G163" s="11"/>
      <c r="I163" s="26"/>
      <c r="K163" s="2"/>
      <c r="L163" s="2"/>
      <c r="M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5:24">
      <c r="E164" s="26"/>
      <c r="F164" s="11"/>
      <c r="G164" s="11"/>
      <c r="I164" s="26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5:24">
      <c r="E165" s="26"/>
      <c r="F165" s="4"/>
      <c r="G165" s="4"/>
      <c r="I165" s="26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5:24">
      <c r="E166" s="26"/>
      <c r="F166" s="4"/>
      <c r="G166" s="4"/>
      <c r="I166" s="26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5:24">
      <c r="E167" s="26"/>
      <c r="F167" s="11"/>
      <c r="G167" s="11"/>
      <c r="I167" s="26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5:24">
      <c r="E168" s="26"/>
      <c r="F168" s="11"/>
      <c r="G168" s="11"/>
      <c r="I168" s="26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5:24">
      <c r="E169" s="26"/>
      <c r="F169" s="11"/>
      <c r="G169" s="11"/>
      <c r="I169" s="26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5:24">
      <c r="E170" s="26"/>
      <c r="F170" s="11"/>
      <c r="G170" s="11"/>
      <c r="I170" s="26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5:24">
      <c r="E171" s="26"/>
      <c r="F171" s="11"/>
      <c r="G171" s="11"/>
      <c r="I171" s="26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5:24">
      <c r="E172" s="26"/>
      <c r="F172" s="11"/>
      <c r="G172" s="11"/>
      <c r="I172" s="26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5:24">
      <c r="E173" s="54"/>
      <c r="F173" s="4"/>
      <c r="G173" s="4"/>
      <c r="I173" s="26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5:24">
      <c r="E174" s="54"/>
      <c r="F174" s="4"/>
      <c r="G174" s="4"/>
      <c r="I174" s="26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5:24">
      <c r="E175" s="54"/>
      <c r="F175" s="4"/>
      <c r="G175" s="4"/>
      <c r="I175" s="26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5:24">
      <c r="E176" s="54"/>
      <c r="F176" s="4"/>
      <c r="G176" s="4"/>
      <c r="I176" s="26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5:24">
      <c r="E177" s="54"/>
      <c r="F177" s="4"/>
      <c r="G177" s="4"/>
      <c r="I177" s="26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5:24">
      <c r="E178" s="54"/>
      <c r="F178" s="4"/>
      <c r="G178" s="4"/>
      <c r="I178" s="26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5:24">
      <c r="E179" s="54"/>
      <c r="F179" s="4"/>
      <c r="G179" s="4"/>
      <c r="I179" s="26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5:24">
      <c r="E180" s="54"/>
      <c r="F180" s="4"/>
      <c r="G180" s="4"/>
      <c r="I180" s="26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5:24">
      <c r="E181" s="54"/>
      <c r="F181" s="4"/>
      <c r="G181" s="4"/>
      <c r="I181" s="26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5:24">
      <c r="E182" s="26"/>
      <c r="F182" s="11"/>
      <c r="G182" s="11"/>
      <c r="I182" s="26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5:24">
      <c r="E183" s="26"/>
      <c r="F183" s="11"/>
      <c r="G183" s="11"/>
      <c r="I183" s="26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5:24">
      <c r="E184" s="26"/>
      <c r="F184" s="11"/>
      <c r="G184" s="11"/>
      <c r="I184" s="26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5:24">
      <c r="E185" s="26"/>
      <c r="F185" s="11"/>
      <c r="G185" s="11"/>
      <c r="I185" s="26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5:24">
      <c r="E186" s="26"/>
      <c r="F186" s="11"/>
      <c r="G186" s="11"/>
      <c r="I186" s="26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5:24">
      <c r="E187" s="26"/>
      <c r="F187" s="11"/>
      <c r="G187" s="11"/>
      <c r="I187" s="26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5:24">
      <c r="E188" s="26"/>
      <c r="F188" s="11"/>
      <c r="G188" s="11"/>
      <c r="I188" s="26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5:24">
      <c r="E189" s="26"/>
      <c r="F189" s="11"/>
      <c r="G189" s="11"/>
      <c r="I189" s="26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5:24">
      <c r="E190" s="26"/>
      <c r="F190" s="11"/>
      <c r="G190" s="11"/>
      <c r="I190" s="26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5:24">
      <c r="E191" s="26"/>
      <c r="F191" s="11"/>
      <c r="G191" s="11"/>
      <c r="I191" s="26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5:24">
      <c r="E192" s="26"/>
      <c r="F192" s="11"/>
      <c r="G192" s="11"/>
      <c r="I192" s="26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5:24">
      <c r="E193" s="26"/>
      <c r="F193" s="11"/>
      <c r="G193" s="11"/>
      <c r="I193" s="26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5:24">
      <c r="E194" s="26"/>
      <c r="F194" s="11"/>
      <c r="G194" s="11"/>
      <c r="I194" s="26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5:24">
      <c r="E195" s="26"/>
      <c r="F195" s="11"/>
      <c r="G195" s="11"/>
      <c r="I195" s="26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5:24">
      <c r="E196" s="26"/>
      <c r="F196" s="11"/>
      <c r="G196" s="11"/>
      <c r="I196" s="26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5:24">
      <c r="E197" s="26"/>
      <c r="F197" s="11"/>
      <c r="G197" s="11"/>
      <c r="I197" s="26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5:24">
      <c r="E198" s="54"/>
      <c r="F198" s="4"/>
      <c r="G198" s="4"/>
      <c r="I198" s="26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5:24">
      <c r="E199" s="54"/>
      <c r="F199" s="4"/>
      <c r="G199" s="4"/>
      <c r="I199" s="26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5:24">
      <c r="E200" s="26"/>
      <c r="F200" s="11"/>
      <c r="G200" s="11"/>
      <c r="I200" s="26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5:24">
      <c r="E201" s="26"/>
      <c r="F201" s="11"/>
      <c r="G201" s="11"/>
      <c r="I201" s="26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5:24">
      <c r="E202" s="26"/>
      <c r="F202" s="11"/>
      <c r="G202" s="11"/>
      <c r="I202" s="26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5:24">
      <c r="E203" s="26"/>
      <c r="F203" s="4"/>
      <c r="G203" s="4"/>
      <c r="I203" s="26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5:24">
      <c r="E204" s="26"/>
      <c r="F204" s="11"/>
      <c r="G204" s="11"/>
      <c r="I204" s="26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5:24">
      <c r="E205" s="26"/>
      <c r="F205" s="11"/>
      <c r="G205" s="11"/>
      <c r="I205" s="26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5:24">
      <c r="E206" s="26"/>
      <c r="F206" s="11"/>
      <c r="G206" s="11"/>
      <c r="I206" s="26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5:24">
      <c r="E207" s="26"/>
      <c r="F207" s="11"/>
      <c r="G207" s="11"/>
      <c r="I207" s="26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5:24">
      <c r="E208" s="26"/>
      <c r="F208" s="11"/>
      <c r="G208" s="11"/>
      <c r="I208" s="26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5:24">
      <c r="E209" s="54"/>
      <c r="F209" s="4"/>
      <c r="G209" s="4"/>
      <c r="I209" s="26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5:24">
      <c r="E210" s="54"/>
      <c r="F210" s="4"/>
      <c r="G210" s="4"/>
      <c r="I210" s="26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5:24">
      <c r="E211" s="26"/>
      <c r="F211" s="11"/>
      <c r="G211" s="11"/>
      <c r="I211" s="26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5:24">
      <c r="E212" s="26"/>
      <c r="F212" s="11"/>
      <c r="G212" s="11"/>
      <c r="I212" s="26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5:24">
      <c r="E213" s="26"/>
      <c r="F213" s="11"/>
      <c r="G213" s="11"/>
      <c r="I213" s="26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5:24">
      <c r="E214" s="26"/>
      <c r="F214" s="11"/>
      <c r="G214" s="11"/>
      <c r="I214" s="26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5:24">
      <c r="E215" s="26"/>
      <c r="F215" s="11"/>
      <c r="G215" s="11"/>
      <c r="I215" s="26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5:24">
      <c r="E216" s="26"/>
      <c r="F216" s="11"/>
      <c r="G216" s="11"/>
      <c r="I216" s="26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>
        <f>SUM(W212:W216)</f>
        <v>0</v>
      </c>
    </row>
    <row r="217" spans="5:24">
      <c r="E217" s="26"/>
      <c r="F217" s="11"/>
      <c r="G217" s="11"/>
      <c r="I217" s="26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5:24">
      <c r="E218" s="26"/>
      <c r="F218" s="11"/>
      <c r="G218" s="11"/>
      <c r="I218" s="26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5:24">
      <c r="E219" s="26"/>
      <c r="F219" s="11"/>
      <c r="G219" s="11"/>
      <c r="I219" s="26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5:24">
      <c r="E220" s="26"/>
      <c r="F220" s="11"/>
      <c r="G220" s="11"/>
      <c r="I220" s="26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5:24">
      <c r="E221" s="26"/>
      <c r="F221" s="11"/>
      <c r="G221" s="11"/>
      <c r="I221" s="26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5:24">
      <c r="E222" s="26"/>
      <c r="F222" s="11"/>
      <c r="G222" s="11"/>
      <c r="I222" s="26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5:24">
      <c r="E223" s="26"/>
      <c r="F223" s="11"/>
      <c r="G223" s="11"/>
      <c r="I223" s="26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>
        <f>SUM(W220:W223)</f>
        <v>0</v>
      </c>
    </row>
    <row r="224" spans="5:24">
      <c r="E224" s="26"/>
      <c r="F224" s="11"/>
      <c r="G224" s="11"/>
      <c r="I224" s="26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3:24">
      <c r="E225" s="54"/>
      <c r="F225" s="4"/>
      <c r="G225" s="4"/>
      <c r="I225" s="26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3:24">
      <c r="E226" s="54"/>
      <c r="F226" s="4"/>
      <c r="G226" s="4"/>
      <c r="I226" s="26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3:24">
      <c r="E227" s="54"/>
      <c r="F227" s="4"/>
      <c r="G227" s="4"/>
      <c r="I227" s="26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3:24">
      <c r="E228" s="54"/>
      <c r="F228" s="4"/>
      <c r="G228" s="4"/>
      <c r="I228" s="26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3:24" s="8" customFormat="1">
      <c r="C229" s="47"/>
      <c r="D229" s="27"/>
      <c r="E229" s="50"/>
      <c r="F229" s="9"/>
      <c r="G229" s="9"/>
      <c r="I229" s="5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</row>
    <row r="230" spans="3:24">
      <c r="E230" s="54"/>
      <c r="F230" s="4"/>
      <c r="G230" s="4"/>
      <c r="I230" s="26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3:24">
      <c r="E231" s="26"/>
      <c r="F231" s="11"/>
      <c r="G231" s="11"/>
      <c r="I231" s="26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3:24"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3:24">
      <c r="E233" s="26"/>
      <c r="F233" s="11"/>
      <c r="G233" s="11"/>
      <c r="I233" s="26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3:24">
      <c r="E234" s="26"/>
      <c r="F234" s="11"/>
      <c r="G234" s="11"/>
      <c r="I234" s="26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3:24">
      <c r="E235" s="26"/>
      <c r="F235" s="11"/>
      <c r="G235" s="11"/>
      <c r="I235" s="26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3:24">
      <c r="E236" s="26"/>
      <c r="F236" s="11"/>
      <c r="G236" s="11"/>
      <c r="I236" s="26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3:24">
      <c r="E237" s="26"/>
      <c r="F237" s="11"/>
      <c r="G237" s="11"/>
      <c r="I237" s="26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3:24">
      <c r="E238" s="26"/>
      <c r="F238" s="11"/>
      <c r="G238" s="11"/>
      <c r="I238" s="26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3:24">
      <c r="E239" s="26"/>
      <c r="F239" s="11"/>
      <c r="G239" s="11"/>
      <c r="I239" s="26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3:24">
      <c r="E240" s="26"/>
      <c r="F240" s="11"/>
      <c r="G240" s="11"/>
      <c r="I240" s="26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5:24">
      <c r="E241" s="26"/>
      <c r="F241" s="11"/>
      <c r="G241" s="11"/>
      <c r="I241" s="26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5:24">
      <c r="E242" s="26"/>
      <c r="F242" s="11"/>
      <c r="G242" s="11"/>
      <c r="I242" s="26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5:24">
      <c r="E243" s="26"/>
      <c r="F243" s="26"/>
      <c r="I243" s="26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5:24">
      <c r="E244" s="26"/>
      <c r="F244" s="4"/>
      <c r="G244" s="4"/>
      <c r="I244" s="26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5:24">
      <c r="E245" s="26"/>
      <c r="F245" s="4"/>
      <c r="G245" s="4"/>
      <c r="I245" s="26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5:24">
      <c r="E246" s="26"/>
      <c r="F246" s="4"/>
      <c r="G246" s="4"/>
      <c r="I246" s="26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5:24">
      <c r="E247" s="26"/>
      <c r="F247" s="4"/>
      <c r="G247" s="4"/>
      <c r="I247" s="26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5:24">
      <c r="E248" s="26"/>
      <c r="F248" s="4"/>
      <c r="G248" s="4"/>
      <c r="I248" s="26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5:24">
      <c r="E249" s="26"/>
      <c r="F249" s="4"/>
      <c r="G249" s="4"/>
      <c r="I249" s="26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5:24">
      <c r="E250" s="26"/>
      <c r="F250" s="4"/>
      <c r="G250" s="4"/>
      <c r="I250" s="26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5:24">
      <c r="E251" s="64"/>
      <c r="F251" s="4"/>
      <c r="G251" s="4"/>
      <c r="I251" s="26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5:24">
      <c r="E252" s="26"/>
      <c r="F252" s="11"/>
      <c r="G252" s="11"/>
      <c r="I252" s="26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5:24">
      <c r="E253" s="26"/>
      <c r="F253" s="11"/>
      <c r="G253" s="11"/>
      <c r="I253" s="26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5:24">
      <c r="E254" s="26"/>
      <c r="F254" s="11"/>
      <c r="G254" s="11"/>
      <c r="I254" s="26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5:24">
      <c r="E255" s="26"/>
      <c r="F255" s="11"/>
      <c r="G255" s="11"/>
      <c r="I255" s="26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5:24">
      <c r="E256" s="26"/>
      <c r="F256" s="11"/>
      <c r="G256" s="11"/>
      <c r="I256" s="26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5:24">
      <c r="E257" s="26"/>
      <c r="F257" s="11"/>
      <c r="G257" s="11"/>
      <c r="I257" s="26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5:24">
      <c r="E258" s="26"/>
      <c r="F258" s="11"/>
      <c r="G258" s="11"/>
      <c r="I258" s="26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>
        <f>SUM(W255:W258)</f>
        <v>0</v>
      </c>
    </row>
    <row r="259" spans="5:24">
      <c r="E259" s="26"/>
      <c r="F259" s="11"/>
      <c r="G259" s="11"/>
      <c r="I259" s="26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5:24">
      <c r="E260" s="26"/>
      <c r="F260" s="11"/>
      <c r="G260" s="11"/>
      <c r="I260" s="26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5:24">
      <c r="E261" s="26"/>
      <c r="F261" s="11"/>
      <c r="G261" s="11"/>
      <c r="I261" s="26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5:24">
      <c r="E262" s="26"/>
      <c r="F262" s="11"/>
      <c r="G262" s="11"/>
      <c r="I262" s="26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5:24">
      <c r="E263" s="26"/>
      <c r="F263" s="11"/>
      <c r="G263" s="11"/>
      <c r="I263" s="26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5:24">
      <c r="E264" s="26"/>
      <c r="F264" s="11"/>
      <c r="G264" s="11"/>
      <c r="I264" s="26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5:24">
      <c r="E265" s="26"/>
      <c r="F265" s="11"/>
      <c r="G265" s="11"/>
      <c r="H265" s="26"/>
      <c r="I265" s="26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5:24">
      <c r="E266" s="26"/>
      <c r="F266" s="11"/>
      <c r="G266" s="11"/>
      <c r="H266" s="26"/>
      <c r="I266" s="26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5:24">
      <c r="E267" s="26"/>
      <c r="F267" s="11"/>
      <c r="G267" s="11"/>
      <c r="H267" s="26"/>
      <c r="I267" s="26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5:24">
      <c r="E268" s="26"/>
      <c r="F268" s="11"/>
      <c r="G268" s="11"/>
      <c r="H268" s="26"/>
      <c r="I268" s="26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>
        <f>SUM(W265:W268)</f>
        <v>0</v>
      </c>
    </row>
    <row r="269" spans="5:24">
      <c r="E269" s="26"/>
      <c r="F269" s="4"/>
      <c r="G269" s="4"/>
      <c r="I269" s="26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5:24">
      <c r="E270" s="26"/>
      <c r="F270" s="4"/>
      <c r="G270" s="4"/>
      <c r="I270" s="26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5:24">
      <c r="E271" s="54"/>
      <c r="F271" s="4"/>
      <c r="G271" s="4"/>
      <c r="I271" s="26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5:24">
      <c r="E272" s="26"/>
      <c r="F272" s="11"/>
      <c r="G272" s="11"/>
      <c r="I272" s="26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3:24">
      <c r="E273" s="54"/>
      <c r="F273" s="4"/>
      <c r="G273" s="4"/>
      <c r="I273" s="26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3:24">
      <c r="E274" s="54"/>
      <c r="F274" s="4"/>
      <c r="G274" s="4"/>
      <c r="I274" s="26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3:24">
      <c r="E275" s="54"/>
      <c r="F275" s="4"/>
      <c r="G275" s="4"/>
      <c r="I275" s="26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3:24">
      <c r="E276" s="26"/>
      <c r="F276" s="11"/>
      <c r="G276" s="11"/>
      <c r="I276" s="26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3:24">
      <c r="E277" s="26"/>
      <c r="F277" s="11"/>
      <c r="G277" s="11"/>
      <c r="I277" s="26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3:24">
      <c r="E278" s="54"/>
      <c r="F278" s="4"/>
      <c r="G278" s="4"/>
      <c r="I278" s="26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3:24">
      <c r="E279" s="54"/>
      <c r="F279" s="4"/>
      <c r="G279" s="4"/>
      <c r="I279" s="26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3:24">
      <c r="E280" s="54"/>
      <c r="F280" s="4"/>
      <c r="G280" s="4"/>
      <c r="I280" s="26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3:24">
      <c r="E281" s="54"/>
      <c r="F281" s="4"/>
      <c r="G281" s="4"/>
      <c r="I281" s="26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3:24">
      <c r="E282" s="54"/>
      <c r="F282" s="4"/>
      <c r="G282" s="4"/>
      <c r="I282" s="26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3:24">
      <c r="E283" s="26"/>
      <c r="F283" s="4"/>
      <c r="G283" s="4"/>
      <c r="I283" s="26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3:24">
      <c r="E284" s="26"/>
      <c r="F284" s="4"/>
      <c r="G284" s="4"/>
      <c r="I284" s="26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3:24">
      <c r="E285" s="26"/>
      <c r="F285" s="11"/>
      <c r="G285" s="11"/>
      <c r="I285" s="26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3:24">
      <c r="E286" s="26"/>
      <c r="F286" s="11"/>
      <c r="G286" s="11"/>
      <c r="I286" s="26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3:24" s="8" customFormat="1">
      <c r="C287" s="47"/>
      <c r="D287" s="27"/>
      <c r="E287" s="50"/>
      <c r="F287" s="9"/>
      <c r="G287" s="9"/>
      <c r="I287" s="5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</row>
    <row r="288" spans="3:24">
      <c r="E288" s="26"/>
      <c r="F288" s="4"/>
      <c r="G288" s="4"/>
      <c r="I288" s="26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5:23">
      <c r="E289" s="26"/>
      <c r="F289" s="4"/>
      <c r="G289" s="4"/>
      <c r="I289" s="26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5:23">
      <c r="E290" s="26"/>
      <c r="F290" s="4"/>
      <c r="G290" s="4"/>
      <c r="I290" s="26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5:23">
      <c r="E291" s="26"/>
      <c r="F291" s="4"/>
      <c r="G291" s="4"/>
      <c r="I291" s="26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5:23">
      <c r="E292" s="26"/>
      <c r="F292" s="4"/>
      <c r="G292" s="4"/>
      <c r="I292" s="26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5:23">
      <c r="E293" s="26"/>
      <c r="F293" s="4"/>
      <c r="G293" s="4"/>
      <c r="I293" s="26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5:23">
      <c r="E294" s="54"/>
      <c r="F294" s="4"/>
      <c r="G294" s="4"/>
      <c r="I294" s="26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5:23">
      <c r="E295" s="54"/>
      <c r="F295" s="4"/>
      <c r="G295" s="4"/>
      <c r="I295" s="26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5:23">
      <c r="E296" s="54"/>
      <c r="F296" s="4"/>
      <c r="G296" s="4"/>
      <c r="I296" s="26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5:23">
      <c r="E297" s="26"/>
      <c r="F297" s="4"/>
      <c r="G297" s="4"/>
      <c r="I297" s="26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5:23">
      <c r="E298" s="26"/>
      <c r="F298" s="4"/>
      <c r="G298" s="4"/>
      <c r="I298" s="26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5:23">
      <c r="E299" s="26"/>
      <c r="F299" s="4"/>
      <c r="G299" s="4"/>
      <c r="I299" s="26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5:23">
      <c r="E300" s="26"/>
      <c r="F300" s="4"/>
      <c r="G300" s="4"/>
      <c r="I300" s="26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5:23">
      <c r="E301" s="26"/>
      <c r="F301" s="4"/>
      <c r="G301" s="4"/>
      <c r="I301" s="26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5:23">
      <c r="E302" s="26"/>
      <c r="F302" s="4"/>
      <c r="G302" s="4"/>
      <c r="I302" s="26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5:23">
      <c r="E303" s="26"/>
      <c r="F303" s="4"/>
      <c r="G303" s="4"/>
      <c r="I303" s="26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5:23">
      <c r="E304" s="26"/>
      <c r="F304" s="4"/>
      <c r="G304" s="4"/>
      <c r="I304" s="26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3:24">
      <c r="E305" s="26"/>
      <c r="F305" s="4"/>
      <c r="G305" s="4"/>
      <c r="I305" s="26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3:24">
      <c r="E306" s="26"/>
      <c r="F306" s="11"/>
      <c r="G306" s="11"/>
      <c r="I306" s="26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3:24">
      <c r="E307" s="26"/>
      <c r="F307" s="11"/>
      <c r="G307" s="11"/>
      <c r="I307" s="26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3:24">
      <c r="E308" s="26"/>
      <c r="F308" s="11"/>
      <c r="G308" s="11"/>
      <c r="I308" s="26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3:24">
      <c r="E309" s="26"/>
      <c r="F309" s="11"/>
      <c r="G309" s="11"/>
      <c r="I309" s="26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3:24">
      <c r="E310" s="26"/>
      <c r="F310" s="11"/>
      <c r="G310" s="11"/>
      <c r="I310" s="26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3:24" s="8" customFormat="1">
      <c r="C311" s="47"/>
      <c r="D311" s="27"/>
      <c r="E311" s="50"/>
      <c r="F311" s="9"/>
      <c r="G311" s="9"/>
      <c r="I311" s="5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</row>
    <row r="312" spans="3:24">
      <c r="E312" s="26"/>
      <c r="F312" s="11"/>
      <c r="G312" s="11"/>
      <c r="I312" s="26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3:24">
      <c r="E313" s="26"/>
      <c r="F313" s="11"/>
      <c r="G313" s="11"/>
      <c r="H313" s="26"/>
      <c r="I313" s="26"/>
      <c r="K313" s="2"/>
      <c r="L313" s="51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3:24">
      <c r="E314" s="26"/>
      <c r="F314" s="11"/>
      <c r="G314" s="11"/>
      <c r="H314" s="26"/>
      <c r="I314" s="26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3:24">
      <c r="E315" s="26"/>
      <c r="F315" s="11"/>
      <c r="G315" s="11"/>
      <c r="I315" s="26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3:24">
      <c r="E316" s="26"/>
      <c r="F316" s="11"/>
      <c r="G316" s="11"/>
      <c r="I316" s="26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3:24">
      <c r="E317" s="26"/>
      <c r="F317" s="11"/>
      <c r="G317" s="11"/>
      <c r="I317" s="26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3:24"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3:24" s="8" customFormat="1">
      <c r="C319" s="47"/>
      <c r="D319" s="27"/>
      <c r="E319" s="50"/>
      <c r="F319" s="9"/>
      <c r="G319" s="9"/>
      <c r="I319" s="5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</row>
    <row r="320" spans="3:24" s="8" customFormat="1">
      <c r="C320" s="47"/>
      <c r="D320" s="27"/>
      <c r="E320" s="50"/>
      <c r="F320" s="9"/>
      <c r="G320" s="9"/>
      <c r="I320" s="5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</row>
    <row r="321" spans="3:25">
      <c r="E321" s="26"/>
      <c r="F321" s="11"/>
      <c r="G321" s="11"/>
      <c r="I321" s="26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3:25" s="8" customFormat="1">
      <c r="C322" s="47"/>
      <c r="D322" s="27"/>
      <c r="E322" s="50"/>
      <c r="F322" s="9"/>
      <c r="G322" s="9"/>
      <c r="I322" s="5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</row>
    <row r="323" spans="3:25">
      <c r="E323" s="54"/>
      <c r="F323" s="4"/>
      <c r="G323" s="4"/>
      <c r="I323" s="26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3:25">
      <c r="E324" s="50"/>
      <c r="F324" s="4"/>
      <c r="G324" s="4"/>
      <c r="I324" s="50"/>
      <c r="K324" s="2"/>
      <c r="L324" s="2"/>
      <c r="M324" s="2"/>
      <c r="N324" s="2"/>
      <c r="O324" s="2"/>
      <c r="P324" s="2"/>
      <c r="Q324" s="2"/>
      <c r="R324" s="2"/>
      <c r="S324" s="2"/>
    </row>
    <row r="325" spans="3:25">
      <c r="E325" s="50"/>
      <c r="F325" s="4"/>
      <c r="G325" s="4"/>
      <c r="I325" s="26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3:25">
      <c r="E326" s="26"/>
      <c r="F326" s="4"/>
      <c r="G326" s="4"/>
      <c r="I326" s="26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3:25" s="8" customFormat="1">
      <c r="C327" s="47"/>
      <c r="D327" s="27"/>
      <c r="E327" s="26"/>
      <c r="F327" s="11"/>
      <c r="G327" s="11"/>
      <c r="H327" s="1"/>
      <c r="I327" s="26"/>
      <c r="J327" s="1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3:25" s="8" customFormat="1">
      <c r="C328" s="47"/>
      <c r="D328" s="27"/>
      <c r="E328" s="26"/>
      <c r="F328" s="11"/>
      <c r="G328" s="11"/>
      <c r="H328" s="1"/>
      <c r="I328" s="26"/>
      <c r="J328" s="1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3:25">
      <c r="E329" s="54"/>
      <c r="F329" s="4"/>
      <c r="G329" s="4"/>
      <c r="I329" s="26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3:25">
      <c r="E330" s="54"/>
      <c r="F330" s="4"/>
      <c r="G330" s="4"/>
      <c r="I330" s="26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3:25">
      <c r="E331" s="54"/>
      <c r="F331" s="4"/>
      <c r="G331" s="4"/>
      <c r="I331" s="26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3:25">
      <c r="E332" s="54"/>
      <c r="F332" s="4"/>
      <c r="G332" s="4"/>
      <c r="I332" s="26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3:25">
      <c r="E333" s="26"/>
      <c r="F333" s="4"/>
      <c r="G333" s="4"/>
      <c r="I333" s="26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3:25">
      <c r="E334" s="26"/>
      <c r="F334" s="4"/>
      <c r="G334" s="4"/>
      <c r="I334" s="26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3:25">
      <c r="E335" s="26"/>
      <c r="F335" s="4"/>
      <c r="G335" s="4"/>
      <c r="I335" s="26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Y335" s="20"/>
    </row>
    <row r="336" spans="3:25" s="8" customFormat="1">
      <c r="C336" s="47"/>
      <c r="D336" s="27"/>
      <c r="E336" s="50"/>
      <c r="F336" s="9"/>
      <c r="G336" s="9"/>
      <c r="I336" s="5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Y336" s="23"/>
    </row>
    <row r="337" spans="5:23">
      <c r="E337" s="26"/>
      <c r="F337" s="4"/>
      <c r="G337" s="4"/>
      <c r="I337" s="26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5:23">
      <c r="E338" s="26"/>
      <c r="F338" s="4"/>
      <c r="G338" s="4"/>
      <c r="I338" s="26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5:23">
      <c r="E339" s="26"/>
      <c r="F339" s="4"/>
      <c r="G339" s="4"/>
      <c r="I339" s="26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5:23">
      <c r="E340" s="26"/>
      <c r="F340" s="11"/>
      <c r="G340" s="11"/>
      <c r="I340" s="26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</sheetData>
  <phoneticPr fontId="0" type="noConversion"/>
  <pageMargins left="0" right="0" top="1" bottom="1" header="0.5" footer="0.5"/>
  <pageSetup paperSize="5" scale="95" orientation="landscape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2"/>
  <sheetViews>
    <sheetView topLeftCell="C10" workbookViewId="0">
      <selection activeCell="C10" sqref="A1:IV65536"/>
    </sheetView>
  </sheetViews>
  <sheetFormatPr defaultRowHeight="13.2"/>
  <cols>
    <col min="1" max="1" width="21.88671875" style="1" customWidth="1"/>
    <col min="2" max="2" width="3.33203125" style="1" customWidth="1"/>
    <col min="3" max="3" width="51" style="32" customWidth="1"/>
    <col min="4" max="4" width="14.33203125" style="6" customWidth="1"/>
    <col min="5" max="5" width="18" style="1" customWidth="1"/>
    <col min="6" max="6" width="15.44140625" style="1" customWidth="1"/>
    <col min="7" max="7" width="40.88671875" style="26" customWidth="1"/>
    <col min="8" max="8" width="7.88671875" style="1" customWidth="1"/>
    <col min="9" max="9" width="43" style="1" customWidth="1"/>
    <col min="10" max="10" width="12" style="1" customWidth="1"/>
    <col min="11" max="21" width="8.88671875" style="1" customWidth="1"/>
    <col min="22" max="22" width="10.109375" style="1" customWidth="1"/>
    <col min="23" max="23" width="10.44140625" style="1" customWidth="1"/>
    <col min="24" max="24" width="8.88671875" style="1" customWidth="1"/>
    <col min="25" max="25" width="25.5546875" style="1" customWidth="1"/>
    <col min="26" max="26" width="19.6640625" style="1" customWidth="1"/>
    <col min="27" max="16384" width="8.88671875" style="1"/>
  </cols>
  <sheetData>
    <row r="1" spans="1:23" s="13" customFormat="1">
      <c r="A1" s="16" t="s">
        <v>4</v>
      </c>
      <c r="B1" s="16"/>
      <c r="C1" s="28" t="s">
        <v>3</v>
      </c>
      <c r="D1" s="17" t="s">
        <v>124</v>
      </c>
      <c r="E1" s="16" t="s">
        <v>1</v>
      </c>
      <c r="F1" s="16" t="s">
        <v>2</v>
      </c>
      <c r="G1" s="18" t="s">
        <v>125</v>
      </c>
      <c r="H1" s="16"/>
      <c r="I1" s="16"/>
      <c r="J1" s="16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3">
      <c r="G2" s="32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</row>
    <row r="3" spans="1:23">
      <c r="A3" s="1" t="s">
        <v>31</v>
      </c>
      <c r="B3" s="1" t="s">
        <v>6</v>
      </c>
      <c r="C3" s="32" t="s">
        <v>154</v>
      </c>
      <c r="D3" s="12" t="s">
        <v>12</v>
      </c>
      <c r="E3" s="46">
        <v>30000</v>
      </c>
      <c r="F3" s="45" t="s">
        <v>324</v>
      </c>
      <c r="G3" s="33"/>
      <c r="I3" s="26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2"/>
    </row>
    <row r="4" spans="1:23">
      <c r="B4" s="1" t="s">
        <v>6</v>
      </c>
      <c r="C4" s="32" t="s">
        <v>153</v>
      </c>
      <c r="D4" s="12" t="s">
        <v>12</v>
      </c>
      <c r="E4" s="46">
        <v>30000</v>
      </c>
      <c r="F4" s="45" t="s">
        <v>324</v>
      </c>
      <c r="G4" s="33"/>
      <c r="I4" s="26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2"/>
    </row>
    <row r="5" spans="1:23">
      <c r="B5" s="1" t="s">
        <v>6</v>
      </c>
      <c r="C5" s="32" t="s">
        <v>155</v>
      </c>
      <c r="D5" s="12" t="s">
        <v>12</v>
      </c>
      <c r="E5" s="46">
        <v>20000</v>
      </c>
      <c r="F5" s="45" t="s">
        <v>324</v>
      </c>
      <c r="G5" s="33"/>
      <c r="I5" s="26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2"/>
    </row>
    <row r="6" spans="1:23">
      <c r="B6" s="1" t="s">
        <v>6</v>
      </c>
      <c r="C6" s="32" t="s">
        <v>156</v>
      </c>
      <c r="D6" s="12" t="s">
        <v>12</v>
      </c>
      <c r="E6" s="46">
        <v>20000</v>
      </c>
      <c r="F6" s="45" t="s">
        <v>324</v>
      </c>
      <c r="G6" s="33"/>
      <c r="I6" s="26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2"/>
    </row>
    <row r="7" spans="1:23">
      <c r="B7" s="1" t="s">
        <v>6</v>
      </c>
      <c r="C7" s="32" t="s">
        <v>157</v>
      </c>
      <c r="D7" s="12" t="s">
        <v>12</v>
      </c>
      <c r="E7" s="46">
        <v>10000</v>
      </c>
      <c r="F7" s="45" t="s">
        <v>324</v>
      </c>
      <c r="G7" s="33"/>
      <c r="I7" s="26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2"/>
    </row>
    <row r="8" spans="1:23">
      <c r="B8" s="1" t="s">
        <v>6</v>
      </c>
      <c r="C8" s="32" t="s">
        <v>32</v>
      </c>
      <c r="D8" s="12" t="s">
        <v>128</v>
      </c>
      <c r="E8" s="46">
        <v>10000</v>
      </c>
      <c r="F8" s="45" t="s">
        <v>324</v>
      </c>
      <c r="G8" s="33"/>
      <c r="I8" s="26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2"/>
    </row>
    <row r="9" spans="1:23">
      <c r="B9" s="1" t="s">
        <v>6</v>
      </c>
      <c r="C9" s="32" t="s">
        <v>33</v>
      </c>
      <c r="D9" s="12" t="s">
        <v>7</v>
      </c>
      <c r="E9" s="46">
        <v>30000</v>
      </c>
      <c r="F9" s="45" t="s">
        <v>324</v>
      </c>
      <c r="G9" s="33"/>
      <c r="I9" s="26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2"/>
    </row>
    <row r="10" spans="1:23">
      <c r="B10" s="1" t="s">
        <v>6</v>
      </c>
      <c r="C10" s="32" t="s">
        <v>34</v>
      </c>
      <c r="D10" s="12" t="s">
        <v>7</v>
      </c>
      <c r="E10" s="46">
        <v>30000</v>
      </c>
      <c r="F10" s="45" t="s">
        <v>324</v>
      </c>
      <c r="G10" s="33"/>
      <c r="I10" s="2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2"/>
    </row>
    <row r="11" spans="1:23" ht="26.4">
      <c r="B11" s="1" t="s">
        <v>6</v>
      </c>
      <c r="C11" s="32" t="s">
        <v>158</v>
      </c>
      <c r="D11" s="12" t="s">
        <v>12</v>
      </c>
      <c r="E11" s="46">
        <v>50000</v>
      </c>
      <c r="F11" s="45" t="s">
        <v>324</v>
      </c>
      <c r="G11" s="33"/>
      <c r="I11" s="26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2"/>
    </row>
    <row r="12" spans="1:23">
      <c r="B12" s="1" t="s">
        <v>6</v>
      </c>
      <c r="C12" s="32" t="s">
        <v>159</v>
      </c>
      <c r="D12" s="12" t="s">
        <v>12</v>
      </c>
      <c r="E12" s="46">
        <v>72000</v>
      </c>
      <c r="F12" s="45" t="s">
        <v>324</v>
      </c>
      <c r="G12" s="33"/>
      <c r="I12" s="26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2"/>
    </row>
    <row r="13" spans="1:23" ht="26.4">
      <c r="B13" s="1" t="s">
        <v>7</v>
      </c>
      <c r="C13" s="32" t="s">
        <v>160</v>
      </c>
      <c r="D13" s="12" t="s">
        <v>12</v>
      </c>
      <c r="E13" s="46">
        <v>30000</v>
      </c>
      <c r="F13" s="45" t="s">
        <v>324</v>
      </c>
      <c r="G13" s="33"/>
      <c r="I13" s="26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2"/>
    </row>
    <row r="14" spans="1:23">
      <c r="B14" s="1" t="s">
        <v>7</v>
      </c>
      <c r="C14" s="32" t="s">
        <v>161</v>
      </c>
      <c r="D14" s="12" t="s">
        <v>12</v>
      </c>
      <c r="E14" s="46">
        <v>20000</v>
      </c>
      <c r="F14" s="45" t="s">
        <v>324</v>
      </c>
      <c r="G14" s="33"/>
      <c r="I14" s="26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2"/>
    </row>
    <row r="15" spans="1:23" s="8" customFormat="1">
      <c r="A15" s="8" t="s">
        <v>81</v>
      </c>
      <c r="C15" s="47" t="s">
        <v>35</v>
      </c>
      <c r="D15" s="21"/>
      <c r="E15" s="48">
        <f>SUM(E3:E14)</f>
        <v>352000</v>
      </c>
      <c r="F15" s="49"/>
      <c r="G15" s="34"/>
      <c r="I15" s="50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0"/>
    </row>
    <row r="16" spans="1:23">
      <c r="A16" s="1" t="s">
        <v>82</v>
      </c>
      <c r="D16" s="12"/>
      <c r="E16" s="46"/>
      <c r="F16" s="45"/>
      <c r="G16" s="33"/>
      <c r="I16" s="26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2"/>
    </row>
    <row r="17" spans="1:23">
      <c r="D17" s="12"/>
      <c r="E17" s="46"/>
      <c r="F17" s="45"/>
      <c r="G17" s="33"/>
      <c r="I17" s="26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2"/>
    </row>
    <row r="18" spans="1:23" s="20" customFormat="1">
      <c r="A18" s="20" t="s">
        <v>4</v>
      </c>
      <c r="C18" s="21" t="s">
        <v>17</v>
      </c>
      <c r="D18" s="21"/>
      <c r="E18" s="60" t="s">
        <v>1</v>
      </c>
      <c r="F18" s="60" t="s">
        <v>2</v>
      </c>
      <c r="G18" s="21"/>
      <c r="I18" s="60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3"/>
    </row>
    <row r="19" spans="1:23">
      <c r="D19" s="12"/>
      <c r="E19" s="26"/>
      <c r="F19" s="11"/>
      <c r="G19" s="33"/>
      <c r="I19" s="26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2"/>
    </row>
    <row r="20" spans="1:23" ht="26.4">
      <c r="A20" s="1" t="s">
        <v>31</v>
      </c>
      <c r="B20" s="1" t="s">
        <v>112</v>
      </c>
      <c r="C20" s="32" t="s">
        <v>162</v>
      </c>
      <c r="D20" s="12" t="s">
        <v>12</v>
      </c>
      <c r="E20" s="46">
        <v>10000</v>
      </c>
      <c r="F20" s="40">
        <v>10000</v>
      </c>
      <c r="G20" s="31"/>
      <c r="I20" s="26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ht="26.4">
      <c r="B21" s="1" t="s">
        <v>112</v>
      </c>
      <c r="C21" s="32" t="s">
        <v>163</v>
      </c>
      <c r="D21" s="12" t="s">
        <v>12</v>
      </c>
      <c r="E21" s="46">
        <v>10000</v>
      </c>
      <c r="F21" s="40">
        <v>10000</v>
      </c>
      <c r="G21" s="31"/>
      <c r="I21" s="26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>
      <c r="B22" s="1" t="s">
        <v>12</v>
      </c>
      <c r="C22" s="32" t="s">
        <v>164</v>
      </c>
      <c r="D22" s="12" t="s">
        <v>136</v>
      </c>
      <c r="E22" s="46">
        <v>3000</v>
      </c>
      <c r="F22" s="40">
        <v>3000</v>
      </c>
      <c r="G22" s="31"/>
      <c r="I22" s="26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s="13" customFormat="1">
      <c r="A23" s="13" t="s">
        <v>35</v>
      </c>
      <c r="C23" s="36" t="s">
        <v>35</v>
      </c>
      <c r="D23" s="28"/>
      <c r="E23" s="38">
        <f>SUM(E20:E22)</f>
        <v>23000</v>
      </c>
      <c r="F23" s="55">
        <f>SUM(F20:F22)</f>
        <v>23000</v>
      </c>
      <c r="G23" s="35"/>
      <c r="I23" s="53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 spans="1:23">
      <c r="D24" s="12"/>
      <c r="E24" s="46"/>
      <c r="F24" s="40"/>
      <c r="G24" s="31"/>
      <c r="I24" s="26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>
      <c r="A25" s="13"/>
      <c r="B25" s="13"/>
      <c r="C25" s="36"/>
      <c r="D25" s="63"/>
      <c r="E25" s="42"/>
      <c r="F25" s="18"/>
      <c r="G25" s="35"/>
      <c r="I25" s="26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s="13" customFormat="1">
      <c r="A26" s="13" t="s">
        <v>343</v>
      </c>
      <c r="C26" s="36"/>
      <c r="D26" s="63"/>
      <c r="E26" s="38">
        <v>9000000</v>
      </c>
      <c r="F26" s="55">
        <v>9000000</v>
      </c>
      <c r="G26" s="35"/>
      <c r="I26" s="53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 spans="1:23" s="13" customFormat="1">
      <c r="A27" s="13" t="s">
        <v>344</v>
      </c>
      <c r="C27" s="36"/>
      <c r="D27" s="63"/>
      <c r="E27" s="38">
        <f>E15</f>
        <v>352000</v>
      </c>
      <c r="F27" s="38">
        <f>F15</f>
        <v>0</v>
      </c>
      <c r="G27" s="35"/>
      <c r="I27" s="53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</row>
    <row r="28" spans="1:23" s="13" customFormat="1">
      <c r="A28" s="13" t="s">
        <v>322</v>
      </c>
      <c r="C28" s="36"/>
      <c r="D28" s="63"/>
      <c r="E28" s="38">
        <f>SUM(E26-E27)</f>
        <v>8648000</v>
      </c>
      <c r="F28" s="38">
        <f>SUM(F26-F27)</f>
        <v>9000000</v>
      </c>
      <c r="G28" s="35"/>
      <c r="I28" s="53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</row>
    <row r="29" spans="1:23" s="13" customFormat="1">
      <c r="C29" s="36"/>
      <c r="D29" s="63"/>
      <c r="E29" s="38"/>
      <c r="F29" s="55"/>
      <c r="G29" s="35"/>
      <c r="I29" s="53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</row>
    <row r="30" spans="1:23" s="13" customFormat="1">
      <c r="A30" s="13" t="s">
        <v>343</v>
      </c>
      <c r="C30" s="36"/>
      <c r="D30" s="63"/>
      <c r="E30" s="38">
        <v>9000000</v>
      </c>
      <c r="F30" s="55">
        <v>9000000</v>
      </c>
      <c r="G30" s="35"/>
      <c r="I30" s="53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</row>
    <row r="31" spans="1:23" s="13" customFormat="1">
      <c r="A31" s="13" t="s">
        <v>345</v>
      </c>
      <c r="C31" s="36"/>
      <c r="D31" s="63"/>
      <c r="E31" s="38">
        <v>0</v>
      </c>
      <c r="F31" s="55">
        <v>0</v>
      </c>
      <c r="G31" s="35"/>
      <c r="I31" s="53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</row>
    <row r="32" spans="1:23" s="13" customFormat="1">
      <c r="A32" s="13" t="s">
        <v>322</v>
      </c>
      <c r="C32" s="36"/>
      <c r="D32" s="63"/>
      <c r="E32" s="38">
        <f>SUM(E30-E31)</f>
        <v>9000000</v>
      </c>
      <c r="F32" s="38">
        <f>SUM(F30-F31)</f>
        <v>9000000</v>
      </c>
      <c r="G32" s="35"/>
      <c r="I32" s="53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</row>
    <row r="33" spans="1:23" s="13" customFormat="1">
      <c r="C33" s="36"/>
      <c r="D33" s="63"/>
      <c r="E33" s="38"/>
      <c r="F33" s="38"/>
      <c r="G33" s="35"/>
      <c r="I33" s="53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</row>
    <row r="34" spans="1:23" s="13" customFormat="1">
      <c r="A34" s="13" t="s">
        <v>346</v>
      </c>
      <c r="C34" s="36"/>
      <c r="D34" s="63"/>
      <c r="E34" s="38">
        <v>1200000</v>
      </c>
      <c r="F34" s="38">
        <v>1200000</v>
      </c>
      <c r="G34" s="35"/>
      <c r="I34" s="53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</row>
    <row r="35" spans="1:23" s="13" customFormat="1">
      <c r="A35" s="13" t="s">
        <v>347</v>
      </c>
      <c r="C35" s="36"/>
      <c r="D35" s="63"/>
      <c r="E35" s="38">
        <f>E23</f>
        <v>23000</v>
      </c>
      <c r="F35" s="38">
        <f>F23</f>
        <v>23000</v>
      </c>
      <c r="G35" s="35"/>
      <c r="I35" s="53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</row>
    <row r="36" spans="1:23" s="13" customFormat="1">
      <c r="A36" s="13" t="s">
        <v>322</v>
      </c>
      <c r="C36" s="36"/>
      <c r="D36" s="63"/>
      <c r="E36" s="38">
        <f>SUM(E34-E35)</f>
        <v>1177000</v>
      </c>
      <c r="F36" s="38">
        <f>SUM(F34-F35)</f>
        <v>1177000</v>
      </c>
      <c r="G36" s="35"/>
      <c r="I36" s="53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</row>
    <row r="37" spans="1:23">
      <c r="A37" s="25"/>
      <c r="B37" s="13"/>
      <c r="C37" s="36"/>
      <c r="D37" s="63"/>
      <c r="E37" s="39"/>
      <c r="F37" s="39"/>
      <c r="G37" s="35"/>
      <c r="I37" s="26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>
      <c r="A38" s="25"/>
      <c r="B38" s="13"/>
      <c r="C38" s="36"/>
      <c r="D38" s="63"/>
      <c r="E38" s="39"/>
      <c r="F38" s="39"/>
      <c r="G38" s="35"/>
      <c r="I38" s="26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>
      <c r="A39" s="13"/>
      <c r="B39" s="13"/>
      <c r="C39" s="36"/>
      <c r="D39" s="17"/>
      <c r="E39" s="25"/>
      <c r="F39" s="40"/>
      <c r="G39" s="35"/>
      <c r="I39" s="26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>
      <c r="E40" s="26"/>
      <c r="F40" s="11"/>
      <c r="G40" s="11"/>
      <c r="I40" s="26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>
      <c r="E41" s="26"/>
      <c r="F41" s="11"/>
      <c r="G41" s="11"/>
      <c r="I41" s="26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>
      <c r="E42" s="26"/>
      <c r="F42" s="11"/>
      <c r="G42" s="11"/>
      <c r="I42" s="26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>
      <c r="E43" s="26"/>
      <c r="F43" s="4"/>
      <c r="G43" s="4"/>
      <c r="I43" s="26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>
      <c r="E44" s="54"/>
      <c r="F44" s="4"/>
      <c r="G44" s="4"/>
      <c r="I44" s="26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>
      <c r="E45" s="54"/>
      <c r="F45" s="4"/>
      <c r="G45" s="4"/>
      <c r="I45" s="26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>
      <c r="E46" s="54"/>
      <c r="F46" s="4"/>
      <c r="G46" s="4"/>
      <c r="I46" s="26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>
      <c r="E47" s="54"/>
      <c r="F47" s="4"/>
      <c r="G47" s="4"/>
      <c r="I47" s="26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>
      <c r="E48" s="54"/>
      <c r="F48" s="4"/>
      <c r="G48" s="4"/>
      <c r="I48" s="26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5:24">
      <c r="E49" s="54"/>
      <c r="F49" s="4"/>
      <c r="G49" s="4"/>
      <c r="I49" s="26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5:24">
      <c r="E50" s="26"/>
      <c r="F50" s="11"/>
      <c r="G50" s="11"/>
      <c r="I50" s="26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5:24">
      <c r="E51" s="26"/>
      <c r="F51" s="11"/>
      <c r="G51" s="11"/>
      <c r="I51" s="26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5:24">
      <c r="E52" s="11"/>
      <c r="F52" s="11"/>
      <c r="G52" s="11"/>
      <c r="I52" s="26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5:24">
      <c r="E53" s="11"/>
      <c r="F53" s="11"/>
      <c r="G53" s="11"/>
      <c r="I53" s="26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5:24">
      <c r="E54" s="11"/>
      <c r="F54" s="11"/>
      <c r="G54" s="11"/>
      <c r="I54" s="26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5:24">
      <c r="E55" s="11"/>
      <c r="F55" s="11"/>
      <c r="G55" s="11"/>
      <c r="I55" s="26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5:24">
      <c r="E56" s="11"/>
      <c r="F56" s="11"/>
      <c r="G56" s="11"/>
      <c r="I56" s="26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5:24">
      <c r="E57" s="26"/>
      <c r="F57" s="11"/>
      <c r="G57" s="11"/>
      <c r="I57" s="26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5:24">
      <c r="E58" s="26"/>
      <c r="F58" s="11"/>
      <c r="G58" s="11"/>
      <c r="I58" s="26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5:24">
      <c r="E59" s="26"/>
      <c r="F59" s="11"/>
      <c r="G59" s="11"/>
      <c r="I59" s="26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5:24">
      <c r="E60" s="26"/>
      <c r="F60" s="11"/>
      <c r="G60" s="11"/>
      <c r="I60" s="26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5:24">
      <c r="E61" s="26"/>
      <c r="F61" s="11"/>
      <c r="G61" s="11"/>
      <c r="I61" s="26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5:24">
      <c r="E62" s="26"/>
      <c r="F62" s="11"/>
      <c r="G62" s="11"/>
      <c r="I62" s="26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5:24">
      <c r="E63" s="26"/>
      <c r="F63" s="11"/>
      <c r="G63" s="11"/>
      <c r="I63" s="26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5:24">
      <c r="E64" s="26"/>
      <c r="F64" s="11"/>
      <c r="G64" s="11"/>
      <c r="I64" s="26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5:23">
      <c r="E65" s="26"/>
      <c r="F65" s="11"/>
      <c r="G65" s="11"/>
      <c r="I65" s="26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5:23">
      <c r="E66" s="26"/>
      <c r="F66" s="11"/>
      <c r="G66" s="11"/>
      <c r="I66" s="26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5:23">
      <c r="E67" s="26"/>
      <c r="F67" s="11"/>
      <c r="G67" s="11"/>
      <c r="I67" s="26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5:23">
      <c r="E68" s="26"/>
      <c r="F68" s="11"/>
      <c r="G68" s="11"/>
      <c r="I68" s="26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5:23">
      <c r="E69" s="26"/>
      <c r="F69" s="11"/>
      <c r="G69" s="11"/>
      <c r="I69" s="26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5:23">
      <c r="E70" s="26"/>
      <c r="F70" s="11"/>
      <c r="G70" s="11"/>
      <c r="I70" s="26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5:23">
      <c r="E71" s="26"/>
      <c r="F71" s="11"/>
      <c r="G71" s="11"/>
      <c r="I71" s="26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5:23">
      <c r="E72" s="26"/>
      <c r="F72" s="11"/>
      <c r="G72" s="11"/>
      <c r="I72" s="26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5:23">
      <c r="E73" s="26"/>
      <c r="F73" s="11"/>
      <c r="G73" s="11"/>
      <c r="I73" s="26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5:23">
      <c r="E74" s="26"/>
      <c r="F74" s="11"/>
      <c r="G74" s="11"/>
      <c r="I74" s="26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5:23">
      <c r="E75" s="26"/>
      <c r="F75" s="11"/>
      <c r="G75" s="11"/>
      <c r="I75" s="26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5:23">
      <c r="E76" s="26"/>
      <c r="F76" s="11"/>
      <c r="G76" s="11"/>
      <c r="I76" s="26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5:23">
      <c r="E77" s="26"/>
      <c r="F77" s="11"/>
      <c r="G77" s="11"/>
      <c r="I77" s="26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5:23">
      <c r="E78" s="26"/>
      <c r="F78" s="11"/>
      <c r="G78" s="11"/>
      <c r="I78" s="26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5:23">
      <c r="E79" s="26"/>
      <c r="F79" s="11"/>
      <c r="G79" s="11"/>
      <c r="I79" s="26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5:23">
      <c r="E80" s="26"/>
      <c r="F80" s="11"/>
      <c r="G80" s="11"/>
      <c r="I80" s="26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5:24">
      <c r="E81" s="26"/>
      <c r="F81" s="11"/>
      <c r="G81" s="11"/>
      <c r="I81" s="26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5:24">
      <c r="E82" s="26"/>
      <c r="F82" s="11"/>
      <c r="G82" s="11"/>
      <c r="I82" s="26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5:24">
      <c r="E83" s="26"/>
      <c r="F83" s="11"/>
      <c r="G83" s="11"/>
      <c r="I83" s="26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5:24">
      <c r="E84" s="26"/>
      <c r="F84" s="11"/>
      <c r="G84" s="11"/>
      <c r="I84" s="26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5:24">
      <c r="E85" s="26"/>
      <c r="F85" s="11"/>
      <c r="G85" s="11"/>
      <c r="I85" s="26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5:24">
      <c r="E86" s="26"/>
      <c r="F86" s="11"/>
      <c r="G86" s="11"/>
      <c r="I86" s="26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5:24">
      <c r="E87" s="26"/>
      <c r="F87" s="11"/>
      <c r="G87" s="11"/>
      <c r="I87" s="26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5:24">
      <c r="E88" s="26"/>
      <c r="F88" s="11"/>
      <c r="G88" s="11"/>
      <c r="I88" s="26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5:24">
      <c r="E89" s="26"/>
      <c r="F89" s="11"/>
      <c r="G89" s="11"/>
      <c r="I89" s="26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5:24">
      <c r="E90" s="26"/>
      <c r="F90" s="11"/>
      <c r="G90" s="11"/>
      <c r="I90" s="26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5:24">
      <c r="E91" s="26"/>
      <c r="F91" s="11"/>
      <c r="G91" s="11"/>
      <c r="I91" s="26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5:24">
      <c r="E92" s="26"/>
      <c r="F92" s="11"/>
      <c r="G92" s="11"/>
      <c r="I92" s="26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5:24">
      <c r="E93" s="26"/>
      <c r="F93" s="11"/>
      <c r="G93" s="11"/>
      <c r="I93" s="26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5:24">
      <c r="E94" s="26"/>
      <c r="F94" s="11"/>
      <c r="G94" s="11"/>
      <c r="I94" s="26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5:24">
      <c r="E95" s="26"/>
      <c r="F95" s="11"/>
      <c r="G95" s="11"/>
      <c r="I95" s="26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5:24">
      <c r="E96" s="26"/>
      <c r="F96" s="4"/>
      <c r="G96" s="4"/>
      <c r="I96" s="26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5:24">
      <c r="E97" s="26"/>
      <c r="F97" s="4"/>
      <c r="G97" s="4"/>
      <c r="I97" s="26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5:24">
      <c r="E98" s="54"/>
      <c r="F98" s="4"/>
      <c r="G98" s="4"/>
      <c r="I98" s="26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5:24">
      <c r="E99" s="54"/>
      <c r="F99" s="4"/>
      <c r="G99" s="4"/>
      <c r="I99" s="26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5:24">
      <c r="E100" s="54"/>
      <c r="F100" s="4"/>
      <c r="G100" s="4"/>
      <c r="I100" s="26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5:24">
      <c r="E101" s="54"/>
      <c r="F101" s="4"/>
      <c r="G101" s="4"/>
      <c r="I101" s="26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5:24">
      <c r="E102" s="26"/>
      <c r="F102" s="11"/>
      <c r="G102" s="11"/>
      <c r="I102" s="26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5:24">
      <c r="E103" s="26"/>
      <c r="F103" s="11"/>
      <c r="G103" s="11"/>
      <c r="I103" s="26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5:24">
      <c r="E104" s="26"/>
      <c r="F104" s="11"/>
      <c r="G104" s="11"/>
      <c r="I104" s="26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5:24">
      <c r="E105" s="26"/>
      <c r="F105" s="11"/>
      <c r="G105" s="11"/>
      <c r="I105" s="26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5:24">
      <c r="E106" s="26"/>
      <c r="F106" s="11"/>
      <c r="G106" s="11"/>
      <c r="I106" s="26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5:24">
      <c r="E107" s="26"/>
      <c r="F107" s="11"/>
      <c r="G107" s="11"/>
      <c r="I107" s="26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5:24">
      <c r="E108" s="26"/>
      <c r="F108" s="11"/>
      <c r="G108" s="11"/>
      <c r="I108" s="26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5:24">
      <c r="E109" s="26"/>
      <c r="F109" s="11"/>
      <c r="G109" s="11"/>
      <c r="I109" s="26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5:24">
      <c r="E110" s="26"/>
      <c r="F110" s="11"/>
      <c r="G110" s="11"/>
      <c r="I110" s="26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5:24">
      <c r="E111" s="26"/>
      <c r="F111" s="11"/>
      <c r="G111" s="11"/>
      <c r="I111" s="26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5:24">
      <c r="E112" s="26"/>
      <c r="F112" s="11"/>
      <c r="G112" s="11"/>
      <c r="I112" s="26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5:23">
      <c r="E113" s="26"/>
      <c r="F113" s="11"/>
      <c r="G113" s="11"/>
      <c r="I113" s="26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5:23">
      <c r="E114" s="26"/>
      <c r="F114" s="11"/>
      <c r="G114" s="11"/>
      <c r="I114" s="26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5:23">
      <c r="E115" s="26"/>
      <c r="F115" s="11"/>
      <c r="G115" s="11"/>
      <c r="I115" s="26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5:23">
      <c r="E116" s="26"/>
      <c r="F116" s="11"/>
      <c r="G116" s="11"/>
      <c r="I116" s="26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5:23">
      <c r="E117" s="26"/>
      <c r="F117" s="11"/>
      <c r="G117" s="11"/>
      <c r="I117" s="26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5:23">
      <c r="E118" s="26"/>
      <c r="F118" s="11"/>
      <c r="G118" s="11"/>
      <c r="I118" s="26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5:23">
      <c r="E119" s="26"/>
      <c r="F119" s="11"/>
      <c r="G119" s="11"/>
      <c r="I119" s="26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5:23">
      <c r="E120" s="26"/>
      <c r="F120" s="11"/>
      <c r="G120" s="11"/>
      <c r="I120" s="26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5:23">
      <c r="E121" s="26"/>
      <c r="F121" s="11"/>
      <c r="G121" s="11"/>
      <c r="I121" s="26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5:23">
      <c r="E122" s="26"/>
      <c r="F122" s="11"/>
      <c r="G122" s="11"/>
      <c r="I122" s="26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5:23">
      <c r="E123" s="26"/>
      <c r="F123" s="4"/>
      <c r="G123" s="4"/>
      <c r="I123" s="26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5:23">
      <c r="E124" s="26"/>
      <c r="F124" s="4"/>
      <c r="G124" s="4"/>
      <c r="I124" s="26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5:23">
      <c r="E125" s="26"/>
      <c r="F125" s="4"/>
      <c r="G125" s="4"/>
      <c r="I125" s="26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5:23">
      <c r="E126" s="26"/>
      <c r="F126" s="4"/>
      <c r="G126" s="4"/>
      <c r="I126" s="26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5:23">
      <c r="E127" s="26"/>
      <c r="F127" s="4"/>
      <c r="G127" s="4"/>
      <c r="I127" s="26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5:23">
      <c r="E128" s="26"/>
      <c r="F128" s="11"/>
      <c r="G128" s="11"/>
      <c r="I128" s="26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5:24">
      <c r="E129" s="26"/>
      <c r="F129" s="11"/>
      <c r="G129" s="11"/>
      <c r="I129" s="26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5:24">
      <c r="E130" s="26"/>
      <c r="F130" s="11"/>
      <c r="G130" s="11"/>
      <c r="I130" s="26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5:24">
      <c r="E131" s="26"/>
      <c r="F131" s="11"/>
      <c r="G131" s="11"/>
      <c r="I131" s="26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5:24">
      <c r="E132" s="26"/>
      <c r="F132" s="11"/>
      <c r="G132" s="11"/>
      <c r="I132" s="26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5:24">
      <c r="E133" s="54"/>
      <c r="F133" s="4"/>
      <c r="G133" s="4"/>
      <c r="I133" s="26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5:24">
      <c r="E134" s="54"/>
      <c r="F134" s="4"/>
      <c r="G134" s="4"/>
      <c r="I134" s="26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5:24">
      <c r="E135" s="54"/>
      <c r="F135" s="4"/>
      <c r="G135" s="4"/>
      <c r="I135" s="26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5:24">
      <c r="E136" s="54"/>
      <c r="F136" s="4"/>
      <c r="G136" s="4"/>
      <c r="I136" s="26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5:24">
      <c r="E137" s="54"/>
      <c r="F137" s="4"/>
      <c r="G137" s="4"/>
      <c r="I137" s="26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5:24">
      <c r="E138" s="54"/>
      <c r="F138" s="4"/>
      <c r="G138" s="4"/>
      <c r="I138" s="26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5:24">
      <c r="E139" s="54"/>
      <c r="F139" s="4"/>
      <c r="G139" s="4"/>
      <c r="I139" s="26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5:24">
      <c r="E140" s="54"/>
      <c r="F140" s="4"/>
      <c r="G140" s="4"/>
      <c r="I140" s="26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5:24">
      <c r="E141" s="54"/>
      <c r="F141" s="4"/>
      <c r="G141" s="4"/>
      <c r="I141" s="26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5:24">
      <c r="E142" s="54"/>
      <c r="F142" s="4"/>
      <c r="G142" s="4"/>
      <c r="I142" s="26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5:24">
      <c r="E143" s="26"/>
      <c r="F143" s="11"/>
      <c r="G143" s="11"/>
      <c r="I143" s="26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5:24">
      <c r="E144" s="26"/>
      <c r="F144" s="11"/>
      <c r="G144" s="11"/>
      <c r="I144" s="26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5:24">
      <c r="E145" s="26"/>
      <c r="F145" s="11"/>
      <c r="G145" s="11"/>
      <c r="I145" s="26"/>
      <c r="K145" s="2"/>
      <c r="L145" s="2"/>
      <c r="M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5:24">
      <c r="E146" s="26"/>
      <c r="F146" s="11"/>
      <c r="G146" s="11"/>
      <c r="I146" s="26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5:24">
      <c r="E147" s="26"/>
      <c r="F147" s="4"/>
      <c r="G147" s="4"/>
      <c r="I147" s="26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5:24">
      <c r="E148" s="26"/>
      <c r="F148" s="4"/>
      <c r="G148" s="4"/>
      <c r="I148" s="26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5:24">
      <c r="E149" s="26"/>
      <c r="F149" s="11"/>
      <c r="G149" s="11"/>
      <c r="I149" s="26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5:24">
      <c r="E150" s="26"/>
      <c r="F150" s="11"/>
      <c r="G150" s="11"/>
      <c r="I150" s="26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5:24">
      <c r="E151" s="26"/>
      <c r="F151" s="11"/>
      <c r="G151" s="11"/>
      <c r="I151" s="26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5:24">
      <c r="E152" s="26"/>
      <c r="F152" s="11"/>
      <c r="G152" s="11"/>
      <c r="I152" s="26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5:24">
      <c r="E153" s="26"/>
      <c r="F153" s="11"/>
      <c r="G153" s="11"/>
      <c r="I153" s="26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5:24">
      <c r="E154" s="26"/>
      <c r="F154" s="11"/>
      <c r="G154" s="11"/>
      <c r="I154" s="26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5:24">
      <c r="E155" s="54"/>
      <c r="F155" s="4"/>
      <c r="G155" s="4"/>
      <c r="I155" s="26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5:24">
      <c r="E156" s="54"/>
      <c r="F156" s="4"/>
      <c r="G156" s="4"/>
      <c r="I156" s="26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5:24">
      <c r="E157" s="54"/>
      <c r="F157" s="4"/>
      <c r="G157" s="4"/>
      <c r="I157" s="26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5:24">
      <c r="E158" s="54"/>
      <c r="F158" s="4"/>
      <c r="G158" s="4"/>
      <c r="I158" s="26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5:24">
      <c r="E159" s="54"/>
      <c r="F159" s="4"/>
      <c r="G159" s="4"/>
      <c r="I159" s="26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5:24">
      <c r="E160" s="54"/>
      <c r="F160" s="4"/>
      <c r="G160" s="4"/>
      <c r="I160" s="26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5:24">
      <c r="E161" s="54"/>
      <c r="F161" s="4"/>
      <c r="G161" s="4"/>
      <c r="I161" s="26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5:24">
      <c r="E162" s="54"/>
      <c r="F162" s="4"/>
      <c r="G162" s="4"/>
      <c r="I162" s="26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5:24">
      <c r="E163" s="54"/>
      <c r="F163" s="4"/>
      <c r="G163" s="4"/>
      <c r="I163" s="26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5:24">
      <c r="E164" s="26"/>
      <c r="F164" s="11"/>
      <c r="G164" s="11"/>
      <c r="I164" s="26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5:24">
      <c r="E165" s="26"/>
      <c r="F165" s="11"/>
      <c r="G165" s="11"/>
      <c r="I165" s="26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5:24">
      <c r="E166" s="26"/>
      <c r="F166" s="11"/>
      <c r="G166" s="11"/>
      <c r="I166" s="26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5:24">
      <c r="E167" s="26"/>
      <c r="F167" s="11"/>
      <c r="G167" s="11"/>
      <c r="I167" s="26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5:24">
      <c r="E168" s="26"/>
      <c r="F168" s="11"/>
      <c r="G168" s="11"/>
      <c r="I168" s="26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5:24">
      <c r="E169" s="26"/>
      <c r="F169" s="11"/>
      <c r="G169" s="11"/>
      <c r="I169" s="26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5:24">
      <c r="E170" s="26"/>
      <c r="F170" s="11"/>
      <c r="G170" s="11"/>
      <c r="I170" s="26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5:24">
      <c r="E171" s="26"/>
      <c r="F171" s="11"/>
      <c r="G171" s="11"/>
      <c r="I171" s="26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5:24">
      <c r="E172" s="26"/>
      <c r="F172" s="11"/>
      <c r="G172" s="11"/>
      <c r="I172" s="26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5:24">
      <c r="E173" s="26"/>
      <c r="F173" s="11"/>
      <c r="G173" s="11"/>
      <c r="I173" s="26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5:24">
      <c r="E174" s="26"/>
      <c r="F174" s="11"/>
      <c r="G174" s="11"/>
      <c r="I174" s="26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5:24">
      <c r="E175" s="26"/>
      <c r="F175" s="11"/>
      <c r="G175" s="11"/>
      <c r="I175" s="26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5:24">
      <c r="E176" s="26"/>
      <c r="F176" s="11"/>
      <c r="G176" s="11"/>
      <c r="I176" s="26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5:24">
      <c r="E177" s="26"/>
      <c r="F177" s="11"/>
      <c r="G177" s="11"/>
      <c r="I177" s="26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5:24">
      <c r="E178" s="26"/>
      <c r="F178" s="11"/>
      <c r="G178" s="11"/>
      <c r="I178" s="26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5:24">
      <c r="E179" s="26"/>
      <c r="F179" s="11"/>
      <c r="G179" s="11"/>
      <c r="I179" s="26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5:24">
      <c r="E180" s="54"/>
      <c r="F180" s="4"/>
      <c r="G180" s="4"/>
      <c r="I180" s="26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5:24">
      <c r="E181" s="54"/>
      <c r="F181" s="4"/>
      <c r="G181" s="4"/>
      <c r="I181" s="26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5:24">
      <c r="E182" s="26"/>
      <c r="F182" s="11"/>
      <c r="G182" s="11"/>
      <c r="I182" s="26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5:24">
      <c r="E183" s="26"/>
      <c r="F183" s="11"/>
      <c r="G183" s="11"/>
      <c r="I183" s="26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5:24">
      <c r="E184" s="26"/>
      <c r="F184" s="11"/>
      <c r="G184" s="11"/>
      <c r="I184" s="26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5:24">
      <c r="E185" s="26"/>
      <c r="F185" s="4"/>
      <c r="G185" s="4"/>
      <c r="I185" s="26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5:24">
      <c r="E186" s="26"/>
      <c r="F186" s="11"/>
      <c r="G186" s="11"/>
      <c r="I186" s="26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5:24">
      <c r="E187" s="26"/>
      <c r="F187" s="11"/>
      <c r="G187" s="11"/>
      <c r="I187" s="26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5:24">
      <c r="E188" s="26"/>
      <c r="F188" s="11"/>
      <c r="G188" s="11"/>
      <c r="I188" s="26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5:24">
      <c r="E189" s="26"/>
      <c r="F189" s="11"/>
      <c r="G189" s="11"/>
      <c r="I189" s="26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5:24">
      <c r="E190" s="26"/>
      <c r="F190" s="11"/>
      <c r="G190" s="11"/>
      <c r="I190" s="26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5:24">
      <c r="E191" s="54"/>
      <c r="F191" s="4"/>
      <c r="G191" s="4"/>
      <c r="I191" s="26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5:24">
      <c r="E192" s="54"/>
      <c r="F192" s="4"/>
      <c r="G192" s="4"/>
      <c r="I192" s="26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5:24">
      <c r="E193" s="26"/>
      <c r="F193" s="11"/>
      <c r="G193" s="11"/>
      <c r="I193" s="26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5:24">
      <c r="E194" s="26"/>
      <c r="F194" s="11"/>
      <c r="G194" s="11"/>
      <c r="I194" s="26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5:24">
      <c r="E195" s="26"/>
      <c r="F195" s="11"/>
      <c r="G195" s="11"/>
      <c r="I195" s="26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5:24">
      <c r="E196" s="26"/>
      <c r="F196" s="11"/>
      <c r="G196" s="11"/>
      <c r="I196" s="26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5:24">
      <c r="E197" s="26"/>
      <c r="F197" s="11"/>
      <c r="G197" s="11"/>
      <c r="I197" s="26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5:24">
      <c r="E198" s="26"/>
      <c r="F198" s="11"/>
      <c r="G198" s="11"/>
      <c r="I198" s="26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>
        <f>SUM(W194:W198)</f>
        <v>0</v>
      </c>
    </row>
    <row r="199" spans="5:24">
      <c r="E199" s="26"/>
      <c r="F199" s="11"/>
      <c r="G199" s="11"/>
      <c r="I199" s="26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5:24">
      <c r="E200" s="26"/>
      <c r="F200" s="11"/>
      <c r="G200" s="11"/>
      <c r="I200" s="26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5:24">
      <c r="E201" s="26"/>
      <c r="F201" s="11"/>
      <c r="G201" s="11"/>
      <c r="I201" s="26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5:24">
      <c r="E202" s="26"/>
      <c r="F202" s="11"/>
      <c r="G202" s="11"/>
      <c r="I202" s="26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5:24">
      <c r="E203" s="26"/>
      <c r="F203" s="11"/>
      <c r="G203" s="11"/>
      <c r="I203" s="26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5:24">
      <c r="E204" s="26"/>
      <c r="F204" s="11"/>
      <c r="G204" s="11"/>
      <c r="I204" s="26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5:24">
      <c r="E205" s="26"/>
      <c r="F205" s="11"/>
      <c r="G205" s="11"/>
      <c r="I205" s="26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>
        <f>SUM(W202:W205)</f>
        <v>0</v>
      </c>
    </row>
    <row r="206" spans="5:24">
      <c r="E206" s="26"/>
      <c r="F206" s="11"/>
      <c r="G206" s="11"/>
      <c r="I206" s="26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5:24">
      <c r="E207" s="54"/>
      <c r="F207" s="4"/>
      <c r="G207" s="4"/>
      <c r="I207" s="26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5:24">
      <c r="E208" s="54"/>
      <c r="F208" s="4"/>
      <c r="G208" s="4"/>
      <c r="I208" s="26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3:24">
      <c r="E209" s="54"/>
      <c r="F209" s="4"/>
      <c r="G209" s="4"/>
      <c r="I209" s="26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3:24">
      <c r="E210" s="54"/>
      <c r="F210" s="4"/>
      <c r="G210" s="4"/>
      <c r="I210" s="26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3:24" s="8" customFormat="1">
      <c r="C211" s="47"/>
      <c r="D211" s="27"/>
      <c r="E211" s="50"/>
      <c r="F211" s="9"/>
      <c r="G211" s="9"/>
      <c r="I211" s="5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</row>
    <row r="212" spans="3:24">
      <c r="E212" s="54"/>
      <c r="F212" s="4"/>
      <c r="G212" s="4"/>
      <c r="I212" s="26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3:24">
      <c r="E213" s="26"/>
      <c r="F213" s="11"/>
      <c r="G213" s="11"/>
      <c r="I213" s="26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3:24"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3:24">
      <c r="E215" s="26"/>
      <c r="F215" s="11"/>
      <c r="G215" s="11"/>
      <c r="I215" s="26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3:24">
      <c r="E216" s="26"/>
      <c r="F216" s="11"/>
      <c r="G216" s="11"/>
      <c r="I216" s="26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3:24">
      <c r="E217" s="26"/>
      <c r="F217" s="11"/>
      <c r="G217" s="11"/>
      <c r="I217" s="26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3:24">
      <c r="E218" s="26"/>
      <c r="F218" s="11"/>
      <c r="G218" s="11"/>
      <c r="I218" s="26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3:24">
      <c r="E219" s="26"/>
      <c r="F219" s="11"/>
      <c r="G219" s="11"/>
      <c r="I219" s="26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3:24">
      <c r="E220" s="26"/>
      <c r="F220" s="11"/>
      <c r="G220" s="11"/>
      <c r="I220" s="26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3:24">
      <c r="E221" s="26"/>
      <c r="F221" s="11"/>
      <c r="G221" s="11"/>
      <c r="I221" s="26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3:24">
      <c r="E222" s="26"/>
      <c r="F222" s="11"/>
      <c r="G222" s="11"/>
      <c r="I222" s="26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3:24">
      <c r="E223" s="26"/>
      <c r="F223" s="11"/>
      <c r="G223" s="11"/>
      <c r="I223" s="26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3:24">
      <c r="E224" s="26"/>
      <c r="F224" s="11"/>
      <c r="G224" s="11"/>
      <c r="I224" s="26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5:24">
      <c r="E225" s="26"/>
      <c r="F225" s="26"/>
      <c r="I225" s="26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5:24">
      <c r="E226" s="26"/>
      <c r="F226" s="4"/>
      <c r="G226" s="4"/>
      <c r="I226" s="26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5:24">
      <c r="E227" s="26"/>
      <c r="F227" s="4"/>
      <c r="G227" s="4"/>
      <c r="I227" s="26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5:24">
      <c r="E228" s="26"/>
      <c r="F228" s="4"/>
      <c r="G228" s="4"/>
      <c r="I228" s="26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5:24">
      <c r="E229" s="26"/>
      <c r="F229" s="4"/>
      <c r="G229" s="4"/>
      <c r="I229" s="26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5:24">
      <c r="E230" s="26"/>
      <c r="F230" s="4"/>
      <c r="G230" s="4"/>
      <c r="I230" s="26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5:24">
      <c r="E231" s="26"/>
      <c r="F231" s="4"/>
      <c r="G231" s="4"/>
      <c r="I231" s="26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5:24">
      <c r="E232" s="26"/>
      <c r="F232" s="4"/>
      <c r="G232" s="4"/>
      <c r="I232" s="26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5:24">
      <c r="E233" s="64"/>
      <c r="F233" s="4"/>
      <c r="G233" s="4"/>
      <c r="I233" s="26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5:24">
      <c r="E234" s="26"/>
      <c r="F234" s="11"/>
      <c r="G234" s="11"/>
      <c r="I234" s="26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5:24">
      <c r="E235" s="26"/>
      <c r="F235" s="11"/>
      <c r="G235" s="11"/>
      <c r="I235" s="26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5:24">
      <c r="E236" s="26"/>
      <c r="F236" s="11"/>
      <c r="G236" s="11"/>
      <c r="I236" s="26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5:24">
      <c r="E237" s="26"/>
      <c r="F237" s="11"/>
      <c r="G237" s="11"/>
      <c r="I237" s="26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5:24">
      <c r="E238" s="26"/>
      <c r="F238" s="11"/>
      <c r="G238" s="11"/>
      <c r="I238" s="26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5:24">
      <c r="E239" s="26"/>
      <c r="F239" s="11"/>
      <c r="G239" s="11"/>
      <c r="I239" s="26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5:24">
      <c r="E240" s="26"/>
      <c r="F240" s="11"/>
      <c r="G240" s="11"/>
      <c r="I240" s="26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>
        <f>SUM(W237:W240)</f>
        <v>0</v>
      </c>
    </row>
    <row r="241" spans="5:24">
      <c r="E241" s="26"/>
      <c r="F241" s="11"/>
      <c r="G241" s="11"/>
      <c r="I241" s="26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5:24">
      <c r="E242" s="26"/>
      <c r="F242" s="11"/>
      <c r="G242" s="11"/>
      <c r="I242" s="26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5:24">
      <c r="E243" s="26"/>
      <c r="F243" s="11"/>
      <c r="G243" s="11"/>
      <c r="I243" s="26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5:24">
      <c r="E244" s="26"/>
      <c r="F244" s="11"/>
      <c r="G244" s="11"/>
      <c r="I244" s="26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5:24">
      <c r="E245" s="26"/>
      <c r="F245" s="11"/>
      <c r="G245" s="11"/>
      <c r="I245" s="26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5:24">
      <c r="E246" s="26"/>
      <c r="F246" s="11"/>
      <c r="G246" s="11"/>
      <c r="I246" s="26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5:24">
      <c r="E247" s="26"/>
      <c r="F247" s="11"/>
      <c r="G247" s="11"/>
      <c r="H247" s="26"/>
      <c r="I247" s="26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5:24">
      <c r="E248" s="26"/>
      <c r="F248" s="11"/>
      <c r="G248" s="11"/>
      <c r="H248" s="26"/>
      <c r="I248" s="26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5:24">
      <c r="E249" s="26"/>
      <c r="F249" s="11"/>
      <c r="G249" s="11"/>
      <c r="H249" s="26"/>
      <c r="I249" s="26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5:24">
      <c r="E250" s="26"/>
      <c r="F250" s="11"/>
      <c r="G250" s="11"/>
      <c r="H250" s="26"/>
      <c r="I250" s="26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>
        <f>SUM(W247:W250)</f>
        <v>0</v>
      </c>
    </row>
    <row r="251" spans="5:24">
      <c r="E251" s="26"/>
      <c r="F251" s="4"/>
      <c r="G251" s="4"/>
      <c r="I251" s="26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5:24">
      <c r="E252" s="26"/>
      <c r="F252" s="4"/>
      <c r="G252" s="4"/>
      <c r="I252" s="26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5:24">
      <c r="E253" s="54"/>
      <c r="F253" s="4"/>
      <c r="G253" s="4"/>
      <c r="I253" s="26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5:24">
      <c r="E254" s="26"/>
      <c r="F254" s="11"/>
      <c r="G254" s="11"/>
      <c r="I254" s="26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5:24">
      <c r="E255" s="54"/>
      <c r="F255" s="4"/>
      <c r="G255" s="4"/>
      <c r="I255" s="26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5:24">
      <c r="E256" s="54"/>
      <c r="F256" s="4"/>
      <c r="G256" s="4"/>
      <c r="I256" s="26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3:24">
      <c r="E257" s="54"/>
      <c r="F257" s="4"/>
      <c r="G257" s="4"/>
      <c r="I257" s="26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3:24">
      <c r="E258" s="26"/>
      <c r="F258" s="11"/>
      <c r="G258" s="11"/>
      <c r="I258" s="26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3:24">
      <c r="E259" s="26"/>
      <c r="F259" s="11"/>
      <c r="G259" s="11"/>
      <c r="I259" s="26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3:24">
      <c r="E260" s="54"/>
      <c r="F260" s="4"/>
      <c r="G260" s="4"/>
      <c r="I260" s="26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3:24">
      <c r="E261" s="54"/>
      <c r="F261" s="4"/>
      <c r="G261" s="4"/>
      <c r="I261" s="26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3:24">
      <c r="E262" s="54"/>
      <c r="F262" s="4"/>
      <c r="G262" s="4"/>
      <c r="I262" s="26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3:24">
      <c r="E263" s="54"/>
      <c r="F263" s="4"/>
      <c r="G263" s="4"/>
      <c r="I263" s="26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3:24">
      <c r="E264" s="54"/>
      <c r="F264" s="4"/>
      <c r="G264" s="4"/>
      <c r="I264" s="26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3:24">
      <c r="E265" s="26"/>
      <c r="F265" s="4"/>
      <c r="G265" s="4"/>
      <c r="I265" s="26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3:24">
      <c r="E266" s="26"/>
      <c r="F266" s="4"/>
      <c r="G266" s="4"/>
      <c r="I266" s="26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3:24">
      <c r="E267" s="26"/>
      <c r="F267" s="11"/>
      <c r="G267" s="11"/>
      <c r="I267" s="26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3:24">
      <c r="E268" s="26"/>
      <c r="F268" s="11"/>
      <c r="G268" s="11"/>
      <c r="I268" s="26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3:24" s="8" customFormat="1">
      <c r="C269" s="47"/>
      <c r="D269" s="27"/>
      <c r="E269" s="50"/>
      <c r="F269" s="9"/>
      <c r="G269" s="9"/>
      <c r="I269" s="5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</row>
    <row r="270" spans="3:24">
      <c r="E270" s="26"/>
      <c r="F270" s="4"/>
      <c r="G270" s="4"/>
      <c r="I270" s="26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3:24">
      <c r="E271" s="26"/>
      <c r="F271" s="4"/>
      <c r="G271" s="4"/>
      <c r="I271" s="26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3:24">
      <c r="E272" s="26"/>
      <c r="F272" s="4"/>
      <c r="G272" s="4"/>
      <c r="I272" s="26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5:23">
      <c r="E273" s="26"/>
      <c r="F273" s="4"/>
      <c r="G273" s="4"/>
      <c r="I273" s="26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5:23">
      <c r="E274" s="26"/>
      <c r="F274" s="4"/>
      <c r="G274" s="4"/>
      <c r="I274" s="26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5:23">
      <c r="E275" s="26"/>
      <c r="F275" s="4"/>
      <c r="G275" s="4"/>
      <c r="I275" s="26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5:23">
      <c r="E276" s="54"/>
      <c r="F276" s="4"/>
      <c r="G276" s="4"/>
      <c r="I276" s="26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5:23">
      <c r="E277" s="54"/>
      <c r="F277" s="4"/>
      <c r="G277" s="4"/>
      <c r="I277" s="26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5:23">
      <c r="E278" s="54"/>
      <c r="F278" s="4"/>
      <c r="G278" s="4"/>
      <c r="I278" s="26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5:23">
      <c r="E279" s="26"/>
      <c r="F279" s="4"/>
      <c r="G279" s="4"/>
      <c r="I279" s="26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5:23">
      <c r="E280" s="26"/>
      <c r="F280" s="4"/>
      <c r="G280" s="4"/>
      <c r="I280" s="26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5:23">
      <c r="E281" s="26"/>
      <c r="F281" s="4"/>
      <c r="G281" s="4"/>
      <c r="I281" s="26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5:23">
      <c r="E282" s="26"/>
      <c r="F282" s="4"/>
      <c r="G282" s="4"/>
      <c r="I282" s="26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5:23">
      <c r="E283" s="26"/>
      <c r="F283" s="4"/>
      <c r="G283" s="4"/>
      <c r="I283" s="26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5:23">
      <c r="E284" s="26"/>
      <c r="F284" s="4"/>
      <c r="G284" s="4"/>
      <c r="I284" s="26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5:23">
      <c r="E285" s="26"/>
      <c r="F285" s="4"/>
      <c r="G285" s="4"/>
      <c r="I285" s="26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5:23">
      <c r="E286" s="26"/>
      <c r="F286" s="4"/>
      <c r="G286" s="4"/>
      <c r="I286" s="26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5:23">
      <c r="E287" s="26"/>
      <c r="F287" s="4"/>
      <c r="G287" s="4"/>
      <c r="I287" s="26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5:23">
      <c r="E288" s="26"/>
      <c r="F288" s="11"/>
      <c r="G288" s="11"/>
      <c r="I288" s="26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3:24">
      <c r="E289" s="26"/>
      <c r="F289" s="11"/>
      <c r="G289" s="11"/>
      <c r="I289" s="26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3:24">
      <c r="E290" s="26"/>
      <c r="F290" s="11"/>
      <c r="G290" s="11"/>
      <c r="I290" s="26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3:24">
      <c r="E291" s="26"/>
      <c r="F291" s="11"/>
      <c r="G291" s="11"/>
      <c r="I291" s="26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3:24">
      <c r="E292" s="26"/>
      <c r="F292" s="11"/>
      <c r="G292" s="11"/>
      <c r="I292" s="26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3:24" s="8" customFormat="1">
      <c r="C293" s="47"/>
      <c r="D293" s="27"/>
      <c r="E293" s="50"/>
      <c r="F293" s="9"/>
      <c r="G293" s="9"/>
      <c r="I293" s="5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</row>
    <row r="294" spans="3:24">
      <c r="E294" s="26"/>
      <c r="F294" s="11"/>
      <c r="G294" s="11"/>
      <c r="I294" s="26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3:24">
      <c r="E295" s="26"/>
      <c r="F295" s="11"/>
      <c r="G295" s="11"/>
      <c r="H295" s="26"/>
      <c r="I295" s="26"/>
      <c r="K295" s="2"/>
      <c r="L295" s="51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3:24">
      <c r="E296" s="26"/>
      <c r="F296" s="11"/>
      <c r="G296" s="11"/>
      <c r="H296" s="26"/>
      <c r="I296" s="26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3:24">
      <c r="E297" s="26"/>
      <c r="F297" s="11"/>
      <c r="G297" s="11"/>
      <c r="I297" s="26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3:24">
      <c r="E298" s="26"/>
      <c r="F298" s="11"/>
      <c r="G298" s="11"/>
      <c r="I298" s="26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3:24">
      <c r="E299" s="26"/>
      <c r="F299" s="11"/>
      <c r="G299" s="11"/>
      <c r="I299" s="26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3:24"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3:24" s="8" customFormat="1">
      <c r="C301" s="47"/>
      <c r="D301" s="27"/>
      <c r="E301" s="50"/>
      <c r="F301" s="9"/>
      <c r="G301" s="9"/>
      <c r="I301" s="5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</row>
    <row r="302" spans="3:24" s="8" customFormat="1">
      <c r="C302" s="47"/>
      <c r="D302" s="27"/>
      <c r="E302" s="50"/>
      <c r="F302" s="9"/>
      <c r="G302" s="9"/>
      <c r="I302" s="5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</row>
    <row r="303" spans="3:24">
      <c r="E303" s="26"/>
      <c r="F303" s="11"/>
      <c r="G303" s="11"/>
      <c r="I303" s="26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3:24" s="8" customFormat="1">
      <c r="C304" s="47"/>
      <c r="D304" s="27"/>
      <c r="E304" s="50"/>
      <c r="F304" s="9"/>
      <c r="G304" s="9"/>
      <c r="I304" s="5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</row>
    <row r="305" spans="3:25">
      <c r="E305" s="54"/>
      <c r="F305" s="4"/>
      <c r="G305" s="4"/>
      <c r="I305" s="26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3:25">
      <c r="E306" s="50"/>
      <c r="F306" s="4"/>
      <c r="G306" s="4"/>
      <c r="I306" s="50"/>
      <c r="K306" s="2"/>
      <c r="L306" s="2"/>
      <c r="M306" s="2"/>
      <c r="N306" s="2"/>
      <c r="O306" s="2"/>
      <c r="P306" s="2"/>
      <c r="Q306" s="2"/>
      <c r="R306" s="2"/>
      <c r="S306" s="2"/>
    </row>
    <row r="307" spans="3:25">
      <c r="E307" s="50"/>
      <c r="F307" s="4"/>
      <c r="G307" s="4"/>
      <c r="I307" s="26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3:25">
      <c r="E308" s="26"/>
      <c r="F308" s="4"/>
      <c r="G308" s="4"/>
      <c r="I308" s="26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3:25" s="8" customFormat="1">
      <c r="C309" s="47"/>
      <c r="D309" s="27"/>
      <c r="E309" s="26"/>
      <c r="F309" s="11"/>
      <c r="G309" s="11"/>
      <c r="H309" s="1"/>
      <c r="I309" s="26"/>
      <c r="J309" s="1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3:25" s="8" customFormat="1">
      <c r="C310" s="47"/>
      <c r="D310" s="27"/>
      <c r="E310" s="26"/>
      <c r="F310" s="11"/>
      <c r="G310" s="11"/>
      <c r="H310" s="1"/>
      <c r="I310" s="26"/>
      <c r="J310" s="1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3:25">
      <c r="E311" s="54"/>
      <c r="F311" s="4"/>
      <c r="G311" s="4"/>
      <c r="I311" s="26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3:25">
      <c r="E312" s="54"/>
      <c r="F312" s="4"/>
      <c r="G312" s="4"/>
      <c r="I312" s="26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3:25">
      <c r="E313" s="54"/>
      <c r="F313" s="4"/>
      <c r="G313" s="4"/>
      <c r="I313" s="26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3:25">
      <c r="E314" s="54"/>
      <c r="F314" s="4"/>
      <c r="G314" s="4"/>
      <c r="I314" s="26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3:25">
      <c r="E315" s="26"/>
      <c r="F315" s="4"/>
      <c r="G315" s="4"/>
      <c r="I315" s="26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3:25">
      <c r="E316" s="26"/>
      <c r="F316" s="4"/>
      <c r="G316" s="4"/>
      <c r="I316" s="26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3:25">
      <c r="E317" s="26"/>
      <c r="F317" s="4"/>
      <c r="G317" s="4"/>
      <c r="I317" s="26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Y317" s="20"/>
    </row>
    <row r="318" spans="3:25" s="8" customFormat="1">
      <c r="C318" s="47"/>
      <c r="D318" s="27"/>
      <c r="E318" s="50"/>
      <c r="F318" s="9"/>
      <c r="G318" s="9"/>
      <c r="I318" s="5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Y318" s="23"/>
    </row>
    <row r="319" spans="3:25">
      <c r="E319" s="26"/>
      <c r="F319" s="4"/>
      <c r="G319" s="4"/>
      <c r="I319" s="26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3:25">
      <c r="E320" s="26"/>
      <c r="F320" s="4"/>
      <c r="G320" s="4"/>
      <c r="I320" s="26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5:23">
      <c r="E321" s="26"/>
      <c r="F321" s="4"/>
      <c r="G321" s="4"/>
      <c r="I321" s="26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5:23">
      <c r="E322" s="26"/>
      <c r="F322" s="11"/>
      <c r="G322" s="11"/>
      <c r="I322" s="26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</sheetData>
  <phoneticPr fontId="0" type="noConversion"/>
  <pageMargins left="0.25" right="0.25" top="1" bottom="1" header="0.5" footer="0.5"/>
  <pageSetup paperSize="5" scale="90" orientation="landscape" r:id="rId1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4"/>
  <sheetViews>
    <sheetView topLeftCell="D30" workbookViewId="0">
      <selection activeCell="D30" sqref="A1:IV65536"/>
    </sheetView>
  </sheetViews>
  <sheetFormatPr defaultRowHeight="13.2"/>
  <cols>
    <col min="1" max="1" width="21.88671875" style="1" customWidth="1"/>
    <col min="2" max="2" width="3.33203125" style="1" customWidth="1"/>
    <col min="3" max="3" width="51" style="32" customWidth="1"/>
    <col min="4" max="4" width="14.33203125" style="6" customWidth="1"/>
    <col min="5" max="5" width="18" style="1" customWidth="1"/>
    <col min="6" max="6" width="15.44140625" style="1" customWidth="1"/>
    <col min="7" max="7" width="40.88671875" style="26" customWidth="1"/>
    <col min="8" max="8" width="7.88671875" style="1" customWidth="1"/>
    <col min="9" max="9" width="43" style="1" customWidth="1"/>
    <col min="10" max="10" width="12" style="1" customWidth="1"/>
    <col min="11" max="21" width="8.88671875" style="1" customWidth="1"/>
    <col min="22" max="22" width="10.109375" style="1" customWidth="1"/>
    <col min="23" max="23" width="10.44140625" style="1" customWidth="1"/>
    <col min="24" max="24" width="8.88671875" style="1" customWidth="1"/>
    <col min="25" max="25" width="25.5546875" style="1" customWidth="1"/>
    <col min="26" max="26" width="19.6640625" style="1" customWidth="1"/>
    <col min="27" max="16384" width="8.88671875" style="1"/>
  </cols>
  <sheetData>
    <row r="1" spans="1:24" s="13" customFormat="1">
      <c r="A1" s="16" t="s">
        <v>4</v>
      </c>
      <c r="B1" s="16"/>
      <c r="C1" s="28" t="s">
        <v>3</v>
      </c>
      <c r="D1" s="17" t="s">
        <v>124</v>
      </c>
      <c r="E1" s="16" t="s">
        <v>1</v>
      </c>
      <c r="F1" s="16" t="s">
        <v>2</v>
      </c>
      <c r="G1" s="18" t="s">
        <v>125</v>
      </c>
      <c r="H1" s="16"/>
      <c r="I1" s="16"/>
      <c r="J1" s="16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4">
      <c r="G2" s="32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</row>
    <row r="3" spans="1:24">
      <c r="A3" s="1" t="s">
        <v>36</v>
      </c>
      <c r="B3" s="1" t="s">
        <v>7</v>
      </c>
      <c r="C3" s="32" t="s">
        <v>129</v>
      </c>
      <c r="D3" s="12" t="s">
        <v>12</v>
      </c>
      <c r="E3" s="46">
        <v>60000</v>
      </c>
      <c r="F3" s="45" t="s">
        <v>324</v>
      </c>
      <c r="G3" s="33" t="s">
        <v>288</v>
      </c>
      <c r="I3" s="26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2"/>
    </row>
    <row r="4" spans="1:24">
      <c r="B4" s="1" t="s">
        <v>6</v>
      </c>
      <c r="C4" s="26" t="s">
        <v>134</v>
      </c>
      <c r="D4" s="5" t="s">
        <v>12</v>
      </c>
      <c r="E4" s="51">
        <v>215000</v>
      </c>
      <c r="F4" s="52" t="s">
        <v>324</v>
      </c>
      <c r="G4" s="33" t="s">
        <v>330</v>
      </c>
      <c r="I4" s="26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2"/>
    </row>
    <row r="5" spans="1:24">
      <c r="B5" s="1" t="s">
        <v>6</v>
      </c>
      <c r="C5" s="26" t="s">
        <v>135</v>
      </c>
      <c r="D5" s="5" t="s">
        <v>12</v>
      </c>
      <c r="E5" s="51">
        <v>200000</v>
      </c>
      <c r="F5" s="52" t="s">
        <v>324</v>
      </c>
      <c r="G5" s="33" t="s">
        <v>330</v>
      </c>
      <c r="I5" s="26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2"/>
    </row>
    <row r="6" spans="1:24">
      <c r="B6" s="1" t="s">
        <v>6</v>
      </c>
      <c r="C6" s="26" t="s">
        <v>290</v>
      </c>
      <c r="D6" s="5" t="s">
        <v>130</v>
      </c>
      <c r="E6" s="51">
        <v>100000</v>
      </c>
      <c r="F6" s="52" t="s">
        <v>324</v>
      </c>
      <c r="G6" s="33" t="s">
        <v>330</v>
      </c>
      <c r="I6" s="26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2"/>
    </row>
    <row r="7" spans="1:24" s="8" customFormat="1">
      <c r="A7" s="8" t="s">
        <v>40</v>
      </c>
      <c r="C7" s="47" t="s">
        <v>40</v>
      </c>
      <c r="D7" s="21"/>
      <c r="E7" s="48">
        <f>SUM(E3:E6)</f>
        <v>575000</v>
      </c>
      <c r="F7" s="48"/>
      <c r="G7" s="34"/>
      <c r="I7" s="50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0"/>
    </row>
    <row r="8" spans="1:24" s="8" customFormat="1">
      <c r="C8" s="47"/>
      <c r="D8" s="21"/>
      <c r="E8" s="48"/>
      <c r="F8" s="48"/>
      <c r="G8" s="34"/>
      <c r="I8" s="50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0"/>
    </row>
    <row r="9" spans="1:24" s="16" customFormat="1">
      <c r="A9" s="16" t="s">
        <v>4</v>
      </c>
      <c r="C9" s="28" t="s">
        <v>0</v>
      </c>
      <c r="D9" s="17"/>
      <c r="E9" s="18" t="s">
        <v>1</v>
      </c>
      <c r="F9" s="18" t="s">
        <v>2</v>
      </c>
      <c r="G9" s="28"/>
      <c r="I9" s="18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</row>
    <row r="10" spans="1:24" s="5" customFormat="1">
      <c r="C10" s="12"/>
      <c r="D10" s="6"/>
      <c r="E10" s="56"/>
      <c r="F10" s="57"/>
      <c r="G10" s="29"/>
      <c r="I10" s="56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>
      <c r="A11" s="1" t="s">
        <v>36</v>
      </c>
      <c r="B11" s="1" t="s">
        <v>6</v>
      </c>
      <c r="C11" s="26" t="s">
        <v>140</v>
      </c>
      <c r="D11" s="5" t="s">
        <v>128</v>
      </c>
      <c r="E11" s="51">
        <v>60000</v>
      </c>
      <c r="F11" s="52">
        <v>60000</v>
      </c>
      <c r="G11" s="33"/>
      <c r="I11" s="26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2"/>
    </row>
    <row r="12" spans="1:24">
      <c r="B12" s="1" t="s">
        <v>6</v>
      </c>
      <c r="C12" s="26" t="s">
        <v>291</v>
      </c>
      <c r="D12" s="5" t="s">
        <v>128</v>
      </c>
      <c r="E12" s="51">
        <v>12000</v>
      </c>
      <c r="F12" s="52">
        <v>12000</v>
      </c>
      <c r="G12" s="33" t="s">
        <v>292</v>
      </c>
      <c r="I12" s="26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2"/>
    </row>
    <row r="13" spans="1:24" ht="26.4">
      <c r="B13" s="1" t="s">
        <v>7</v>
      </c>
      <c r="C13" s="26" t="s">
        <v>293</v>
      </c>
      <c r="D13" s="5" t="s">
        <v>128</v>
      </c>
      <c r="E13" s="51">
        <v>50000</v>
      </c>
      <c r="F13" s="52">
        <v>50000</v>
      </c>
      <c r="G13" s="33"/>
      <c r="I13" s="26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2"/>
    </row>
    <row r="14" spans="1:24">
      <c r="B14" s="1" t="s">
        <v>7</v>
      </c>
      <c r="C14" s="32" t="s">
        <v>294</v>
      </c>
      <c r="D14" s="12" t="s">
        <v>136</v>
      </c>
      <c r="E14" s="46">
        <v>120000</v>
      </c>
      <c r="F14" s="45">
        <v>60000</v>
      </c>
      <c r="G14" s="33" t="s">
        <v>295</v>
      </c>
      <c r="I14" s="26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2"/>
    </row>
    <row r="15" spans="1:24" ht="39.6">
      <c r="B15" s="1" t="s">
        <v>7</v>
      </c>
      <c r="C15" s="32" t="s">
        <v>137</v>
      </c>
      <c r="D15" s="12" t="s">
        <v>127</v>
      </c>
      <c r="E15" s="46">
        <v>120000</v>
      </c>
      <c r="F15" s="45">
        <v>120000</v>
      </c>
      <c r="G15" s="33" t="s">
        <v>338</v>
      </c>
      <c r="I15" s="26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2"/>
    </row>
    <row r="16" spans="1:24">
      <c r="B16" s="1" t="s">
        <v>7</v>
      </c>
      <c r="C16" s="32" t="s">
        <v>296</v>
      </c>
      <c r="D16" s="12" t="s">
        <v>130</v>
      </c>
      <c r="E16" s="46">
        <v>48000</v>
      </c>
      <c r="F16" s="45">
        <v>48000</v>
      </c>
      <c r="G16" s="33" t="s">
        <v>297</v>
      </c>
      <c r="I16" s="26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2"/>
    </row>
    <row r="17" spans="1:24">
      <c r="B17" s="1" t="s">
        <v>7</v>
      </c>
      <c r="C17" s="32" t="s">
        <v>37</v>
      </c>
      <c r="D17" s="12" t="s">
        <v>138</v>
      </c>
      <c r="E17" s="46">
        <v>240000</v>
      </c>
      <c r="F17" s="45">
        <v>240000</v>
      </c>
      <c r="G17" s="33"/>
      <c r="I17" s="26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2"/>
    </row>
    <row r="18" spans="1:24">
      <c r="B18" s="1" t="s">
        <v>7</v>
      </c>
      <c r="C18" s="32" t="s">
        <v>38</v>
      </c>
      <c r="D18" s="12" t="s">
        <v>127</v>
      </c>
      <c r="E18" s="46">
        <v>75000</v>
      </c>
      <c r="F18" s="45">
        <v>75000</v>
      </c>
      <c r="G18" s="33"/>
      <c r="I18" s="26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2"/>
    </row>
    <row r="19" spans="1:24">
      <c r="B19" s="1" t="s">
        <v>7</v>
      </c>
      <c r="C19" s="32" t="s">
        <v>139</v>
      </c>
      <c r="D19" s="12" t="s">
        <v>7</v>
      </c>
      <c r="E19" s="46">
        <v>60000</v>
      </c>
      <c r="F19" s="45">
        <v>0</v>
      </c>
      <c r="G19" s="33"/>
      <c r="I19" s="26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2"/>
    </row>
    <row r="20" spans="1:24" ht="26.4">
      <c r="B20" s="1" t="s">
        <v>7</v>
      </c>
      <c r="C20" s="32" t="s">
        <v>126</v>
      </c>
      <c r="D20" s="12" t="s">
        <v>128</v>
      </c>
      <c r="E20" s="46">
        <v>36000</v>
      </c>
      <c r="F20" s="45">
        <v>36000</v>
      </c>
      <c r="G20" s="33" t="s">
        <v>289</v>
      </c>
      <c r="I20" s="26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2"/>
    </row>
    <row r="21" spans="1:24">
      <c r="B21" s="1" t="s">
        <v>7</v>
      </c>
      <c r="C21" s="32" t="s">
        <v>39</v>
      </c>
      <c r="D21" s="12" t="s">
        <v>128</v>
      </c>
      <c r="E21" s="46">
        <v>36000</v>
      </c>
      <c r="F21" s="45">
        <v>36000</v>
      </c>
      <c r="G21" s="33"/>
      <c r="I21" s="26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2"/>
    </row>
    <row r="22" spans="1:24" s="8" customFormat="1">
      <c r="A22" s="8" t="s">
        <v>40</v>
      </c>
      <c r="C22" s="47" t="s">
        <v>40</v>
      </c>
      <c r="D22" s="21"/>
      <c r="E22" s="48">
        <f>SUM(E11:E21)</f>
        <v>857000</v>
      </c>
      <c r="F22" s="48">
        <f>SUM(F11:F21)</f>
        <v>737000</v>
      </c>
      <c r="G22" s="34"/>
      <c r="I22" s="50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0"/>
    </row>
    <row r="23" spans="1:24">
      <c r="D23" s="12"/>
      <c r="E23" s="46"/>
      <c r="F23" s="45"/>
      <c r="G23" s="33"/>
      <c r="I23" s="26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2"/>
    </row>
    <row r="24" spans="1:24" s="20" customFormat="1">
      <c r="A24" s="20" t="s">
        <v>4</v>
      </c>
      <c r="C24" s="21" t="s">
        <v>17</v>
      </c>
      <c r="D24" s="21"/>
      <c r="E24" s="60" t="s">
        <v>1</v>
      </c>
      <c r="F24" s="60" t="s">
        <v>2</v>
      </c>
      <c r="G24" s="21"/>
      <c r="I24" s="60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3"/>
    </row>
    <row r="25" spans="1:24">
      <c r="D25" s="12"/>
      <c r="E25" s="26"/>
      <c r="F25" s="11"/>
      <c r="G25" s="33"/>
      <c r="I25" s="26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2"/>
    </row>
    <row r="26" spans="1:24">
      <c r="A26" s="1" t="s">
        <v>36</v>
      </c>
      <c r="B26" s="1" t="s">
        <v>112</v>
      </c>
      <c r="C26" s="32" t="s">
        <v>145</v>
      </c>
      <c r="D26" s="12" t="s">
        <v>130</v>
      </c>
      <c r="E26" s="46">
        <v>5000</v>
      </c>
      <c r="F26" s="40">
        <v>5000</v>
      </c>
      <c r="G26" s="31"/>
      <c r="I26" s="26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4">
      <c r="B27" s="1" t="s">
        <v>112</v>
      </c>
      <c r="C27" s="32" t="s">
        <v>121</v>
      </c>
      <c r="D27" s="12" t="s">
        <v>138</v>
      </c>
      <c r="E27" s="46">
        <v>20000</v>
      </c>
      <c r="F27" s="40">
        <v>20000</v>
      </c>
      <c r="G27" s="31"/>
      <c r="I27" s="26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4">
      <c r="B28" s="1" t="s">
        <v>112</v>
      </c>
      <c r="C28" s="32" t="s">
        <v>122</v>
      </c>
      <c r="D28" s="12" t="s">
        <v>138</v>
      </c>
      <c r="E28" s="46">
        <v>10000</v>
      </c>
      <c r="F28" s="40">
        <v>10000</v>
      </c>
      <c r="G28" s="31"/>
      <c r="I28" s="26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4">
      <c r="B29" s="1" t="s">
        <v>112</v>
      </c>
      <c r="C29" s="32" t="s">
        <v>146</v>
      </c>
      <c r="D29" s="12" t="s">
        <v>7</v>
      </c>
      <c r="E29" s="46">
        <v>15000</v>
      </c>
      <c r="F29" s="40">
        <v>0</v>
      </c>
      <c r="G29" s="31"/>
      <c r="I29" s="26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4">
      <c r="B30" s="1" t="s">
        <v>112</v>
      </c>
      <c r="C30" s="32" t="s">
        <v>147</v>
      </c>
      <c r="D30" s="12" t="s">
        <v>12</v>
      </c>
      <c r="E30" s="46">
        <v>10000</v>
      </c>
      <c r="F30" s="40">
        <v>10000</v>
      </c>
      <c r="G30" s="31"/>
      <c r="I30" s="26"/>
      <c r="K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4">
      <c r="B31" s="1" t="s">
        <v>112</v>
      </c>
      <c r="C31" s="32" t="s">
        <v>148</v>
      </c>
      <c r="D31" s="12" t="s">
        <v>127</v>
      </c>
      <c r="E31" s="46">
        <v>5000</v>
      </c>
      <c r="F31" s="40">
        <v>5000</v>
      </c>
      <c r="G31" s="31"/>
      <c r="I31" s="26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4">
      <c r="B32" s="1" t="s">
        <v>112</v>
      </c>
      <c r="C32" s="32" t="s">
        <v>123</v>
      </c>
      <c r="D32" s="12" t="s">
        <v>128</v>
      </c>
      <c r="E32" s="46">
        <v>5000</v>
      </c>
      <c r="F32" s="40">
        <v>5000</v>
      </c>
      <c r="G32" s="31"/>
      <c r="I32" s="26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26.4">
      <c r="B33" s="1" t="s">
        <v>12</v>
      </c>
      <c r="C33" s="32" t="s">
        <v>149</v>
      </c>
      <c r="D33" s="12" t="s">
        <v>127</v>
      </c>
      <c r="E33" s="46">
        <v>17000</v>
      </c>
      <c r="F33" s="45">
        <v>17000</v>
      </c>
      <c r="G33" s="33"/>
      <c r="I33" s="26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4">
      <c r="B34" s="1" t="s">
        <v>12</v>
      </c>
      <c r="C34" s="32" t="s">
        <v>41</v>
      </c>
      <c r="D34" s="12" t="s">
        <v>127</v>
      </c>
      <c r="E34" s="46">
        <v>12000</v>
      </c>
      <c r="F34" s="45">
        <v>12000</v>
      </c>
      <c r="G34" s="33"/>
      <c r="I34" s="26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4" ht="26.4">
      <c r="B35" s="1" t="s">
        <v>12</v>
      </c>
      <c r="C35" s="32" t="s">
        <v>150</v>
      </c>
      <c r="D35" s="12" t="s">
        <v>12</v>
      </c>
      <c r="E35" s="46">
        <v>106000</v>
      </c>
      <c r="F35" s="45">
        <v>106000</v>
      </c>
      <c r="G35" s="33" t="s">
        <v>298</v>
      </c>
      <c r="I35" s="26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4" s="13" customFormat="1">
      <c r="A36" s="13" t="s">
        <v>40</v>
      </c>
      <c r="C36" s="36" t="s">
        <v>40</v>
      </c>
      <c r="D36" s="28"/>
      <c r="E36" s="38">
        <f>SUM(E26:E35)</f>
        <v>205000</v>
      </c>
      <c r="F36" s="55">
        <f>SUM(F26:F35)</f>
        <v>190000</v>
      </c>
      <c r="G36" s="35"/>
      <c r="I36" s="53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</row>
    <row r="37" spans="1:24">
      <c r="D37" s="12"/>
      <c r="E37" s="46"/>
      <c r="F37" s="45"/>
      <c r="G37" s="33"/>
      <c r="I37" s="26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s="13" customFormat="1">
      <c r="A38" s="13" t="s">
        <v>343</v>
      </c>
      <c r="C38" s="36"/>
      <c r="D38" s="63"/>
      <c r="E38" s="38">
        <v>9000000</v>
      </c>
      <c r="F38" s="55">
        <v>9000000</v>
      </c>
      <c r="G38" s="35"/>
      <c r="I38" s="53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</row>
    <row r="39" spans="1:24" s="13" customFormat="1">
      <c r="A39" s="13" t="s">
        <v>344</v>
      </c>
      <c r="C39" s="36"/>
      <c r="D39" s="63"/>
      <c r="E39" s="38">
        <f>E7</f>
        <v>575000</v>
      </c>
      <c r="F39" s="38">
        <f>F7</f>
        <v>0</v>
      </c>
      <c r="G39" s="35"/>
      <c r="I39" s="53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</row>
    <row r="40" spans="1:24" s="13" customFormat="1">
      <c r="A40" s="13" t="s">
        <v>322</v>
      </c>
      <c r="C40" s="36"/>
      <c r="D40" s="63"/>
      <c r="E40" s="38">
        <f>SUM(E38-E39)</f>
        <v>8425000</v>
      </c>
      <c r="F40" s="38">
        <f>SUM(F38-F39)</f>
        <v>9000000</v>
      </c>
      <c r="G40" s="35"/>
      <c r="I40" s="53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</row>
    <row r="41" spans="1:24" s="13" customFormat="1">
      <c r="C41" s="36"/>
      <c r="D41" s="63"/>
      <c r="E41" s="38"/>
      <c r="F41" s="55"/>
      <c r="G41" s="35"/>
      <c r="I41" s="53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</row>
    <row r="42" spans="1:24" s="13" customFormat="1">
      <c r="A42" s="13" t="s">
        <v>343</v>
      </c>
      <c r="C42" s="36"/>
      <c r="D42" s="63"/>
      <c r="E42" s="38">
        <v>9000000</v>
      </c>
      <c r="F42" s="55">
        <v>9000000</v>
      </c>
      <c r="G42" s="35"/>
      <c r="I42" s="53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</row>
    <row r="43" spans="1:24" s="13" customFormat="1">
      <c r="A43" s="13" t="s">
        <v>345</v>
      </c>
      <c r="C43" s="36"/>
      <c r="D43" s="63"/>
      <c r="E43" s="38">
        <f>E22</f>
        <v>857000</v>
      </c>
      <c r="F43" s="38">
        <f>F22</f>
        <v>737000</v>
      </c>
      <c r="G43" s="35"/>
      <c r="I43" s="53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</row>
    <row r="44" spans="1:24" s="13" customFormat="1">
      <c r="A44" s="13" t="s">
        <v>322</v>
      </c>
      <c r="C44" s="36"/>
      <c r="D44" s="63"/>
      <c r="E44" s="38">
        <f>SUM(E42-E43)</f>
        <v>8143000</v>
      </c>
      <c r="F44" s="38">
        <f>SUM(F42-F43)</f>
        <v>8263000</v>
      </c>
      <c r="G44" s="35"/>
      <c r="I44" s="53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</row>
    <row r="45" spans="1:24" s="13" customFormat="1">
      <c r="C45" s="36"/>
      <c r="D45" s="63"/>
      <c r="E45" s="38"/>
      <c r="F45" s="38"/>
      <c r="G45" s="35"/>
      <c r="I45" s="53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</row>
    <row r="46" spans="1:24" s="13" customFormat="1">
      <c r="A46" s="13" t="s">
        <v>346</v>
      </c>
      <c r="C46" s="36"/>
      <c r="D46" s="63"/>
      <c r="E46" s="38">
        <v>1200000</v>
      </c>
      <c r="F46" s="38">
        <v>1200000</v>
      </c>
      <c r="G46" s="35"/>
      <c r="I46" s="53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</row>
    <row r="47" spans="1:24" s="13" customFormat="1">
      <c r="A47" s="13" t="s">
        <v>347</v>
      </c>
      <c r="C47" s="36"/>
      <c r="D47" s="63"/>
      <c r="E47" s="38">
        <f>E36</f>
        <v>205000</v>
      </c>
      <c r="F47" s="38">
        <f>F36</f>
        <v>190000</v>
      </c>
      <c r="G47" s="35"/>
      <c r="I47" s="53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</row>
    <row r="48" spans="1:24" s="13" customFormat="1">
      <c r="A48" s="13" t="s">
        <v>322</v>
      </c>
      <c r="C48" s="36"/>
      <c r="D48" s="63"/>
      <c r="E48" s="38">
        <f>SUM(E46-E47)</f>
        <v>995000</v>
      </c>
      <c r="F48" s="38">
        <f>SUM(F46-F47)</f>
        <v>1010000</v>
      </c>
      <c r="G48" s="35"/>
      <c r="I48" s="53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</row>
    <row r="49" spans="1:23">
      <c r="A49" s="25"/>
      <c r="B49" s="13"/>
      <c r="C49" s="36"/>
      <c r="D49" s="63"/>
      <c r="E49" s="39"/>
      <c r="F49" s="39"/>
      <c r="G49" s="35"/>
      <c r="I49" s="26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>
      <c r="A50" s="25"/>
      <c r="B50" s="13"/>
      <c r="C50" s="36"/>
      <c r="D50" s="63"/>
      <c r="E50" s="39"/>
      <c r="F50" s="39"/>
      <c r="G50" s="35"/>
      <c r="I50" s="26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>
      <c r="A51" s="13"/>
      <c r="B51" s="13"/>
      <c r="C51" s="36"/>
      <c r="D51" s="17"/>
      <c r="E51" s="25"/>
      <c r="F51" s="40"/>
      <c r="G51" s="35"/>
      <c r="I51" s="26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>
      <c r="E52" s="26"/>
      <c r="F52" s="11"/>
      <c r="G52" s="11"/>
      <c r="I52" s="26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>
      <c r="E53" s="26"/>
      <c r="F53" s="11"/>
      <c r="G53" s="11"/>
      <c r="I53" s="26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>
      <c r="E54" s="26"/>
      <c r="F54" s="11"/>
      <c r="G54" s="11"/>
      <c r="I54" s="26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>
      <c r="E55" s="26"/>
      <c r="F55" s="4"/>
      <c r="G55" s="4"/>
      <c r="I55" s="26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>
      <c r="E56" s="54"/>
      <c r="F56" s="4"/>
      <c r="G56" s="4"/>
      <c r="I56" s="26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>
      <c r="E57" s="54"/>
      <c r="F57" s="4"/>
      <c r="G57" s="4"/>
      <c r="I57" s="26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>
      <c r="E58" s="54"/>
      <c r="F58" s="4"/>
      <c r="G58" s="4"/>
      <c r="I58" s="26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>
      <c r="E59" s="54"/>
      <c r="F59" s="4"/>
      <c r="G59" s="4"/>
      <c r="I59" s="26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>
      <c r="E60" s="54"/>
      <c r="F60" s="4"/>
      <c r="G60" s="4"/>
      <c r="I60" s="26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>
      <c r="E61" s="54"/>
      <c r="F61" s="4"/>
      <c r="G61" s="4"/>
      <c r="I61" s="26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>
      <c r="E62" s="26"/>
      <c r="F62" s="11"/>
      <c r="G62" s="11"/>
      <c r="I62" s="26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>
      <c r="E63" s="26"/>
      <c r="F63" s="11"/>
      <c r="G63" s="11"/>
      <c r="I63" s="26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>
      <c r="E64" s="11"/>
      <c r="F64" s="11"/>
      <c r="G64" s="11"/>
      <c r="I64" s="26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5:24">
      <c r="E65" s="11"/>
      <c r="F65" s="11"/>
      <c r="G65" s="11"/>
      <c r="I65" s="26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5:24">
      <c r="E66" s="11"/>
      <c r="F66" s="11"/>
      <c r="G66" s="11"/>
      <c r="I66" s="26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5:24">
      <c r="E67" s="11"/>
      <c r="F67" s="11"/>
      <c r="G67" s="11"/>
      <c r="I67" s="26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5:24">
      <c r="E68" s="11"/>
      <c r="F68" s="11"/>
      <c r="G68" s="11"/>
      <c r="I68" s="26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5:24">
      <c r="E69" s="26"/>
      <c r="F69" s="11"/>
      <c r="G69" s="11"/>
      <c r="I69" s="26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5:24">
      <c r="E70" s="26"/>
      <c r="F70" s="11"/>
      <c r="G70" s="11"/>
      <c r="I70" s="26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5:24">
      <c r="E71" s="26"/>
      <c r="F71" s="11"/>
      <c r="G71" s="11"/>
      <c r="I71" s="26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5:24">
      <c r="E72" s="26"/>
      <c r="F72" s="11"/>
      <c r="G72" s="11"/>
      <c r="I72" s="26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5:24">
      <c r="E73" s="26"/>
      <c r="F73" s="11"/>
      <c r="G73" s="11"/>
      <c r="I73" s="26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5:24">
      <c r="E74" s="26"/>
      <c r="F74" s="11"/>
      <c r="G74" s="11"/>
      <c r="I74" s="26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5:24">
      <c r="E75" s="26"/>
      <c r="F75" s="11"/>
      <c r="G75" s="11"/>
      <c r="I75" s="26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5:24">
      <c r="E76" s="26"/>
      <c r="F76" s="11"/>
      <c r="G76" s="11"/>
      <c r="I76" s="26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5:24">
      <c r="E77" s="26"/>
      <c r="F77" s="11"/>
      <c r="G77" s="11"/>
      <c r="I77" s="26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5:24">
      <c r="E78" s="26"/>
      <c r="F78" s="11"/>
      <c r="G78" s="11"/>
      <c r="I78" s="26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5:24">
      <c r="E79" s="26"/>
      <c r="F79" s="11"/>
      <c r="G79" s="11"/>
      <c r="I79" s="26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5:24">
      <c r="E80" s="26"/>
      <c r="F80" s="11"/>
      <c r="G80" s="11"/>
      <c r="I80" s="26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5:24">
      <c r="E81" s="26"/>
      <c r="F81" s="11"/>
      <c r="G81" s="11"/>
      <c r="I81" s="26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5:24">
      <c r="E82" s="26"/>
      <c r="F82" s="11"/>
      <c r="G82" s="11"/>
      <c r="I82" s="26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5:24">
      <c r="E83" s="26"/>
      <c r="F83" s="11"/>
      <c r="G83" s="11"/>
      <c r="I83" s="26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5:24">
      <c r="E84" s="26"/>
      <c r="F84" s="11"/>
      <c r="G84" s="11"/>
      <c r="I84" s="26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5:24">
      <c r="E85" s="26"/>
      <c r="F85" s="11"/>
      <c r="G85" s="11"/>
      <c r="I85" s="26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5:24">
      <c r="E86" s="26"/>
      <c r="F86" s="11"/>
      <c r="G86" s="11"/>
      <c r="I86" s="26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5:24">
      <c r="E87" s="26"/>
      <c r="F87" s="11"/>
      <c r="G87" s="11"/>
      <c r="I87" s="26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5:24">
      <c r="E88" s="26"/>
      <c r="F88" s="11"/>
      <c r="G88" s="11"/>
      <c r="I88" s="26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5:24">
      <c r="E89" s="26"/>
      <c r="F89" s="11"/>
      <c r="G89" s="11"/>
      <c r="I89" s="26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5:24">
      <c r="E90" s="26"/>
      <c r="F90" s="11"/>
      <c r="G90" s="11"/>
      <c r="I90" s="26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5:24">
      <c r="E91" s="26"/>
      <c r="F91" s="11"/>
      <c r="G91" s="11"/>
      <c r="I91" s="26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5:24">
      <c r="E92" s="26"/>
      <c r="F92" s="11"/>
      <c r="G92" s="11"/>
      <c r="I92" s="26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5:24">
      <c r="E93" s="26"/>
      <c r="F93" s="11"/>
      <c r="G93" s="11"/>
      <c r="I93" s="26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5:24">
      <c r="E94" s="26"/>
      <c r="F94" s="11"/>
      <c r="G94" s="11"/>
      <c r="I94" s="26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5:24">
      <c r="E95" s="26"/>
      <c r="F95" s="11"/>
      <c r="G95" s="11"/>
      <c r="I95" s="26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5:24">
      <c r="E96" s="26"/>
      <c r="F96" s="11"/>
      <c r="G96" s="11"/>
      <c r="I96" s="26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5:24">
      <c r="E97" s="26"/>
      <c r="F97" s="11"/>
      <c r="G97" s="11"/>
      <c r="I97" s="26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5:24">
      <c r="E98" s="26"/>
      <c r="F98" s="11"/>
      <c r="G98" s="11"/>
      <c r="I98" s="26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5:24">
      <c r="E99" s="26"/>
      <c r="F99" s="11"/>
      <c r="G99" s="11"/>
      <c r="I99" s="26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5:24">
      <c r="E100" s="26"/>
      <c r="F100" s="11"/>
      <c r="G100" s="11"/>
      <c r="I100" s="26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5:24">
      <c r="E101" s="26"/>
      <c r="F101" s="11"/>
      <c r="G101" s="11"/>
      <c r="I101" s="26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5:24">
      <c r="E102" s="26"/>
      <c r="F102" s="11"/>
      <c r="G102" s="11"/>
      <c r="I102" s="26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5:24">
      <c r="E103" s="26"/>
      <c r="F103" s="11"/>
      <c r="G103" s="11"/>
      <c r="I103" s="26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5:24">
      <c r="E104" s="26"/>
      <c r="F104" s="11"/>
      <c r="G104" s="11"/>
      <c r="I104" s="26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5:24">
      <c r="E105" s="26"/>
      <c r="F105" s="11"/>
      <c r="G105" s="11"/>
      <c r="I105" s="26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5:24">
      <c r="E106" s="26"/>
      <c r="F106" s="11"/>
      <c r="G106" s="11"/>
      <c r="I106" s="26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5:24">
      <c r="E107" s="26"/>
      <c r="F107" s="11"/>
      <c r="G107" s="11"/>
      <c r="I107" s="26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5:24">
      <c r="E108" s="26"/>
      <c r="F108" s="4"/>
      <c r="G108" s="4"/>
      <c r="I108" s="26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5:24">
      <c r="E109" s="26"/>
      <c r="F109" s="4"/>
      <c r="G109" s="4"/>
      <c r="I109" s="26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5:24">
      <c r="E110" s="54"/>
      <c r="F110" s="4"/>
      <c r="G110" s="4"/>
      <c r="I110" s="26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5:24">
      <c r="E111" s="54"/>
      <c r="F111" s="4"/>
      <c r="G111" s="4"/>
      <c r="I111" s="26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5:24">
      <c r="E112" s="54"/>
      <c r="F112" s="4"/>
      <c r="G112" s="4"/>
      <c r="I112" s="26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5:24">
      <c r="E113" s="54"/>
      <c r="F113" s="4"/>
      <c r="G113" s="4"/>
      <c r="I113" s="26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5:24">
      <c r="E114" s="26"/>
      <c r="F114" s="11"/>
      <c r="G114" s="11"/>
      <c r="I114" s="26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5:24">
      <c r="E115" s="26"/>
      <c r="F115" s="11"/>
      <c r="G115" s="11"/>
      <c r="I115" s="26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5:24">
      <c r="E116" s="26"/>
      <c r="F116" s="11"/>
      <c r="G116" s="11"/>
      <c r="I116" s="26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5:24">
      <c r="E117" s="26"/>
      <c r="F117" s="11"/>
      <c r="G117" s="11"/>
      <c r="I117" s="26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5:24">
      <c r="E118" s="26"/>
      <c r="F118" s="11"/>
      <c r="G118" s="11"/>
      <c r="I118" s="26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5:24">
      <c r="E119" s="26"/>
      <c r="F119" s="11"/>
      <c r="G119" s="11"/>
      <c r="I119" s="26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5:24">
      <c r="E120" s="26"/>
      <c r="F120" s="11"/>
      <c r="G120" s="11"/>
      <c r="I120" s="26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5:24">
      <c r="E121" s="26"/>
      <c r="F121" s="11"/>
      <c r="G121" s="11"/>
      <c r="I121" s="26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5:24">
      <c r="E122" s="26"/>
      <c r="F122" s="11"/>
      <c r="G122" s="11"/>
      <c r="I122" s="26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5:24">
      <c r="E123" s="26"/>
      <c r="F123" s="11"/>
      <c r="G123" s="11"/>
      <c r="I123" s="26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5:24">
      <c r="E124" s="26"/>
      <c r="F124" s="11"/>
      <c r="G124" s="11"/>
      <c r="I124" s="26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5:24">
      <c r="E125" s="26"/>
      <c r="F125" s="11"/>
      <c r="G125" s="11"/>
      <c r="I125" s="26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5:24">
      <c r="E126" s="26"/>
      <c r="F126" s="11"/>
      <c r="G126" s="11"/>
      <c r="I126" s="26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5:24">
      <c r="E127" s="26"/>
      <c r="F127" s="11"/>
      <c r="G127" s="11"/>
      <c r="I127" s="26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5:24">
      <c r="E128" s="26"/>
      <c r="F128" s="11"/>
      <c r="G128" s="11"/>
      <c r="I128" s="26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5:23">
      <c r="E129" s="26"/>
      <c r="F129" s="11"/>
      <c r="G129" s="11"/>
      <c r="I129" s="26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5:23">
      <c r="E130" s="26"/>
      <c r="F130" s="11"/>
      <c r="G130" s="11"/>
      <c r="I130" s="26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5:23">
      <c r="E131" s="26"/>
      <c r="F131" s="11"/>
      <c r="G131" s="11"/>
      <c r="I131" s="26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5:23">
      <c r="E132" s="26"/>
      <c r="F132" s="11"/>
      <c r="G132" s="11"/>
      <c r="I132" s="26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5:23">
      <c r="E133" s="26"/>
      <c r="F133" s="11"/>
      <c r="G133" s="11"/>
      <c r="I133" s="26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5:23">
      <c r="E134" s="26"/>
      <c r="F134" s="11"/>
      <c r="G134" s="11"/>
      <c r="I134" s="26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5:23">
      <c r="E135" s="26"/>
      <c r="F135" s="4"/>
      <c r="G135" s="4"/>
      <c r="I135" s="26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5:23">
      <c r="E136" s="26"/>
      <c r="F136" s="4"/>
      <c r="G136" s="4"/>
      <c r="I136" s="26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5:23">
      <c r="E137" s="26"/>
      <c r="F137" s="4"/>
      <c r="G137" s="4"/>
      <c r="I137" s="26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5:23">
      <c r="E138" s="26"/>
      <c r="F138" s="4"/>
      <c r="G138" s="4"/>
      <c r="I138" s="26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5:23">
      <c r="E139" s="26"/>
      <c r="F139" s="4"/>
      <c r="G139" s="4"/>
      <c r="I139" s="26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5:23">
      <c r="E140" s="26"/>
      <c r="F140" s="11"/>
      <c r="G140" s="11"/>
      <c r="I140" s="26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5:23">
      <c r="E141" s="26"/>
      <c r="F141" s="11"/>
      <c r="G141" s="11"/>
      <c r="I141" s="26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5:23">
      <c r="E142" s="26"/>
      <c r="F142" s="11"/>
      <c r="G142" s="11"/>
      <c r="I142" s="26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5:23">
      <c r="E143" s="26"/>
      <c r="F143" s="11"/>
      <c r="G143" s="11"/>
      <c r="I143" s="26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5:23">
      <c r="E144" s="26"/>
      <c r="F144" s="11"/>
      <c r="G144" s="11"/>
      <c r="I144" s="26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5:24">
      <c r="E145" s="54"/>
      <c r="F145" s="4"/>
      <c r="G145" s="4"/>
      <c r="I145" s="26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5:24">
      <c r="E146" s="54"/>
      <c r="F146" s="4"/>
      <c r="G146" s="4"/>
      <c r="I146" s="26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5:24">
      <c r="E147" s="54"/>
      <c r="F147" s="4"/>
      <c r="G147" s="4"/>
      <c r="I147" s="26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5:24">
      <c r="E148" s="54"/>
      <c r="F148" s="4"/>
      <c r="G148" s="4"/>
      <c r="I148" s="26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5:24">
      <c r="E149" s="54"/>
      <c r="F149" s="4"/>
      <c r="G149" s="4"/>
      <c r="I149" s="26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5:24">
      <c r="E150" s="54"/>
      <c r="F150" s="4"/>
      <c r="G150" s="4"/>
      <c r="I150" s="26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5:24">
      <c r="E151" s="54"/>
      <c r="F151" s="4"/>
      <c r="G151" s="4"/>
      <c r="I151" s="26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5:24">
      <c r="E152" s="54"/>
      <c r="F152" s="4"/>
      <c r="G152" s="4"/>
      <c r="I152" s="26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5:24">
      <c r="E153" s="54"/>
      <c r="F153" s="4"/>
      <c r="G153" s="4"/>
      <c r="I153" s="26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5:24">
      <c r="E154" s="54"/>
      <c r="F154" s="4"/>
      <c r="G154" s="4"/>
      <c r="I154" s="26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5:24">
      <c r="E155" s="26"/>
      <c r="F155" s="11"/>
      <c r="G155" s="11"/>
      <c r="I155" s="26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5:24">
      <c r="E156" s="26"/>
      <c r="F156" s="11"/>
      <c r="G156" s="11"/>
      <c r="I156" s="26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5:24">
      <c r="E157" s="26"/>
      <c r="F157" s="11"/>
      <c r="G157" s="11"/>
      <c r="I157" s="26"/>
      <c r="K157" s="2"/>
      <c r="L157" s="2"/>
      <c r="M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5:24">
      <c r="E158" s="26"/>
      <c r="F158" s="11"/>
      <c r="G158" s="11"/>
      <c r="I158" s="26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5:24">
      <c r="E159" s="26"/>
      <c r="F159" s="4"/>
      <c r="G159" s="4"/>
      <c r="I159" s="26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5:24">
      <c r="E160" s="26"/>
      <c r="F160" s="4"/>
      <c r="G160" s="4"/>
      <c r="I160" s="26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5:24">
      <c r="E161" s="26"/>
      <c r="F161" s="11"/>
      <c r="G161" s="11"/>
      <c r="I161" s="26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5:24">
      <c r="E162" s="26"/>
      <c r="F162" s="11"/>
      <c r="G162" s="11"/>
      <c r="I162" s="26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5:24">
      <c r="E163" s="26"/>
      <c r="F163" s="11"/>
      <c r="G163" s="11"/>
      <c r="I163" s="26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5:24">
      <c r="E164" s="26"/>
      <c r="F164" s="11"/>
      <c r="G164" s="11"/>
      <c r="I164" s="26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5:24">
      <c r="E165" s="26"/>
      <c r="F165" s="11"/>
      <c r="G165" s="11"/>
      <c r="I165" s="26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5:24">
      <c r="E166" s="26"/>
      <c r="F166" s="11"/>
      <c r="G166" s="11"/>
      <c r="I166" s="26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5:24">
      <c r="E167" s="54"/>
      <c r="F167" s="4"/>
      <c r="G167" s="4"/>
      <c r="I167" s="26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5:24">
      <c r="E168" s="54"/>
      <c r="F168" s="4"/>
      <c r="G168" s="4"/>
      <c r="I168" s="26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5:24">
      <c r="E169" s="54"/>
      <c r="F169" s="4"/>
      <c r="G169" s="4"/>
      <c r="I169" s="26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5:24">
      <c r="E170" s="54"/>
      <c r="F170" s="4"/>
      <c r="G170" s="4"/>
      <c r="I170" s="26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5:24">
      <c r="E171" s="54"/>
      <c r="F171" s="4"/>
      <c r="G171" s="4"/>
      <c r="I171" s="26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5:24">
      <c r="E172" s="54"/>
      <c r="F172" s="4"/>
      <c r="G172" s="4"/>
      <c r="I172" s="26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5:24">
      <c r="E173" s="54"/>
      <c r="F173" s="4"/>
      <c r="G173" s="4"/>
      <c r="I173" s="26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5:24">
      <c r="E174" s="54"/>
      <c r="F174" s="4"/>
      <c r="G174" s="4"/>
      <c r="I174" s="26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5:24">
      <c r="E175" s="54"/>
      <c r="F175" s="4"/>
      <c r="G175" s="4"/>
      <c r="I175" s="26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5:24">
      <c r="E176" s="26"/>
      <c r="F176" s="11"/>
      <c r="G176" s="11"/>
      <c r="I176" s="26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5:24">
      <c r="E177" s="26"/>
      <c r="F177" s="11"/>
      <c r="G177" s="11"/>
      <c r="I177" s="26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5:24">
      <c r="E178" s="26"/>
      <c r="F178" s="11"/>
      <c r="G178" s="11"/>
      <c r="I178" s="26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5:24">
      <c r="E179" s="26"/>
      <c r="F179" s="11"/>
      <c r="G179" s="11"/>
      <c r="I179" s="26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5:24">
      <c r="E180" s="26"/>
      <c r="F180" s="11"/>
      <c r="G180" s="11"/>
      <c r="I180" s="26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5:24">
      <c r="E181" s="26"/>
      <c r="F181" s="11"/>
      <c r="G181" s="11"/>
      <c r="I181" s="26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5:24">
      <c r="E182" s="26"/>
      <c r="F182" s="11"/>
      <c r="G182" s="11"/>
      <c r="I182" s="26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5:24">
      <c r="E183" s="26"/>
      <c r="F183" s="11"/>
      <c r="G183" s="11"/>
      <c r="I183" s="26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5:24">
      <c r="E184" s="26"/>
      <c r="F184" s="11"/>
      <c r="G184" s="11"/>
      <c r="I184" s="26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5:24">
      <c r="E185" s="26"/>
      <c r="F185" s="11"/>
      <c r="G185" s="11"/>
      <c r="I185" s="26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5:24">
      <c r="E186" s="26"/>
      <c r="F186" s="11"/>
      <c r="G186" s="11"/>
      <c r="I186" s="26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5:24">
      <c r="E187" s="26"/>
      <c r="F187" s="11"/>
      <c r="G187" s="11"/>
      <c r="I187" s="26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5:24">
      <c r="E188" s="26"/>
      <c r="F188" s="11"/>
      <c r="G188" s="11"/>
      <c r="I188" s="26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5:24">
      <c r="E189" s="26"/>
      <c r="F189" s="11"/>
      <c r="G189" s="11"/>
      <c r="I189" s="26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5:24">
      <c r="E190" s="26"/>
      <c r="F190" s="11"/>
      <c r="G190" s="11"/>
      <c r="I190" s="26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5:24">
      <c r="E191" s="26"/>
      <c r="F191" s="11"/>
      <c r="G191" s="11"/>
      <c r="I191" s="26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5:24">
      <c r="E192" s="54"/>
      <c r="F192" s="4"/>
      <c r="G192" s="4"/>
      <c r="I192" s="26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5:24">
      <c r="E193" s="54"/>
      <c r="F193" s="4"/>
      <c r="G193" s="4"/>
      <c r="I193" s="26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5:24">
      <c r="E194" s="26"/>
      <c r="F194" s="11"/>
      <c r="G194" s="11"/>
      <c r="I194" s="26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5:24">
      <c r="E195" s="26"/>
      <c r="F195" s="11"/>
      <c r="G195" s="11"/>
      <c r="I195" s="26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5:24">
      <c r="E196" s="26"/>
      <c r="F196" s="11"/>
      <c r="G196" s="11"/>
      <c r="I196" s="26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5:24">
      <c r="E197" s="26"/>
      <c r="F197" s="4"/>
      <c r="G197" s="4"/>
      <c r="I197" s="26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5:24">
      <c r="E198" s="26"/>
      <c r="F198" s="11"/>
      <c r="G198" s="11"/>
      <c r="I198" s="26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5:24">
      <c r="E199" s="26"/>
      <c r="F199" s="11"/>
      <c r="G199" s="11"/>
      <c r="I199" s="26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5:24">
      <c r="E200" s="26"/>
      <c r="F200" s="11"/>
      <c r="G200" s="11"/>
      <c r="I200" s="26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5:24">
      <c r="E201" s="26"/>
      <c r="F201" s="11"/>
      <c r="G201" s="11"/>
      <c r="I201" s="26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5:24">
      <c r="E202" s="26"/>
      <c r="F202" s="11"/>
      <c r="G202" s="11"/>
      <c r="I202" s="26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5:24">
      <c r="E203" s="54"/>
      <c r="F203" s="4"/>
      <c r="G203" s="4"/>
      <c r="I203" s="26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5:24">
      <c r="E204" s="54"/>
      <c r="F204" s="4"/>
      <c r="G204" s="4"/>
      <c r="I204" s="26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5:24">
      <c r="E205" s="26"/>
      <c r="F205" s="11"/>
      <c r="G205" s="11"/>
      <c r="I205" s="26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5:24">
      <c r="E206" s="26"/>
      <c r="F206" s="11"/>
      <c r="G206" s="11"/>
      <c r="I206" s="26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5:24">
      <c r="E207" s="26"/>
      <c r="F207" s="11"/>
      <c r="G207" s="11"/>
      <c r="I207" s="26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5:24">
      <c r="E208" s="26"/>
      <c r="F208" s="11"/>
      <c r="G208" s="11"/>
      <c r="I208" s="26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3:24">
      <c r="E209" s="26"/>
      <c r="F209" s="11"/>
      <c r="G209" s="11"/>
      <c r="I209" s="26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3:24">
      <c r="E210" s="26"/>
      <c r="F210" s="11"/>
      <c r="G210" s="11"/>
      <c r="I210" s="26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>
        <f>SUM(W206:W210)</f>
        <v>0</v>
      </c>
    </row>
    <row r="211" spans="3:24">
      <c r="E211" s="26"/>
      <c r="F211" s="11"/>
      <c r="G211" s="11"/>
      <c r="I211" s="26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3:24">
      <c r="E212" s="26"/>
      <c r="F212" s="11"/>
      <c r="G212" s="11"/>
      <c r="I212" s="26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3:24">
      <c r="E213" s="26"/>
      <c r="F213" s="11"/>
      <c r="G213" s="11"/>
      <c r="I213" s="26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3:24">
      <c r="E214" s="26"/>
      <c r="F214" s="11"/>
      <c r="G214" s="11"/>
      <c r="I214" s="26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3:24">
      <c r="E215" s="26"/>
      <c r="F215" s="11"/>
      <c r="G215" s="11"/>
      <c r="I215" s="26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3:24">
      <c r="E216" s="26"/>
      <c r="F216" s="11"/>
      <c r="G216" s="11"/>
      <c r="I216" s="26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3:24">
      <c r="E217" s="26"/>
      <c r="F217" s="11"/>
      <c r="G217" s="11"/>
      <c r="I217" s="26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>
        <f>SUM(W214:W217)</f>
        <v>0</v>
      </c>
    </row>
    <row r="218" spans="3:24">
      <c r="E218" s="26"/>
      <c r="F218" s="11"/>
      <c r="G218" s="11"/>
      <c r="I218" s="26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3:24">
      <c r="E219" s="54"/>
      <c r="F219" s="4"/>
      <c r="G219" s="4"/>
      <c r="I219" s="26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3:24">
      <c r="E220" s="54"/>
      <c r="F220" s="4"/>
      <c r="G220" s="4"/>
      <c r="I220" s="26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3:24">
      <c r="E221" s="54"/>
      <c r="F221" s="4"/>
      <c r="G221" s="4"/>
      <c r="I221" s="26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3:24">
      <c r="E222" s="54"/>
      <c r="F222" s="4"/>
      <c r="G222" s="4"/>
      <c r="I222" s="26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3:24" s="8" customFormat="1">
      <c r="C223" s="47"/>
      <c r="D223" s="27"/>
      <c r="E223" s="50"/>
      <c r="F223" s="9"/>
      <c r="G223" s="9"/>
      <c r="I223" s="5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</row>
    <row r="224" spans="3:24">
      <c r="E224" s="54"/>
      <c r="F224" s="4"/>
      <c r="G224" s="4"/>
      <c r="I224" s="26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5:24">
      <c r="E225" s="26"/>
      <c r="F225" s="11"/>
      <c r="G225" s="11"/>
      <c r="I225" s="26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5:24"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5:24">
      <c r="E227" s="26"/>
      <c r="F227" s="11"/>
      <c r="G227" s="11"/>
      <c r="I227" s="26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5:24">
      <c r="E228" s="26"/>
      <c r="F228" s="11"/>
      <c r="G228" s="11"/>
      <c r="I228" s="26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5:24">
      <c r="E229" s="26"/>
      <c r="F229" s="11"/>
      <c r="G229" s="11"/>
      <c r="I229" s="26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5:24">
      <c r="E230" s="26"/>
      <c r="F230" s="11"/>
      <c r="G230" s="11"/>
      <c r="I230" s="26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5:24">
      <c r="E231" s="26"/>
      <c r="F231" s="11"/>
      <c r="G231" s="11"/>
      <c r="I231" s="26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5:24">
      <c r="E232" s="26"/>
      <c r="F232" s="11"/>
      <c r="G232" s="11"/>
      <c r="I232" s="26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5:24">
      <c r="E233" s="26"/>
      <c r="F233" s="11"/>
      <c r="G233" s="11"/>
      <c r="I233" s="26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5:24">
      <c r="E234" s="26"/>
      <c r="F234" s="11"/>
      <c r="G234" s="11"/>
      <c r="I234" s="26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5:24">
      <c r="E235" s="26"/>
      <c r="F235" s="11"/>
      <c r="G235" s="11"/>
      <c r="I235" s="26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5:24">
      <c r="E236" s="26"/>
      <c r="F236" s="11"/>
      <c r="G236" s="11"/>
      <c r="I236" s="26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5:24">
      <c r="E237" s="26"/>
      <c r="F237" s="26"/>
      <c r="I237" s="26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5:24">
      <c r="E238" s="26"/>
      <c r="F238" s="4"/>
      <c r="G238" s="4"/>
      <c r="I238" s="26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5:24">
      <c r="E239" s="26"/>
      <c r="F239" s="4"/>
      <c r="G239" s="4"/>
      <c r="I239" s="26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5:24">
      <c r="E240" s="26"/>
      <c r="F240" s="4"/>
      <c r="G240" s="4"/>
      <c r="I240" s="26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5:24">
      <c r="E241" s="26"/>
      <c r="F241" s="4"/>
      <c r="G241" s="4"/>
      <c r="I241" s="26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5:24">
      <c r="E242" s="26"/>
      <c r="F242" s="4"/>
      <c r="G242" s="4"/>
      <c r="I242" s="26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5:24">
      <c r="E243" s="26"/>
      <c r="F243" s="4"/>
      <c r="G243" s="4"/>
      <c r="I243" s="26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5:24">
      <c r="E244" s="26"/>
      <c r="F244" s="4"/>
      <c r="G244" s="4"/>
      <c r="I244" s="26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5:24">
      <c r="E245" s="64"/>
      <c r="F245" s="4"/>
      <c r="G245" s="4"/>
      <c r="I245" s="26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5:24">
      <c r="E246" s="26"/>
      <c r="F246" s="11"/>
      <c r="G246" s="11"/>
      <c r="I246" s="26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5:24">
      <c r="E247" s="26"/>
      <c r="F247" s="11"/>
      <c r="G247" s="11"/>
      <c r="I247" s="26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5:24">
      <c r="E248" s="26"/>
      <c r="F248" s="11"/>
      <c r="G248" s="11"/>
      <c r="I248" s="26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5:24">
      <c r="E249" s="26"/>
      <c r="F249" s="11"/>
      <c r="G249" s="11"/>
      <c r="I249" s="26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5:24">
      <c r="E250" s="26"/>
      <c r="F250" s="11"/>
      <c r="G250" s="11"/>
      <c r="I250" s="26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5:24">
      <c r="E251" s="26"/>
      <c r="F251" s="11"/>
      <c r="G251" s="11"/>
      <c r="I251" s="26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5:24">
      <c r="E252" s="26"/>
      <c r="F252" s="11"/>
      <c r="G252" s="11"/>
      <c r="I252" s="26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>
        <f>SUM(W249:W252)</f>
        <v>0</v>
      </c>
    </row>
    <row r="253" spans="5:24">
      <c r="E253" s="26"/>
      <c r="F253" s="11"/>
      <c r="G253" s="11"/>
      <c r="I253" s="26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5:24">
      <c r="E254" s="26"/>
      <c r="F254" s="11"/>
      <c r="G254" s="11"/>
      <c r="I254" s="26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5:24">
      <c r="E255" s="26"/>
      <c r="F255" s="11"/>
      <c r="G255" s="11"/>
      <c r="I255" s="26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5:24">
      <c r="E256" s="26"/>
      <c r="F256" s="11"/>
      <c r="G256" s="11"/>
      <c r="I256" s="26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5:24">
      <c r="E257" s="26"/>
      <c r="F257" s="11"/>
      <c r="G257" s="11"/>
      <c r="I257" s="26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5:24">
      <c r="E258" s="26"/>
      <c r="F258" s="11"/>
      <c r="G258" s="11"/>
      <c r="I258" s="26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5:24">
      <c r="E259" s="26"/>
      <c r="F259" s="11"/>
      <c r="G259" s="11"/>
      <c r="H259" s="26"/>
      <c r="I259" s="26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5:24">
      <c r="E260" s="26"/>
      <c r="F260" s="11"/>
      <c r="G260" s="11"/>
      <c r="H260" s="26"/>
      <c r="I260" s="26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5:24">
      <c r="E261" s="26"/>
      <c r="F261" s="11"/>
      <c r="G261" s="11"/>
      <c r="H261" s="26"/>
      <c r="I261" s="26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5:24">
      <c r="E262" s="26"/>
      <c r="F262" s="11"/>
      <c r="G262" s="11"/>
      <c r="H262" s="26"/>
      <c r="I262" s="26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>
        <f>SUM(W259:W262)</f>
        <v>0</v>
      </c>
    </row>
    <row r="263" spans="5:24">
      <c r="E263" s="26"/>
      <c r="F263" s="4"/>
      <c r="G263" s="4"/>
      <c r="I263" s="26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5:24">
      <c r="E264" s="26"/>
      <c r="F264" s="4"/>
      <c r="G264" s="4"/>
      <c r="I264" s="26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5:24">
      <c r="E265" s="54"/>
      <c r="F265" s="4"/>
      <c r="G265" s="4"/>
      <c r="I265" s="26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5:24">
      <c r="E266" s="26"/>
      <c r="F266" s="11"/>
      <c r="G266" s="11"/>
      <c r="I266" s="26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5:24">
      <c r="E267" s="54"/>
      <c r="F267" s="4"/>
      <c r="G267" s="4"/>
      <c r="I267" s="26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5:24">
      <c r="E268" s="54"/>
      <c r="F268" s="4"/>
      <c r="G268" s="4"/>
      <c r="I268" s="26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5:24">
      <c r="E269" s="54"/>
      <c r="F269" s="4"/>
      <c r="G269" s="4"/>
      <c r="I269" s="26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5:24">
      <c r="E270" s="26"/>
      <c r="F270" s="11"/>
      <c r="G270" s="11"/>
      <c r="I270" s="26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5:24">
      <c r="E271" s="26"/>
      <c r="F271" s="11"/>
      <c r="G271" s="11"/>
      <c r="I271" s="26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5:24">
      <c r="E272" s="54"/>
      <c r="F272" s="4"/>
      <c r="G272" s="4"/>
      <c r="I272" s="26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3:24">
      <c r="E273" s="54"/>
      <c r="F273" s="4"/>
      <c r="G273" s="4"/>
      <c r="I273" s="26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3:24">
      <c r="E274" s="54"/>
      <c r="F274" s="4"/>
      <c r="G274" s="4"/>
      <c r="I274" s="26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3:24">
      <c r="E275" s="54"/>
      <c r="F275" s="4"/>
      <c r="G275" s="4"/>
      <c r="I275" s="26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3:24">
      <c r="E276" s="54"/>
      <c r="F276" s="4"/>
      <c r="G276" s="4"/>
      <c r="I276" s="26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3:24">
      <c r="E277" s="26"/>
      <c r="F277" s="4"/>
      <c r="G277" s="4"/>
      <c r="I277" s="26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3:24">
      <c r="E278" s="26"/>
      <c r="F278" s="4"/>
      <c r="G278" s="4"/>
      <c r="I278" s="26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3:24">
      <c r="E279" s="26"/>
      <c r="F279" s="11"/>
      <c r="G279" s="11"/>
      <c r="I279" s="26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3:24">
      <c r="E280" s="26"/>
      <c r="F280" s="11"/>
      <c r="G280" s="11"/>
      <c r="I280" s="26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3:24" s="8" customFormat="1">
      <c r="C281" s="47"/>
      <c r="D281" s="27"/>
      <c r="E281" s="50"/>
      <c r="F281" s="9"/>
      <c r="G281" s="9"/>
      <c r="I281" s="5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</row>
    <row r="282" spans="3:24">
      <c r="E282" s="26"/>
      <c r="F282" s="4"/>
      <c r="G282" s="4"/>
      <c r="I282" s="26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3:24">
      <c r="E283" s="26"/>
      <c r="F283" s="4"/>
      <c r="G283" s="4"/>
      <c r="I283" s="26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3:24">
      <c r="E284" s="26"/>
      <c r="F284" s="4"/>
      <c r="G284" s="4"/>
      <c r="I284" s="26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3:24">
      <c r="E285" s="26"/>
      <c r="F285" s="4"/>
      <c r="G285" s="4"/>
      <c r="I285" s="26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3:24">
      <c r="E286" s="26"/>
      <c r="F286" s="4"/>
      <c r="G286" s="4"/>
      <c r="I286" s="26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3:24">
      <c r="E287" s="26"/>
      <c r="F287" s="4"/>
      <c r="G287" s="4"/>
      <c r="I287" s="26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3:24">
      <c r="E288" s="54"/>
      <c r="F288" s="4"/>
      <c r="G288" s="4"/>
      <c r="I288" s="26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5:23">
      <c r="E289" s="54"/>
      <c r="F289" s="4"/>
      <c r="G289" s="4"/>
      <c r="I289" s="26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5:23">
      <c r="E290" s="54"/>
      <c r="F290" s="4"/>
      <c r="G290" s="4"/>
      <c r="I290" s="26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5:23">
      <c r="E291" s="26"/>
      <c r="F291" s="4"/>
      <c r="G291" s="4"/>
      <c r="I291" s="26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5:23">
      <c r="E292" s="26"/>
      <c r="F292" s="4"/>
      <c r="G292" s="4"/>
      <c r="I292" s="26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5:23">
      <c r="E293" s="26"/>
      <c r="F293" s="4"/>
      <c r="G293" s="4"/>
      <c r="I293" s="26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5:23">
      <c r="E294" s="26"/>
      <c r="F294" s="4"/>
      <c r="G294" s="4"/>
      <c r="I294" s="26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5:23">
      <c r="E295" s="26"/>
      <c r="F295" s="4"/>
      <c r="G295" s="4"/>
      <c r="I295" s="26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5:23">
      <c r="E296" s="26"/>
      <c r="F296" s="4"/>
      <c r="G296" s="4"/>
      <c r="I296" s="26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5:23">
      <c r="E297" s="26"/>
      <c r="F297" s="4"/>
      <c r="G297" s="4"/>
      <c r="I297" s="26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5:23">
      <c r="E298" s="26"/>
      <c r="F298" s="4"/>
      <c r="G298" s="4"/>
      <c r="I298" s="26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5:23">
      <c r="E299" s="26"/>
      <c r="F299" s="4"/>
      <c r="G299" s="4"/>
      <c r="I299" s="26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5:23">
      <c r="E300" s="26"/>
      <c r="F300" s="11"/>
      <c r="G300" s="11"/>
      <c r="I300" s="26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5:23">
      <c r="E301" s="26"/>
      <c r="F301" s="11"/>
      <c r="G301" s="11"/>
      <c r="I301" s="26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5:23">
      <c r="E302" s="26"/>
      <c r="F302" s="11"/>
      <c r="G302" s="11"/>
      <c r="I302" s="26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5:23">
      <c r="E303" s="26"/>
      <c r="F303" s="11"/>
      <c r="G303" s="11"/>
      <c r="I303" s="26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5:23">
      <c r="E304" s="26"/>
      <c r="F304" s="11"/>
      <c r="G304" s="11"/>
      <c r="I304" s="26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3:24" s="8" customFormat="1">
      <c r="C305" s="47"/>
      <c r="D305" s="27"/>
      <c r="E305" s="50"/>
      <c r="F305" s="9"/>
      <c r="G305" s="9"/>
      <c r="I305" s="5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</row>
    <row r="306" spans="3:24">
      <c r="E306" s="26"/>
      <c r="F306" s="11"/>
      <c r="G306" s="11"/>
      <c r="I306" s="26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3:24">
      <c r="E307" s="26"/>
      <c r="F307" s="11"/>
      <c r="G307" s="11"/>
      <c r="H307" s="26"/>
      <c r="I307" s="26"/>
      <c r="K307" s="2"/>
      <c r="L307" s="51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3:24">
      <c r="E308" s="26"/>
      <c r="F308" s="11"/>
      <c r="G308" s="11"/>
      <c r="H308" s="26"/>
      <c r="I308" s="26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3:24">
      <c r="E309" s="26"/>
      <c r="F309" s="11"/>
      <c r="G309" s="11"/>
      <c r="I309" s="26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3:24">
      <c r="E310" s="26"/>
      <c r="F310" s="11"/>
      <c r="G310" s="11"/>
      <c r="I310" s="26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3:24">
      <c r="E311" s="26"/>
      <c r="F311" s="11"/>
      <c r="G311" s="11"/>
      <c r="I311" s="26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3:24"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3:24" s="8" customFormat="1">
      <c r="C313" s="47"/>
      <c r="D313" s="27"/>
      <c r="E313" s="50"/>
      <c r="F313" s="9"/>
      <c r="G313" s="9"/>
      <c r="I313" s="5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</row>
    <row r="314" spans="3:24" s="8" customFormat="1">
      <c r="C314" s="47"/>
      <c r="D314" s="27"/>
      <c r="E314" s="50"/>
      <c r="F314" s="9"/>
      <c r="G314" s="9"/>
      <c r="I314" s="5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</row>
    <row r="315" spans="3:24">
      <c r="E315" s="26"/>
      <c r="F315" s="11"/>
      <c r="G315" s="11"/>
      <c r="I315" s="26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3:24" s="8" customFormat="1">
      <c r="C316" s="47"/>
      <c r="D316" s="27"/>
      <c r="E316" s="50"/>
      <c r="F316" s="9"/>
      <c r="G316" s="9"/>
      <c r="I316" s="5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</row>
    <row r="317" spans="3:24">
      <c r="E317" s="54"/>
      <c r="F317" s="4"/>
      <c r="G317" s="4"/>
      <c r="I317" s="26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3:24">
      <c r="E318" s="50"/>
      <c r="F318" s="4"/>
      <c r="G318" s="4"/>
      <c r="I318" s="50"/>
      <c r="K318" s="2"/>
      <c r="L318" s="2"/>
      <c r="M318" s="2"/>
      <c r="N318" s="2"/>
      <c r="O318" s="2"/>
      <c r="P318" s="2"/>
      <c r="Q318" s="2"/>
      <c r="R318" s="2"/>
      <c r="S318" s="2"/>
    </row>
    <row r="319" spans="3:24">
      <c r="E319" s="50"/>
      <c r="F319" s="4"/>
      <c r="G319" s="4"/>
      <c r="I319" s="26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3:24">
      <c r="E320" s="26"/>
      <c r="F320" s="4"/>
      <c r="G320" s="4"/>
      <c r="I320" s="26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3:25" s="8" customFormat="1">
      <c r="C321" s="47"/>
      <c r="D321" s="27"/>
      <c r="E321" s="26"/>
      <c r="F321" s="11"/>
      <c r="G321" s="11"/>
      <c r="H321" s="1"/>
      <c r="I321" s="26"/>
      <c r="J321" s="1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3:25" s="8" customFormat="1">
      <c r="C322" s="47"/>
      <c r="D322" s="27"/>
      <c r="E322" s="26"/>
      <c r="F322" s="11"/>
      <c r="G322" s="11"/>
      <c r="H322" s="1"/>
      <c r="I322" s="26"/>
      <c r="J322" s="1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3:25">
      <c r="E323" s="54"/>
      <c r="F323" s="4"/>
      <c r="G323" s="4"/>
      <c r="I323" s="26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3:25">
      <c r="E324" s="54"/>
      <c r="F324" s="4"/>
      <c r="G324" s="4"/>
      <c r="I324" s="26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3:25">
      <c r="E325" s="54"/>
      <c r="F325" s="4"/>
      <c r="G325" s="4"/>
      <c r="I325" s="26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3:25">
      <c r="E326" s="54"/>
      <c r="F326" s="4"/>
      <c r="G326" s="4"/>
      <c r="I326" s="26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3:25">
      <c r="E327" s="26"/>
      <c r="F327" s="4"/>
      <c r="G327" s="4"/>
      <c r="I327" s="26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3:25">
      <c r="E328" s="26"/>
      <c r="F328" s="4"/>
      <c r="G328" s="4"/>
      <c r="I328" s="26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3:25">
      <c r="E329" s="26"/>
      <c r="F329" s="4"/>
      <c r="G329" s="4"/>
      <c r="I329" s="26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Y329" s="20"/>
    </row>
    <row r="330" spans="3:25" s="8" customFormat="1">
      <c r="C330" s="47"/>
      <c r="D330" s="27"/>
      <c r="E330" s="50"/>
      <c r="F330" s="9"/>
      <c r="G330" s="9"/>
      <c r="I330" s="5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Y330" s="23"/>
    </row>
    <row r="331" spans="3:25">
      <c r="E331" s="26"/>
      <c r="F331" s="4"/>
      <c r="G331" s="4"/>
      <c r="I331" s="26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3:25">
      <c r="E332" s="26"/>
      <c r="F332" s="4"/>
      <c r="G332" s="4"/>
      <c r="I332" s="26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3:25">
      <c r="E333" s="26"/>
      <c r="F333" s="4"/>
      <c r="G333" s="4"/>
      <c r="I333" s="26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3:25">
      <c r="E334" s="26"/>
      <c r="F334" s="11"/>
      <c r="G334" s="11"/>
      <c r="I334" s="26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</sheetData>
  <phoneticPr fontId="0" type="noConversion"/>
  <pageMargins left="0.25" right="0.25" top="1" bottom="1" header="0.5" footer="0.5"/>
  <pageSetup paperSize="5" scale="90" orientation="landscape" r:id="rId1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8"/>
  <sheetViews>
    <sheetView topLeftCell="D48" workbookViewId="0">
      <selection activeCell="D48" sqref="A1:IV65536"/>
    </sheetView>
  </sheetViews>
  <sheetFormatPr defaultRowHeight="13.2"/>
  <cols>
    <col min="1" max="1" width="21.88671875" style="1" customWidth="1"/>
    <col min="2" max="2" width="3.33203125" style="1" customWidth="1"/>
    <col min="3" max="3" width="51" style="32" customWidth="1"/>
    <col min="4" max="4" width="14.33203125" style="6" customWidth="1"/>
    <col min="5" max="5" width="18" style="1" customWidth="1"/>
    <col min="6" max="6" width="15.44140625" style="1" customWidth="1"/>
    <col min="7" max="7" width="40.88671875" style="26" customWidth="1"/>
    <col min="8" max="8" width="7.88671875" style="1" customWidth="1"/>
    <col min="9" max="9" width="43" style="1" customWidth="1"/>
    <col min="10" max="10" width="12" style="1" customWidth="1"/>
    <col min="11" max="21" width="8.88671875" style="1" customWidth="1"/>
    <col min="22" max="22" width="10.109375" style="1" customWidth="1"/>
    <col min="23" max="23" width="10.44140625" style="1" customWidth="1"/>
    <col min="24" max="24" width="8.88671875" style="1" customWidth="1"/>
    <col min="25" max="25" width="25.5546875" style="1" customWidth="1"/>
    <col min="26" max="26" width="19.6640625" style="1" customWidth="1"/>
    <col min="27" max="16384" width="8.88671875" style="1"/>
  </cols>
  <sheetData>
    <row r="1" spans="1:23" s="13" customFormat="1">
      <c r="A1" s="16" t="s">
        <v>4</v>
      </c>
      <c r="B1" s="16"/>
      <c r="C1" s="28" t="s">
        <v>3</v>
      </c>
      <c r="D1" s="17" t="s">
        <v>124</v>
      </c>
      <c r="E1" s="16" t="s">
        <v>1</v>
      </c>
      <c r="F1" s="16" t="s">
        <v>2</v>
      </c>
      <c r="G1" s="18" t="s">
        <v>125</v>
      </c>
      <c r="H1" s="16"/>
      <c r="I1" s="16"/>
      <c r="J1" s="16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3">
      <c r="G2" s="32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</row>
    <row r="3" spans="1:23" s="8" customFormat="1" ht="26.4">
      <c r="A3" s="25" t="s">
        <v>42</v>
      </c>
      <c r="B3" s="25"/>
      <c r="C3" s="37" t="s">
        <v>177</v>
      </c>
      <c r="D3" s="29" t="s">
        <v>127</v>
      </c>
      <c r="E3" s="39">
        <v>5000</v>
      </c>
      <c r="F3" s="40" t="s">
        <v>324</v>
      </c>
      <c r="G3" s="31" t="s">
        <v>329</v>
      </c>
      <c r="I3" s="50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0"/>
    </row>
    <row r="4" spans="1:23" s="8" customFormat="1">
      <c r="A4" s="25"/>
      <c r="B4" s="25"/>
      <c r="C4" s="37" t="s">
        <v>178</v>
      </c>
      <c r="D4" s="29" t="s">
        <v>127</v>
      </c>
      <c r="E4" s="39">
        <v>10000</v>
      </c>
      <c r="F4" s="40" t="s">
        <v>324</v>
      </c>
      <c r="G4" s="31"/>
      <c r="I4" s="50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0"/>
    </row>
    <row r="5" spans="1:23" s="8" customFormat="1">
      <c r="A5" s="25"/>
      <c r="B5" s="25"/>
      <c r="C5" s="37" t="s">
        <v>179</v>
      </c>
      <c r="D5" s="29" t="s">
        <v>127</v>
      </c>
      <c r="E5" s="39">
        <v>13000</v>
      </c>
      <c r="F5" s="40" t="s">
        <v>324</v>
      </c>
      <c r="G5" s="31"/>
      <c r="I5" s="50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0"/>
    </row>
    <row r="6" spans="1:23" s="8" customFormat="1">
      <c r="A6" s="25"/>
      <c r="B6" s="25"/>
      <c r="C6" s="37" t="s">
        <v>180</v>
      </c>
      <c r="D6" s="29" t="s">
        <v>127</v>
      </c>
      <c r="E6" s="39">
        <v>13000</v>
      </c>
      <c r="F6" s="40" t="s">
        <v>324</v>
      </c>
      <c r="G6" s="31"/>
      <c r="I6" s="50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0"/>
    </row>
    <row r="7" spans="1:23" s="8" customFormat="1">
      <c r="A7" s="25"/>
      <c r="B7" s="25"/>
      <c r="C7" s="37" t="s">
        <v>181</v>
      </c>
      <c r="D7" s="29" t="s">
        <v>127</v>
      </c>
      <c r="E7" s="39">
        <v>15000</v>
      </c>
      <c r="F7" s="40" t="s">
        <v>324</v>
      </c>
      <c r="G7" s="31"/>
      <c r="I7" s="50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0"/>
    </row>
    <row r="8" spans="1:23" s="8" customFormat="1">
      <c r="A8" s="25"/>
      <c r="B8" s="25"/>
      <c r="C8" s="37" t="s">
        <v>182</v>
      </c>
      <c r="D8" s="29" t="s">
        <v>127</v>
      </c>
      <c r="E8" s="39">
        <v>5000</v>
      </c>
      <c r="F8" s="40" t="s">
        <v>324</v>
      </c>
      <c r="G8" s="31"/>
      <c r="I8" s="50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0"/>
    </row>
    <row r="9" spans="1:23" s="8" customFormat="1">
      <c r="A9" s="25"/>
      <c r="B9" s="25"/>
      <c r="C9" s="37" t="s">
        <v>183</v>
      </c>
      <c r="D9" s="29" t="s">
        <v>127</v>
      </c>
      <c r="E9" s="39">
        <v>5000</v>
      </c>
      <c r="F9" s="40" t="s">
        <v>324</v>
      </c>
      <c r="G9" s="31"/>
      <c r="I9" s="50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0"/>
    </row>
    <row r="10" spans="1:23" s="8" customFormat="1">
      <c r="A10" s="25"/>
      <c r="B10" s="25"/>
      <c r="C10" s="37" t="s">
        <v>184</v>
      </c>
      <c r="D10" s="29" t="s">
        <v>127</v>
      </c>
      <c r="E10" s="39">
        <v>5000</v>
      </c>
      <c r="F10" s="40" t="s">
        <v>324</v>
      </c>
      <c r="G10" s="31"/>
      <c r="I10" s="50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0"/>
    </row>
    <row r="11" spans="1:23" s="8" customFormat="1" ht="26.4">
      <c r="A11" s="25"/>
      <c r="B11" s="25"/>
      <c r="C11" s="37" t="s">
        <v>185</v>
      </c>
      <c r="D11" s="29" t="s">
        <v>127</v>
      </c>
      <c r="E11" s="39">
        <v>8000</v>
      </c>
      <c r="F11" s="40" t="s">
        <v>324</v>
      </c>
      <c r="G11" s="31" t="s">
        <v>299</v>
      </c>
      <c r="I11" s="50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0"/>
    </row>
    <row r="12" spans="1:23" s="8" customFormat="1">
      <c r="A12" s="25"/>
      <c r="B12" s="25"/>
      <c r="C12" s="37" t="s">
        <v>186</v>
      </c>
      <c r="D12" s="29" t="s">
        <v>130</v>
      </c>
      <c r="E12" s="39">
        <v>12000</v>
      </c>
      <c r="F12" s="40" t="s">
        <v>324</v>
      </c>
      <c r="G12" s="31"/>
      <c r="I12" s="50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0"/>
    </row>
    <row r="13" spans="1:23" s="8" customFormat="1" ht="26.4">
      <c r="A13" s="25"/>
      <c r="B13" s="25"/>
      <c r="C13" s="37" t="s">
        <v>187</v>
      </c>
      <c r="D13" s="29" t="s">
        <v>7</v>
      </c>
      <c r="E13" s="39">
        <v>10000</v>
      </c>
      <c r="F13" s="40" t="s">
        <v>324</v>
      </c>
      <c r="G13" s="31" t="s">
        <v>328</v>
      </c>
      <c r="I13" s="50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0"/>
    </row>
    <row r="14" spans="1:23" s="8" customFormat="1">
      <c r="A14" s="25"/>
      <c r="B14" s="25"/>
      <c r="C14" s="37" t="s">
        <v>188</v>
      </c>
      <c r="D14" s="29" t="s">
        <v>7</v>
      </c>
      <c r="E14" s="39">
        <v>15000</v>
      </c>
      <c r="F14" s="40" t="s">
        <v>324</v>
      </c>
      <c r="G14" s="31"/>
      <c r="I14" s="50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0"/>
    </row>
    <row r="15" spans="1:23" s="8" customFormat="1">
      <c r="A15" s="25"/>
      <c r="B15" s="25"/>
      <c r="C15" s="37" t="s">
        <v>189</v>
      </c>
      <c r="D15" s="29" t="s">
        <v>7</v>
      </c>
      <c r="E15" s="39">
        <v>15000</v>
      </c>
      <c r="F15" s="40" t="s">
        <v>324</v>
      </c>
      <c r="G15" s="31"/>
      <c r="I15" s="50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0"/>
    </row>
    <row r="16" spans="1:23" s="8" customFormat="1">
      <c r="A16" s="25"/>
      <c r="B16" s="25"/>
      <c r="C16" s="37" t="s">
        <v>190</v>
      </c>
      <c r="D16" s="29" t="s">
        <v>136</v>
      </c>
      <c r="E16" s="39">
        <v>100000</v>
      </c>
      <c r="F16" s="40" t="s">
        <v>324</v>
      </c>
      <c r="G16" s="31"/>
      <c r="I16" s="50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0"/>
    </row>
    <row r="17" spans="1:24" s="8" customFormat="1">
      <c r="A17" s="25"/>
      <c r="B17" s="25"/>
      <c r="C17" s="37" t="s">
        <v>191</v>
      </c>
      <c r="D17" s="29" t="s">
        <v>131</v>
      </c>
      <c r="E17" s="39">
        <v>5000</v>
      </c>
      <c r="F17" s="40" t="s">
        <v>324</v>
      </c>
      <c r="G17" s="31"/>
      <c r="I17" s="50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0"/>
    </row>
    <row r="18" spans="1:24" s="8" customFormat="1">
      <c r="A18" s="25"/>
      <c r="B18" s="25"/>
      <c r="C18" s="37" t="s">
        <v>192</v>
      </c>
      <c r="D18" s="29" t="s">
        <v>7</v>
      </c>
      <c r="E18" s="39">
        <v>5000</v>
      </c>
      <c r="F18" s="40" t="s">
        <v>324</v>
      </c>
      <c r="G18" s="31"/>
      <c r="I18" s="50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0"/>
    </row>
    <row r="19" spans="1:24" s="8" customFormat="1">
      <c r="A19" s="25"/>
      <c r="B19" s="25"/>
      <c r="C19" s="37" t="s">
        <v>300</v>
      </c>
      <c r="D19" s="29"/>
      <c r="E19" s="39">
        <v>10000</v>
      </c>
      <c r="F19" s="40" t="s">
        <v>324</v>
      </c>
      <c r="G19" s="31"/>
      <c r="I19" s="50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0"/>
    </row>
    <row r="20" spans="1:24" s="8" customFormat="1">
      <c r="A20" s="25"/>
      <c r="B20" s="25"/>
      <c r="C20" s="37" t="s">
        <v>301</v>
      </c>
      <c r="D20" s="29"/>
      <c r="E20" s="39">
        <v>60000</v>
      </c>
      <c r="F20" s="40" t="s">
        <v>324</v>
      </c>
      <c r="G20" s="31"/>
      <c r="I20" s="50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0"/>
    </row>
    <row r="21" spans="1:24" s="8" customFormat="1">
      <c r="A21" s="25"/>
      <c r="B21" s="25"/>
      <c r="C21" s="37" t="s">
        <v>302</v>
      </c>
      <c r="D21" s="29"/>
      <c r="E21" s="39">
        <v>40000</v>
      </c>
      <c r="F21" s="40" t="s">
        <v>324</v>
      </c>
      <c r="G21" s="31"/>
      <c r="I21" s="50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0"/>
    </row>
    <row r="22" spans="1:24" s="8" customFormat="1">
      <c r="A22" s="25"/>
      <c r="B22" s="25"/>
      <c r="C22" s="37" t="s">
        <v>303</v>
      </c>
      <c r="D22" s="29"/>
      <c r="E22" s="39">
        <v>30000</v>
      </c>
      <c r="F22" s="40" t="s">
        <v>324</v>
      </c>
      <c r="G22" s="31"/>
      <c r="I22" s="50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0"/>
    </row>
    <row r="23" spans="1:24" s="8" customFormat="1">
      <c r="A23" s="25"/>
      <c r="B23" s="25"/>
      <c r="C23" s="37" t="s">
        <v>304</v>
      </c>
      <c r="D23" s="29"/>
      <c r="E23" s="39">
        <v>25000</v>
      </c>
      <c r="F23" s="40" t="s">
        <v>324</v>
      </c>
      <c r="G23" s="31"/>
      <c r="I23" s="50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0"/>
    </row>
    <row r="24" spans="1:24" s="8" customFormat="1" ht="26.4">
      <c r="A24" s="25"/>
      <c r="B24" s="25"/>
      <c r="C24" s="37" t="s">
        <v>305</v>
      </c>
      <c r="D24" s="29" t="s">
        <v>136</v>
      </c>
      <c r="E24" s="39">
        <v>60000</v>
      </c>
      <c r="F24" s="40" t="s">
        <v>324</v>
      </c>
      <c r="G24" s="31" t="s">
        <v>327</v>
      </c>
      <c r="I24" s="50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0"/>
    </row>
    <row r="25" spans="1:24" s="8" customFormat="1">
      <c r="A25" s="25"/>
      <c r="B25" s="25" t="s">
        <v>112</v>
      </c>
      <c r="C25" s="37" t="s">
        <v>175</v>
      </c>
      <c r="D25" s="29" t="s">
        <v>131</v>
      </c>
      <c r="E25" s="39">
        <v>5000</v>
      </c>
      <c r="F25" s="40" t="s">
        <v>324</v>
      </c>
      <c r="G25" s="31"/>
      <c r="I25" s="50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0"/>
    </row>
    <row r="26" spans="1:24" s="8" customFormat="1">
      <c r="A26" s="13" t="s">
        <v>48</v>
      </c>
      <c r="B26" s="13"/>
      <c r="C26" s="36" t="s">
        <v>48</v>
      </c>
      <c r="D26" s="28"/>
      <c r="E26" s="38">
        <f>SUM(E3:E25)</f>
        <v>471000</v>
      </c>
      <c r="F26" s="38"/>
      <c r="G26" s="35"/>
      <c r="I26" s="50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0"/>
    </row>
    <row r="27" spans="1:24">
      <c r="D27" s="12"/>
      <c r="E27" s="46"/>
      <c r="F27" s="40"/>
      <c r="G27" s="31"/>
      <c r="I27" s="26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s="16" customFormat="1">
      <c r="A28" s="16" t="s">
        <v>4</v>
      </c>
      <c r="C28" s="28" t="s">
        <v>0</v>
      </c>
      <c r="D28" s="17"/>
      <c r="E28" s="18" t="s">
        <v>1</v>
      </c>
      <c r="F28" s="18" t="s">
        <v>2</v>
      </c>
      <c r="G28" s="28"/>
      <c r="I28" s="18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</row>
    <row r="29" spans="1:24" s="5" customFormat="1">
      <c r="C29" s="12"/>
      <c r="D29" s="6"/>
      <c r="E29" s="56"/>
      <c r="F29" s="57"/>
      <c r="G29" s="29"/>
      <c r="I29" s="56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24" ht="26.4">
      <c r="A30" s="1" t="s">
        <v>42</v>
      </c>
      <c r="B30" s="1" t="s">
        <v>7</v>
      </c>
      <c r="C30" s="32" t="s">
        <v>43</v>
      </c>
      <c r="D30" s="12" t="s">
        <v>138</v>
      </c>
      <c r="E30" s="46">
        <v>72000</v>
      </c>
      <c r="F30" s="45">
        <v>72000</v>
      </c>
      <c r="G30" s="33" t="s">
        <v>306</v>
      </c>
      <c r="I30" s="26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2"/>
    </row>
    <row r="31" spans="1:24">
      <c r="B31" s="1" t="s">
        <v>7</v>
      </c>
      <c r="C31" s="32" t="s">
        <v>262</v>
      </c>
      <c r="D31" s="12" t="s">
        <v>127</v>
      </c>
      <c r="E31" s="46">
        <v>48000</v>
      </c>
      <c r="F31" s="45">
        <v>48000</v>
      </c>
      <c r="G31" s="33"/>
      <c r="I31" s="26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2"/>
    </row>
    <row r="32" spans="1:24">
      <c r="B32" s="1" t="s">
        <v>7</v>
      </c>
      <c r="C32" s="32" t="s">
        <v>44</v>
      </c>
      <c r="D32" s="12" t="s">
        <v>12</v>
      </c>
      <c r="E32" s="46">
        <v>36000</v>
      </c>
      <c r="F32" s="45">
        <v>36000</v>
      </c>
      <c r="G32" s="33"/>
      <c r="I32" s="26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2"/>
    </row>
    <row r="33" spans="1:24">
      <c r="B33" s="1" t="s">
        <v>7</v>
      </c>
      <c r="C33" s="32" t="s">
        <v>45</v>
      </c>
      <c r="D33" s="12" t="s">
        <v>12</v>
      </c>
      <c r="E33" s="46">
        <v>45000</v>
      </c>
      <c r="F33" s="45">
        <v>45000</v>
      </c>
      <c r="G33" s="33"/>
      <c r="I33" s="26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2"/>
    </row>
    <row r="34" spans="1:24" ht="26.4">
      <c r="B34" s="1" t="s">
        <v>7</v>
      </c>
      <c r="C34" s="32" t="s">
        <v>46</v>
      </c>
      <c r="D34" s="12" t="s">
        <v>167</v>
      </c>
      <c r="E34" s="46">
        <v>36000</v>
      </c>
      <c r="F34" s="45">
        <v>18000</v>
      </c>
      <c r="G34" s="33" t="s">
        <v>307</v>
      </c>
      <c r="I34" s="26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2"/>
    </row>
    <row r="35" spans="1:24" ht="26.4">
      <c r="B35" s="1" t="s">
        <v>7</v>
      </c>
      <c r="C35" s="32" t="s">
        <v>47</v>
      </c>
      <c r="D35" s="12" t="s">
        <v>167</v>
      </c>
      <c r="E35" s="46">
        <v>12000</v>
      </c>
      <c r="F35" s="45">
        <v>12000</v>
      </c>
      <c r="G35" s="33"/>
      <c r="I35" s="26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2"/>
    </row>
    <row r="36" spans="1:24">
      <c r="B36" s="1" t="s">
        <v>112</v>
      </c>
      <c r="C36" s="32" t="s">
        <v>176</v>
      </c>
      <c r="D36" s="12" t="s">
        <v>131</v>
      </c>
      <c r="E36" s="46">
        <v>5000</v>
      </c>
      <c r="F36" s="45">
        <v>5000</v>
      </c>
      <c r="G36" s="33"/>
      <c r="I36" s="26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2"/>
    </row>
    <row r="37" spans="1:24" s="8" customFormat="1">
      <c r="A37" s="8" t="s">
        <v>48</v>
      </c>
      <c r="C37" s="47" t="s">
        <v>48</v>
      </c>
      <c r="D37" s="21"/>
      <c r="E37" s="48">
        <f>SUM(E30:E36)</f>
        <v>254000</v>
      </c>
      <c r="F37" s="49">
        <f>SUM(F30:F36)</f>
        <v>236000</v>
      </c>
      <c r="G37" s="34"/>
      <c r="I37" s="50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0"/>
    </row>
    <row r="38" spans="1:24" s="8" customFormat="1">
      <c r="C38" s="47"/>
      <c r="D38" s="21"/>
      <c r="E38" s="48"/>
      <c r="F38" s="49"/>
      <c r="G38" s="34"/>
      <c r="I38" s="50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0"/>
    </row>
    <row r="39" spans="1:24" s="20" customFormat="1">
      <c r="A39" s="20" t="s">
        <v>4</v>
      </c>
      <c r="C39" s="21" t="s">
        <v>17</v>
      </c>
      <c r="D39" s="21"/>
      <c r="E39" s="60" t="s">
        <v>1</v>
      </c>
      <c r="F39" s="60" t="s">
        <v>2</v>
      </c>
      <c r="G39" s="21"/>
      <c r="I39" s="60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3"/>
    </row>
    <row r="40" spans="1:24">
      <c r="D40" s="12"/>
      <c r="E40" s="26"/>
      <c r="F40" s="11"/>
      <c r="G40" s="33"/>
      <c r="I40" s="26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2"/>
    </row>
    <row r="41" spans="1:24">
      <c r="A41" s="1" t="s">
        <v>42</v>
      </c>
      <c r="B41" s="1" t="s">
        <v>112</v>
      </c>
      <c r="C41" s="32" t="s">
        <v>49</v>
      </c>
      <c r="D41" s="12" t="s">
        <v>128</v>
      </c>
      <c r="E41" s="46">
        <v>20000</v>
      </c>
      <c r="F41" s="45">
        <v>20000</v>
      </c>
      <c r="G41" s="33"/>
      <c r="I41" s="26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>
      <c r="B42" s="1" t="s">
        <v>112</v>
      </c>
      <c r="C42" s="32" t="s">
        <v>50</v>
      </c>
      <c r="D42" s="12" t="s">
        <v>7</v>
      </c>
      <c r="E42" s="46">
        <v>10000</v>
      </c>
      <c r="F42" s="40">
        <v>10000</v>
      </c>
      <c r="G42" s="31"/>
      <c r="I42" s="26"/>
      <c r="K42" s="2"/>
      <c r="L42" s="2"/>
      <c r="M42" s="2"/>
      <c r="N42" s="2"/>
      <c r="O42" s="2"/>
      <c r="P42" s="2"/>
      <c r="Q42" s="2"/>
      <c r="R42" s="2"/>
      <c r="S42" s="2"/>
      <c r="T42" s="3"/>
      <c r="U42" s="3"/>
      <c r="V42" s="3"/>
      <c r="W42" s="2"/>
    </row>
    <row r="43" spans="1:24">
      <c r="B43" s="1" t="s">
        <v>112</v>
      </c>
      <c r="C43" s="32" t="s">
        <v>51</v>
      </c>
      <c r="D43" s="12" t="s">
        <v>12</v>
      </c>
      <c r="E43" s="46">
        <v>8000</v>
      </c>
      <c r="F43" s="40">
        <v>8000</v>
      </c>
      <c r="G43" s="31"/>
      <c r="I43" s="26"/>
      <c r="K43" s="2"/>
      <c r="L43" s="2"/>
      <c r="M43" s="2"/>
      <c r="N43" s="2"/>
      <c r="O43" s="2"/>
      <c r="P43" s="2"/>
      <c r="Q43" s="59"/>
      <c r="R43" s="2"/>
      <c r="S43" s="2"/>
      <c r="T43" s="2"/>
      <c r="U43" s="2"/>
      <c r="V43" s="2"/>
      <c r="W43" s="2"/>
    </row>
    <row r="44" spans="1:24">
      <c r="B44" s="1" t="s">
        <v>112</v>
      </c>
      <c r="C44" s="32" t="s">
        <v>52</v>
      </c>
      <c r="D44" s="12" t="s">
        <v>167</v>
      </c>
      <c r="E44" s="46">
        <v>12000</v>
      </c>
      <c r="F44" s="40">
        <v>12000</v>
      </c>
      <c r="G44" s="31"/>
      <c r="I44" s="26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>
      <c r="B45" s="1" t="s">
        <v>112</v>
      </c>
      <c r="C45" s="32" t="s">
        <v>173</v>
      </c>
      <c r="D45" s="12" t="s">
        <v>138</v>
      </c>
      <c r="E45" s="46">
        <v>10000</v>
      </c>
      <c r="F45" s="40">
        <v>10000</v>
      </c>
      <c r="G45" s="31"/>
      <c r="I45" s="26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>
      <c r="B46" s="1" t="s">
        <v>112</v>
      </c>
      <c r="C46" s="32" t="s">
        <v>174</v>
      </c>
      <c r="D46" s="12" t="s">
        <v>127</v>
      </c>
      <c r="E46" s="46">
        <v>10000</v>
      </c>
      <c r="F46" s="40">
        <v>10000</v>
      </c>
      <c r="G46" s="31"/>
      <c r="I46" s="26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s="8" customFormat="1">
      <c r="A47" s="25"/>
      <c r="B47" s="25" t="s">
        <v>112</v>
      </c>
      <c r="C47" s="37" t="s">
        <v>176</v>
      </c>
      <c r="D47" s="29" t="s">
        <v>131</v>
      </c>
      <c r="E47" s="39">
        <v>5000</v>
      </c>
      <c r="F47" s="40">
        <v>5000</v>
      </c>
      <c r="G47" s="31"/>
      <c r="I47" s="50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0"/>
    </row>
    <row r="48" spans="1:24" ht="26.4">
      <c r="B48" s="1" t="s">
        <v>12</v>
      </c>
      <c r="C48" s="32" t="s">
        <v>53</v>
      </c>
      <c r="D48" s="12" t="s">
        <v>128</v>
      </c>
      <c r="E48" s="46">
        <v>20000</v>
      </c>
      <c r="F48" s="40">
        <v>20000</v>
      </c>
      <c r="G48" s="31" t="s">
        <v>308</v>
      </c>
      <c r="I48" s="26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>
      <c r="B49" s="1" t="s">
        <v>12</v>
      </c>
      <c r="C49" s="32" t="s">
        <v>168</v>
      </c>
      <c r="D49" s="12" t="s">
        <v>138</v>
      </c>
      <c r="E49" s="46">
        <v>1000</v>
      </c>
      <c r="F49" s="40">
        <v>1000</v>
      </c>
      <c r="G49" s="31"/>
      <c r="I49" s="26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>
      <c r="B50" s="1" t="s">
        <v>12</v>
      </c>
      <c r="C50" s="32" t="s">
        <v>169</v>
      </c>
      <c r="D50" s="12" t="s">
        <v>127</v>
      </c>
      <c r="E50" s="46">
        <v>1000</v>
      </c>
      <c r="F50" s="40">
        <v>1000</v>
      </c>
      <c r="G50" s="31"/>
      <c r="I50" s="26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>
      <c r="B51" s="1" t="s">
        <v>12</v>
      </c>
      <c r="C51" s="32" t="s">
        <v>54</v>
      </c>
      <c r="D51" s="12" t="s">
        <v>7</v>
      </c>
      <c r="E51" s="46">
        <v>15000</v>
      </c>
      <c r="F51" s="40">
        <v>15000</v>
      </c>
      <c r="G51" s="31" t="s">
        <v>309</v>
      </c>
      <c r="I51" s="26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4" ht="26.4">
      <c r="B52" s="1" t="s">
        <v>12</v>
      </c>
      <c r="C52" s="32" t="s">
        <v>170</v>
      </c>
      <c r="D52" s="12" t="s">
        <v>12</v>
      </c>
      <c r="E52" s="46">
        <v>14000</v>
      </c>
      <c r="F52" s="40">
        <v>9400</v>
      </c>
      <c r="G52" s="31" t="s">
        <v>310</v>
      </c>
      <c r="I52" s="26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4" ht="26.4">
      <c r="B53" s="1" t="s">
        <v>12</v>
      </c>
      <c r="C53" s="32" t="s">
        <v>171</v>
      </c>
      <c r="D53" s="12" t="s">
        <v>167</v>
      </c>
      <c r="E53" s="46">
        <v>5000</v>
      </c>
      <c r="F53" s="40">
        <v>5000</v>
      </c>
      <c r="G53" s="31"/>
      <c r="I53" s="26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4">
      <c r="B54" s="1" t="s">
        <v>12</v>
      </c>
      <c r="C54" s="32" t="s">
        <v>172</v>
      </c>
      <c r="D54" s="12" t="s">
        <v>167</v>
      </c>
      <c r="E54" s="46">
        <v>6000</v>
      </c>
      <c r="F54" s="40">
        <v>6000</v>
      </c>
      <c r="G54" s="31"/>
      <c r="I54" s="26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4" ht="26.4">
      <c r="B55" s="1" t="s">
        <v>12</v>
      </c>
      <c r="C55" s="32" t="s">
        <v>55</v>
      </c>
      <c r="D55" s="12" t="s">
        <v>167</v>
      </c>
      <c r="E55" s="46">
        <v>6000</v>
      </c>
      <c r="F55" s="40">
        <v>6000</v>
      </c>
      <c r="G55" s="31" t="s">
        <v>311</v>
      </c>
      <c r="I55" s="26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>
        <f>SUM(W42:W55)</f>
        <v>0</v>
      </c>
    </row>
    <row r="56" spans="1:24" ht="26.4">
      <c r="B56" s="1" t="s">
        <v>12</v>
      </c>
      <c r="C56" s="32" t="s">
        <v>264</v>
      </c>
      <c r="D56" s="12" t="s">
        <v>167</v>
      </c>
      <c r="E56" s="46">
        <v>4000</v>
      </c>
      <c r="F56" s="45">
        <v>4000</v>
      </c>
      <c r="G56" s="33" t="s">
        <v>311</v>
      </c>
      <c r="I56" s="26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4">
      <c r="B57" s="1" t="s">
        <v>12</v>
      </c>
      <c r="C57" s="32" t="s">
        <v>56</v>
      </c>
      <c r="D57" s="12" t="s">
        <v>131</v>
      </c>
      <c r="E57" s="46">
        <v>10000</v>
      </c>
      <c r="F57" s="45">
        <v>5000</v>
      </c>
      <c r="G57" s="33"/>
      <c r="I57" s="26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4">
      <c r="B58" s="1" t="s">
        <v>12</v>
      </c>
      <c r="C58" s="32" t="s">
        <v>57</v>
      </c>
      <c r="D58" s="12" t="s">
        <v>167</v>
      </c>
      <c r="E58" s="46">
        <v>10000</v>
      </c>
      <c r="F58" s="45">
        <v>5000</v>
      </c>
      <c r="G58" s="33"/>
      <c r="I58" s="26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4" s="13" customFormat="1">
      <c r="A59" s="13" t="s">
        <v>48</v>
      </c>
      <c r="C59" s="36" t="s">
        <v>48</v>
      </c>
      <c r="D59" s="28"/>
      <c r="E59" s="38">
        <f>SUM(E41:E58)</f>
        <v>167000</v>
      </c>
      <c r="F59" s="55">
        <f>SUM(F41:F58)</f>
        <v>152400</v>
      </c>
      <c r="G59" s="35"/>
      <c r="I59" s="53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</row>
    <row r="60" spans="1:24">
      <c r="D60" s="12"/>
      <c r="E60" s="46"/>
      <c r="F60" s="45"/>
      <c r="G60" s="33"/>
      <c r="I60" s="26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4">
      <c r="A61" s="13"/>
      <c r="B61" s="13"/>
      <c r="C61" s="36"/>
      <c r="D61" s="63"/>
      <c r="E61" s="42"/>
      <c r="F61" s="18"/>
      <c r="G61" s="35"/>
      <c r="I61" s="26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4" s="13" customFormat="1">
      <c r="A62" s="13" t="s">
        <v>343</v>
      </c>
      <c r="C62" s="36"/>
      <c r="D62" s="63"/>
      <c r="E62" s="38">
        <v>9000000</v>
      </c>
      <c r="F62" s="55">
        <v>9000000</v>
      </c>
      <c r="G62" s="35"/>
      <c r="I62" s="53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</row>
    <row r="63" spans="1:24" s="13" customFormat="1">
      <c r="A63" s="13" t="s">
        <v>344</v>
      </c>
      <c r="C63" s="36"/>
      <c r="D63" s="63"/>
      <c r="E63" s="38">
        <f>E26</f>
        <v>471000</v>
      </c>
      <c r="F63" s="38">
        <f>F26</f>
        <v>0</v>
      </c>
      <c r="G63" s="35"/>
      <c r="I63" s="53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</row>
    <row r="64" spans="1:24" s="13" customFormat="1">
      <c r="A64" s="13" t="s">
        <v>322</v>
      </c>
      <c r="C64" s="36"/>
      <c r="D64" s="63"/>
      <c r="E64" s="38">
        <f>SUM(E62-E63)</f>
        <v>8529000</v>
      </c>
      <c r="F64" s="38">
        <f>SUM(F62-F63)</f>
        <v>9000000</v>
      </c>
      <c r="G64" s="35"/>
      <c r="I64" s="53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</row>
    <row r="65" spans="1:23" s="13" customFormat="1">
      <c r="C65" s="36"/>
      <c r="D65" s="63"/>
      <c r="E65" s="38"/>
      <c r="F65" s="55"/>
      <c r="G65" s="35"/>
      <c r="I65" s="53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</row>
    <row r="66" spans="1:23" s="13" customFormat="1">
      <c r="A66" s="13" t="s">
        <v>343</v>
      </c>
      <c r="C66" s="36"/>
      <c r="D66" s="63"/>
      <c r="E66" s="38">
        <v>9000000</v>
      </c>
      <c r="F66" s="55">
        <v>9000000</v>
      </c>
      <c r="G66" s="35"/>
      <c r="I66" s="53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</row>
    <row r="67" spans="1:23" s="13" customFormat="1">
      <c r="A67" s="13" t="s">
        <v>345</v>
      </c>
      <c r="C67" s="36"/>
      <c r="D67" s="63"/>
      <c r="E67" s="38">
        <f>E37</f>
        <v>254000</v>
      </c>
      <c r="F67" s="38">
        <f>F37</f>
        <v>236000</v>
      </c>
      <c r="G67" s="35"/>
      <c r="I67" s="53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</row>
    <row r="68" spans="1:23" s="13" customFormat="1">
      <c r="A68" s="13" t="s">
        <v>322</v>
      </c>
      <c r="C68" s="36"/>
      <c r="D68" s="63"/>
      <c r="E68" s="38">
        <f>SUM(E66-E67)</f>
        <v>8746000</v>
      </c>
      <c r="F68" s="38">
        <f>SUM(F66-F67)</f>
        <v>8764000</v>
      </c>
      <c r="G68" s="35"/>
      <c r="I68" s="53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</row>
    <row r="69" spans="1:23" s="13" customFormat="1">
      <c r="C69" s="36"/>
      <c r="D69" s="63"/>
      <c r="E69" s="38"/>
      <c r="F69" s="38"/>
      <c r="G69" s="35"/>
      <c r="I69" s="53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</row>
    <row r="70" spans="1:23" s="13" customFormat="1">
      <c r="A70" s="13" t="s">
        <v>346</v>
      </c>
      <c r="C70" s="36"/>
      <c r="D70" s="63"/>
      <c r="E70" s="38">
        <v>1200000</v>
      </c>
      <c r="F70" s="38">
        <v>1200000</v>
      </c>
      <c r="G70" s="35"/>
      <c r="I70" s="53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</row>
    <row r="71" spans="1:23" s="13" customFormat="1">
      <c r="A71" s="13" t="s">
        <v>347</v>
      </c>
      <c r="C71" s="36"/>
      <c r="D71" s="63"/>
      <c r="E71" s="38">
        <f>E59</f>
        <v>167000</v>
      </c>
      <c r="F71" s="38">
        <f>F59</f>
        <v>152400</v>
      </c>
      <c r="G71" s="35"/>
      <c r="I71" s="53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</row>
    <row r="72" spans="1:23" s="13" customFormat="1">
      <c r="A72" s="13" t="s">
        <v>322</v>
      </c>
      <c r="C72" s="36"/>
      <c r="D72" s="63"/>
      <c r="E72" s="38">
        <f>SUM(E70-E71)</f>
        <v>1033000</v>
      </c>
      <c r="F72" s="38">
        <f>SUM(F70-F71)</f>
        <v>1047600</v>
      </c>
      <c r="G72" s="35"/>
      <c r="I72" s="53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</row>
    <row r="73" spans="1:23">
      <c r="A73" s="25"/>
      <c r="B73" s="13"/>
      <c r="C73" s="36"/>
      <c r="D73" s="63"/>
      <c r="E73" s="39"/>
      <c r="F73" s="39"/>
      <c r="G73" s="35"/>
      <c r="I73" s="26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>
      <c r="A74" s="25"/>
      <c r="B74" s="13"/>
      <c r="C74" s="36"/>
      <c r="D74" s="63"/>
      <c r="E74" s="39"/>
      <c r="F74" s="39"/>
      <c r="G74" s="35"/>
      <c r="I74" s="26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>
      <c r="A75" s="13"/>
      <c r="B75" s="13"/>
      <c r="C75" s="36"/>
      <c r="D75" s="17"/>
      <c r="E75" s="25"/>
      <c r="F75" s="40"/>
      <c r="G75" s="35"/>
      <c r="I75" s="26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>
      <c r="E76" s="26"/>
      <c r="F76" s="11"/>
      <c r="G76" s="11"/>
      <c r="I76" s="26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>
      <c r="E77" s="26"/>
      <c r="F77" s="11"/>
      <c r="G77" s="11"/>
      <c r="I77" s="26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>
      <c r="E78" s="26"/>
      <c r="F78" s="11"/>
      <c r="G78" s="11"/>
      <c r="I78" s="26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>
      <c r="E79" s="26"/>
      <c r="F79" s="4"/>
      <c r="G79" s="4"/>
      <c r="I79" s="26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>
      <c r="E80" s="54"/>
      <c r="F80" s="4"/>
      <c r="G80" s="4"/>
      <c r="I80" s="26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5:24">
      <c r="E81" s="54"/>
      <c r="F81" s="4"/>
      <c r="G81" s="4"/>
      <c r="I81" s="26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5:24">
      <c r="E82" s="54"/>
      <c r="F82" s="4"/>
      <c r="G82" s="4"/>
      <c r="I82" s="26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5:24">
      <c r="E83" s="54"/>
      <c r="F83" s="4"/>
      <c r="G83" s="4"/>
      <c r="I83" s="26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5:24">
      <c r="E84" s="54"/>
      <c r="F84" s="4"/>
      <c r="G84" s="4"/>
      <c r="I84" s="26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5:24">
      <c r="E85" s="54"/>
      <c r="F85" s="4"/>
      <c r="G85" s="4"/>
      <c r="I85" s="26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5:24">
      <c r="E86" s="26"/>
      <c r="F86" s="11"/>
      <c r="G86" s="11"/>
      <c r="I86" s="26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5:24">
      <c r="E87" s="26"/>
      <c r="F87" s="11"/>
      <c r="G87" s="11"/>
      <c r="I87" s="26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5:24">
      <c r="E88" s="11"/>
      <c r="F88" s="11"/>
      <c r="G88" s="11"/>
      <c r="I88" s="26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5:24">
      <c r="E89" s="11"/>
      <c r="F89" s="11"/>
      <c r="G89" s="11"/>
      <c r="I89" s="26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5:24">
      <c r="E90" s="11"/>
      <c r="F90" s="11"/>
      <c r="G90" s="11"/>
      <c r="I90" s="26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5:24">
      <c r="E91" s="11"/>
      <c r="F91" s="11"/>
      <c r="G91" s="11"/>
      <c r="I91" s="26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5:24">
      <c r="E92" s="11"/>
      <c r="F92" s="11"/>
      <c r="G92" s="11"/>
      <c r="I92" s="26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5:24">
      <c r="E93" s="26"/>
      <c r="F93" s="11"/>
      <c r="G93" s="11"/>
      <c r="I93" s="26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5:24">
      <c r="E94" s="26"/>
      <c r="F94" s="11"/>
      <c r="G94" s="11"/>
      <c r="I94" s="26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5:24">
      <c r="E95" s="26"/>
      <c r="F95" s="11"/>
      <c r="G95" s="11"/>
      <c r="I95" s="26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5:24">
      <c r="E96" s="26"/>
      <c r="F96" s="11"/>
      <c r="G96" s="11"/>
      <c r="I96" s="26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5:23">
      <c r="E97" s="26"/>
      <c r="F97" s="11"/>
      <c r="G97" s="11"/>
      <c r="I97" s="26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5:23">
      <c r="E98" s="26"/>
      <c r="F98" s="11"/>
      <c r="G98" s="11"/>
      <c r="I98" s="26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5:23">
      <c r="E99" s="26"/>
      <c r="F99" s="11"/>
      <c r="G99" s="11"/>
      <c r="I99" s="26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5:23">
      <c r="E100" s="26"/>
      <c r="F100" s="11"/>
      <c r="G100" s="11"/>
      <c r="I100" s="26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5:23">
      <c r="E101" s="26"/>
      <c r="F101" s="11"/>
      <c r="G101" s="11"/>
      <c r="I101" s="26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5:23">
      <c r="E102" s="26"/>
      <c r="F102" s="11"/>
      <c r="G102" s="11"/>
      <c r="I102" s="26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5:23">
      <c r="E103" s="26"/>
      <c r="F103" s="11"/>
      <c r="G103" s="11"/>
      <c r="I103" s="26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5:23">
      <c r="E104" s="26"/>
      <c r="F104" s="11"/>
      <c r="G104" s="11"/>
      <c r="I104" s="26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5:23">
      <c r="E105" s="26"/>
      <c r="F105" s="11"/>
      <c r="G105" s="11"/>
      <c r="I105" s="26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5:23">
      <c r="E106" s="26"/>
      <c r="F106" s="11"/>
      <c r="G106" s="11"/>
      <c r="I106" s="26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5:23">
      <c r="E107" s="26"/>
      <c r="F107" s="11"/>
      <c r="G107" s="11"/>
      <c r="I107" s="26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5:23">
      <c r="E108" s="26"/>
      <c r="F108" s="11"/>
      <c r="G108" s="11"/>
      <c r="I108" s="26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5:23">
      <c r="E109" s="26"/>
      <c r="F109" s="11"/>
      <c r="G109" s="11"/>
      <c r="I109" s="26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5:23">
      <c r="E110" s="26"/>
      <c r="F110" s="11"/>
      <c r="G110" s="11"/>
      <c r="I110" s="26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5:23">
      <c r="E111" s="26"/>
      <c r="F111" s="11"/>
      <c r="G111" s="11"/>
      <c r="I111" s="26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5:23">
      <c r="E112" s="26"/>
      <c r="F112" s="11"/>
      <c r="G112" s="11"/>
      <c r="I112" s="26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5:24">
      <c r="E113" s="26"/>
      <c r="F113" s="11"/>
      <c r="G113" s="11"/>
      <c r="I113" s="26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5:24">
      <c r="E114" s="26"/>
      <c r="F114" s="11"/>
      <c r="G114" s="11"/>
      <c r="I114" s="26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5:24">
      <c r="E115" s="26"/>
      <c r="F115" s="11"/>
      <c r="G115" s="11"/>
      <c r="I115" s="26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5:24">
      <c r="E116" s="26"/>
      <c r="F116" s="11"/>
      <c r="G116" s="11"/>
      <c r="I116" s="26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5:24">
      <c r="E117" s="26"/>
      <c r="F117" s="11"/>
      <c r="G117" s="11"/>
      <c r="I117" s="26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5:24">
      <c r="E118" s="26"/>
      <c r="F118" s="11"/>
      <c r="G118" s="11"/>
      <c r="I118" s="26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5:24">
      <c r="E119" s="26"/>
      <c r="F119" s="11"/>
      <c r="G119" s="11"/>
      <c r="I119" s="26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5:24">
      <c r="E120" s="26"/>
      <c r="F120" s="11"/>
      <c r="G120" s="11"/>
      <c r="I120" s="26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5:24">
      <c r="E121" s="26"/>
      <c r="F121" s="11"/>
      <c r="G121" s="11"/>
      <c r="I121" s="26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5:24">
      <c r="E122" s="26"/>
      <c r="F122" s="11"/>
      <c r="G122" s="11"/>
      <c r="I122" s="26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5:24">
      <c r="E123" s="26"/>
      <c r="F123" s="11"/>
      <c r="G123" s="11"/>
      <c r="I123" s="26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5:24">
      <c r="E124" s="26"/>
      <c r="F124" s="11"/>
      <c r="G124" s="11"/>
      <c r="I124" s="26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5:24">
      <c r="E125" s="26"/>
      <c r="F125" s="11"/>
      <c r="G125" s="11"/>
      <c r="I125" s="26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5:24">
      <c r="E126" s="26"/>
      <c r="F126" s="11"/>
      <c r="G126" s="11"/>
      <c r="I126" s="26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5:24">
      <c r="E127" s="26"/>
      <c r="F127" s="11"/>
      <c r="G127" s="11"/>
      <c r="I127" s="26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5:24">
      <c r="E128" s="26"/>
      <c r="F128" s="11"/>
      <c r="G128" s="11"/>
      <c r="I128" s="26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5:24">
      <c r="E129" s="26"/>
      <c r="F129" s="11"/>
      <c r="G129" s="11"/>
      <c r="I129" s="26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5:24">
      <c r="E130" s="26"/>
      <c r="F130" s="11"/>
      <c r="G130" s="11"/>
      <c r="I130" s="26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5:24">
      <c r="E131" s="26"/>
      <c r="F131" s="11"/>
      <c r="G131" s="11"/>
      <c r="I131" s="26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5:24">
      <c r="E132" s="26"/>
      <c r="F132" s="4"/>
      <c r="G132" s="4"/>
      <c r="I132" s="26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5:24">
      <c r="E133" s="26"/>
      <c r="F133" s="4"/>
      <c r="G133" s="4"/>
      <c r="I133" s="26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5:24">
      <c r="E134" s="54"/>
      <c r="F134" s="4"/>
      <c r="G134" s="4"/>
      <c r="I134" s="26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5:24">
      <c r="E135" s="54"/>
      <c r="F135" s="4"/>
      <c r="G135" s="4"/>
      <c r="I135" s="26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5:24">
      <c r="E136" s="54"/>
      <c r="F136" s="4"/>
      <c r="G136" s="4"/>
      <c r="I136" s="26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5:24">
      <c r="E137" s="54"/>
      <c r="F137" s="4"/>
      <c r="G137" s="4"/>
      <c r="I137" s="26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5:24">
      <c r="E138" s="26"/>
      <c r="F138" s="11"/>
      <c r="G138" s="11"/>
      <c r="I138" s="26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5:24">
      <c r="E139" s="26"/>
      <c r="F139" s="11"/>
      <c r="G139" s="11"/>
      <c r="I139" s="26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5:24">
      <c r="E140" s="26"/>
      <c r="F140" s="11"/>
      <c r="G140" s="11"/>
      <c r="I140" s="26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5:24">
      <c r="E141" s="26"/>
      <c r="F141" s="11"/>
      <c r="G141" s="11"/>
      <c r="I141" s="26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5:24">
      <c r="E142" s="26"/>
      <c r="F142" s="11"/>
      <c r="G142" s="11"/>
      <c r="I142" s="26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5:24">
      <c r="E143" s="26"/>
      <c r="F143" s="11"/>
      <c r="G143" s="11"/>
      <c r="I143" s="26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5:24">
      <c r="E144" s="26"/>
      <c r="F144" s="11"/>
      <c r="G144" s="11"/>
      <c r="I144" s="26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5:23">
      <c r="E145" s="26"/>
      <c r="F145" s="11"/>
      <c r="G145" s="11"/>
      <c r="I145" s="26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5:23">
      <c r="E146" s="26"/>
      <c r="F146" s="11"/>
      <c r="G146" s="11"/>
      <c r="I146" s="26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5:23">
      <c r="E147" s="26"/>
      <c r="F147" s="11"/>
      <c r="G147" s="11"/>
      <c r="I147" s="26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5:23">
      <c r="E148" s="26"/>
      <c r="F148" s="11"/>
      <c r="G148" s="11"/>
      <c r="I148" s="26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5:23">
      <c r="E149" s="26"/>
      <c r="F149" s="11"/>
      <c r="G149" s="11"/>
      <c r="I149" s="26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5:23">
      <c r="E150" s="26"/>
      <c r="F150" s="11"/>
      <c r="G150" s="11"/>
      <c r="I150" s="26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5:23">
      <c r="E151" s="26"/>
      <c r="F151" s="11"/>
      <c r="G151" s="11"/>
      <c r="I151" s="26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5:23">
      <c r="E152" s="26"/>
      <c r="F152" s="11"/>
      <c r="G152" s="11"/>
      <c r="I152" s="26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5:23">
      <c r="E153" s="26"/>
      <c r="F153" s="11"/>
      <c r="G153" s="11"/>
      <c r="I153" s="26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5:23">
      <c r="E154" s="26"/>
      <c r="F154" s="11"/>
      <c r="G154" s="11"/>
      <c r="I154" s="26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5:23">
      <c r="E155" s="26"/>
      <c r="F155" s="11"/>
      <c r="G155" s="11"/>
      <c r="I155" s="26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5:23">
      <c r="E156" s="26"/>
      <c r="F156" s="11"/>
      <c r="G156" s="11"/>
      <c r="I156" s="26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5:23">
      <c r="E157" s="26"/>
      <c r="F157" s="11"/>
      <c r="G157" s="11"/>
      <c r="I157" s="26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5:23">
      <c r="E158" s="26"/>
      <c r="F158" s="11"/>
      <c r="G158" s="11"/>
      <c r="I158" s="26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5:23">
      <c r="E159" s="26"/>
      <c r="F159" s="4"/>
      <c r="G159" s="4"/>
      <c r="I159" s="26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5:23">
      <c r="E160" s="26"/>
      <c r="F160" s="4"/>
      <c r="G160" s="4"/>
      <c r="I160" s="26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5:24">
      <c r="E161" s="26"/>
      <c r="F161" s="4"/>
      <c r="G161" s="4"/>
      <c r="I161" s="26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5:24">
      <c r="E162" s="26"/>
      <c r="F162" s="4"/>
      <c r="G162" s="4"/>
      <c r="I162" s="26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5:24">
      <c r="E163" s="26"/>
      <c r="F163" s="4"/>
      <c r="G163" s="4"/>
      <c r="I163" s="26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5:24">
      <c r="E164" s="26"/>
      <c r="F164" s="11"/>
      <c r="G164" s="11"/>
      <c r="I164" s="26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5:24">
      <c r="E165" s="26"/>
      <c r="F165" s="11"/>
      <c r="G165" s="11"/>
      <c r="I165" s="26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5:24">
      <c r="E166" s="26"/>
      <c r="F166" s="11"/>
      <c r="G166" s="11"/>
      <c r="I166" s="26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5:24">
      <c r="E167" s="26"/>
      <c r="F167" s="11"/>
      <c r="G167" s="11"/>
      <c r="I167" s="26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5:24">
      <c r="E168" s="26"/>
      <c r="F168" s="11"/>
      <c r="G168" s="11"/>
      <c r="I168" s="26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5:24">
      <c r="E169" s="54"/>
      <c r="F169" s="4"/>
      <c r="G169" s="4"/>
      <c r="I169" s="26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5:24">
      <c r="E170" s="54"/>
      <c r="F170" s="4"/>
      <c r="G170" s="4"/>
      <c r="I170" s="26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5:24">
      <c r="E171" s="54"/>
      <c r="F171" s="4"/>
      <c r="G171" s="4"/>
      <c r="I171" s="26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5:24">
      <c r="E172" s="54"/>
      <c r="F172" s="4"/>
      <c r="G172" s="4"/>
      <c r="I172" s="26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5:24">
      <c r="E173" s="54"/>
      <c r="F173" s="4"/>
      <c r="G173" s="4"/>
      <c r="I173" s="26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5:24">
      <c r="E174" s="54"/>
      <c r="F174" s="4"/>
      <c r="G174" s="4"/>
      <c r="I174" s="26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5:24">
      <c r="E175" s="54"/>
      <c r="F175" s="4"/>
      <c r="G175" s="4"/>
      <c r="I175" s="26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5:24">
      <c r="E176" s="54"/>
      <c r="F176" s="4"/>
      <c r="G176" s="4"/>
      <c r="I176" s="26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5:24">
      <c r="E177" s="54"/>
      <c r="F177" s="4"/>
      <c r="G177" s="4"/>
      <c r="I177" s="26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5:24">
      <c r="E178" s="54"/>
      <c r="F178" s="4"/>
      <c r="G178" s="4"/>
      <c r="I178" s="26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5:24">
      <c r="E179" s="26"/>
      <c r="F179" s="11"/>
      <c r="G179" s="11"/>
      <c r="I179" s="26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5:24">
      <c r="E180" s="26"/>
      <c r="F180" s="11"/>
      <c r="G180" s="11"/>
      <c r="I180" s="26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5:24">
      <c r="E181" s="26"/>
      <c r="F181" s="11"/>
      <c r="G181" s="11"/>
      <c r="I181" s="26"/>
      <c r="K181" s="2"/>
      <c r="L181" s="2"/>
      <c r="M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5:24">
      <c r="E182" s="26"/>
      <c r="F182" s="11"/>
      <c r="G182" s="11"/>
      <c r="I182" s="26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5:24">
      <c r="E183" s="26"/>
      <c r="F183" s="4"/>
      <c r="G183" s="4"/>
      <c r="I183" s="26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5:24">
      <c r="E184" s="26"/>
      <c r="F184" s="4"/>
      <c r="G184" s="4"/>
      <c r="I184" s="26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5:24">
      <c r="E185" s="26"/>
      <c r="F185" s="11"/>
      <c r="G185" s="11"/>
      <c r="I185" s="26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5:24">
      <c r="E186" s="26"/>
      <c r="F186" s="11"/>
      <c r="G186" s="11"/>
      <c r="I186" s="26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5:24">
      <c r="E187" s="26"/>
      <c r="F187" s="11"/>
      <c r="G187" s="11"/>
      <c r="I187" s="26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5:24">
      <c r="E188" s="26"/>
      <c r="F188" s="11"/>
      <c r="G188" s="11"/>
      <c r="I188" s="26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5:24">
      <c r="E189" s="26"/>
      <c r="F189" s="11"/>
      <c r="G189" s="11"/>
      <c r="I189" s="26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5:24">
      <c r="E190" s="26"/>
      <c r="F190" s="11"/>
      <c r="G190" s="11"/>
      <c r="I190" s="26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5:24">
      <c r="E191" s="54"/>
      <c r="F191" s="4"/>
      <c r="G191" s="4"/>
      <c r="I191" s="26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5:24">
      <c r="E192" s="54"/>
      <c r="F192" s="4"/>
      <c r="G192" s="4"/>
      <c r="I192" s="26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5:24">
      <c r="E193" s="54"/>
      <c r="F193" s="4"/>
      <c r="G193" s="4"/>
      <c r="I193" s="26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5:24">
      <c r="E194" s="54"/>
      <c r="F194" s="4"/>
      <c r="G194" s="4"/>
      <c r="I194" s="26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5:24">
      <c r="E195" s="54"/>
      <c r="F195" s="4"/>
      <c r="G195" s="4"/>
      <c r="I195" s="26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5:24">
      <c r="E196" s="54"/>
      <c r="F196" s="4"/>
      <c r="G196" s="4"/>
      <c r="I196" s="26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5:24">
      <c r="E197" s="54"/>
      <c r="F197" s="4"/>
      <c r="G197" s="4"/>
      <c r="I197" s="26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5:24">
      <c r="E198" s="54"/>
      <c r="F198" s="4"/>
      <c r="G198" s="4"/>
      <c r="I198" s="26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5:24">
      <c r="E199" s="54"/>
      <c r="F199" s="4"/>
      <c r="G199" s="4"/>
      <c r="I199" s="26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5:24">
      <c r="E200" s="26"/>
      <c r="F200" s="11"/>
      <c r="G200" s="11"/>
      <c r="I200" s="26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5:24">
      <c r="E201" s="26"/>
      <c r="F201" s="11"/>
      <c r="G201" s="11"/>
      <c r="I201" s="26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5:24">
      <c r="E202" s="26"/>
      <c r="F202" s="11"/>
      <c r="G202" s="11"/>
      <c r="I202" s="26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5:24">
      <c r="E203" s="26"/>
      <c r="F203" s="11"/>
      <c r="G203" s="11"/>
      <c r="I203" s="26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5:24">
      <c r="E204" s="26"/>
      <c r="F204" s="11"/>
      <c r="G204" s="11"/>
      <c r="I204" s="26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5:24">
      <c r="E205" s="26"/>
      <c r="F205" s="11"/>
      <c r="G205" s="11"/>
      <c r="I205" s="26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5:24">
      <c r="E206" s="26"/>
      <c r="F206" s="11"/>
      <c r="G206" s="11"/>
      <c r="I206" s="26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5:24">
      <c r="E207" s="26"/>
      <c r="F207" s="11"/>
      <c r="G207" s="11"/>
      <c r="I207" s="26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5:24">
      <c r="E208" s="26"/>
      <c r="F208" s="11"/>
      <c r="G208" s="11"/>
      <c r="I208" s="26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5:24">
      <c r="E209" s="26"/>
      <c r="F209" s="11"/>
      <c r="G209" s="11"/>
      <c r="I209" s="26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5:24">
      <c r="E210" s="26"/>
      <c r="F210" s="11"/>
      <c r="G210" s="11"/>
      <c r="I210" s="26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5:24">
      <c r="E211" s="26"/>
      <c r="F211" s="11"/>
      <c r="G211" s="11"/>
      <c r="I211" s="26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5:24">
      <c r="E212" s="26"/>
      <c r="F212" s="11"/>
      <c r="G212" s="11"/>
      <c r="I212" s="26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5:24">
      <c r="E213" s="26"/>
      <c r="F213" s="11"/>
      <c r="G213" s="11"/>
      <c r="I213" s="26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5:24">
      <c r="E214" s="26"/>
      <c r="F214" s="11"/>
      <c r="G214" s="11"/>
      <c r="I214" s="26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5:24">
      <c r="E215" s="26"/>
      <c r="F215" s="11"/>
      <c r="G215" s="11"/>
      <c r="I215" s="26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5:24">
      <c r="E216" s="54"/>
      <c r="F216" s="4"/>
      <c r="G216" s="4"/>
      <c r="I216" s="26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5:24">
      <c r="E217" s="54"/>
      <c r="F217" s="4"/>
      <c r="G217" s="4"/>
      <c r="I217" s="26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5:24">
      <c r="E218" s="26"/>
      <c r="F218" s="11"/>
      <c r="G218" s="11"/>
      <c r="I218" s="26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5:24">
      <c r="E219" s="26"/>
      <c r="F219" s="11"/>
      <c r="G219" s="11"/>
      <c r="I219" s="26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5:24">
      <c r="E220" s="26"/>
      <c r="F220" s="11"/>
      <c r="G220" s="11"/>
      <c r="I220" s="26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5:24">
      <c r="E221" s="26"/>
      <c r="F221" s="4"/>
      <c r="G221" s="4"/>
      <c r="I221" s="26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5:24">
      <c r="E222" s="26"/>
      <c r="F222" s="11"/>
      <c r="G222" s="11"/>
      <c r="I222" s="26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5:24">
      <c r="E223" s="26"/>
      <c r="F223" s="11"/>
      <c r="G223" s="11"/>
      <c r="I223" s="26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5:24">
      <c r="E224" s="26"/>
      <c r="F224" s="11"/>
      <c r="G224" s="11"/>
      <c r="I224" s="26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5:24">
      <c r="E225" s="26"/>
      <c r="F225" s="11"/>
      <c r="G225" s="11"/>
      <c r="I225" s="26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5:24">
      <c r="E226" s="26"/>
      <c r="F226" s="11"/>
      <c r="G226" s="11"/>
      <c r="I226" s="26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5:24">
      <c r="E227" s="54"/>
      <c r="F227" s="4"/>
      <c r="G227" s="4"/>
      <c r="I227" s="26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5:24">
      <c r="E228" s="54"/>
      <c r="F228" s="4"/>
      <c r="G228" s="4"/>
      <c r="I228" s="26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5:24">
      <c r="E229" s="26"/>
      <c r="F229" s="11"/>
      <c r="G229" s="11"/>
      <c r="I229" s="26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5:24">
      <c r="E230" s="26"/>
      <c r="F230" s="11"/>
      <c r="G230" s="11"/>
      <c r="I230" s="26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5:24">
      <c r="E231" s="26"/>
      <c r="F231" s="11"/>
      <c r="G231" s="11"/>
      <c r="I231" s="26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5:24">
      <c r="E232" s="26"/>
      <c r="F232" s="11"/>
      <c r="G232" s="11"/>
      <c r="I232" s="26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5:24">
      <c r="E233" s="26"/>
      <c r="F233" s="11"/>
      <c r="G233" s="11"/>
      <c r="I233" s="26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5:24">
      <c r="E234" s="26"/>
      <c r="F234" s="11"/>
      <c r="G234" s="11"/>
      <c r="I234" s="26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>
        <f>SUM(W230:W234)</f>
        <v>0</v>
      </c>
    </row>
    <row r="235" spans="5:24">
      <c r="E235" s="26"/>
      <c r="F235" s="11"/>
      <c r="G235" s="11"/>
      <c r="I235" s="26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5:24">
      <c r="E236" s="26"/>
      <c r="F236" s="11"/>
      <c r="G236" s="11"/>
      <c r="I236" s="26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5:24">
      <c r="E237" s="26"/>
      <c r="F237" s="11"/>
      <c r="G237" s="11"/>
      <c r="I237" s="26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5:24">
      <c r="E238" s="26"/>
      <c r="F238" s="11"/>
      <c r="G238" s="11"/>
      <c r="I238" s="26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5:24">
      <c r="E239" s="26"/>
      <c r="F239" s="11"/>
      <c r="G239" s="11"/>
      <c r="I239" s="26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5:24">
      <c r="E240" s="26"/>
      <c r="F240" s="11"/>
      <c r="G240" s="11"/>
      <c r="I240" s="26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3:24">
      <c r="E241" s="26"/>
      <c r="F241" s="11"/>
      <c r="G241" s="11"/>
      <c r="I241" s="26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>
        <f>SUM(W238:W241)</f>
        <v>0</v>
      </c>
    </row>
    <row r="242" spans="3:24">
      <c r="E242" s="26"/>
      <c r="F242" s="11"/>
      <c r="G242" s="11"/>
      <c r="I242" s="26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3:24">
      <c r="E243" s="54"/>
      <c r="F243" s="4"/>
      <c r="G243" s="4"/>
      <c r="I243" s="26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3:24">
      <c r="E244" s="54"/>
      <c r="F244" s="4"/>
      <c r="G244" s="4"/>
      <c r="I244" s="26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3:24">
      <c r="E245" s="54"/>
      <c r="F245" s="4"/>
      <c r="G245" s="4"/>
      <c r="I245" s="26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3:24">
      <c r="E246" s="54"/>
      <c r="F246" s="4"/>
      <c r="G246" s="4"/>
      <c r="I246" s="26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3:24" s="8" customFormat="1">
      <c r="C247" s="47"/>
      <c r="D247" s="27"/>
      <c r="E247" s="50"/>
      <c r="F247" s="9"/>
      <c r="G247" s="9"/>
      <c r="I247" s="5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</row>
    <row r="248" spans="3:24">
      <c r="E248" s="54"/>
      <c r="F248" s="4"/>
      <c r="G248" s="4"/>
      <c r="I248" s="26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3:24">
      <c r="E249" s="26"/>
      <c r="F249" s="11"/>
      <c r="G249" s="11"/>
      <c r="I249" s="26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3:24"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3:24">
      <c r="E251" s="26"/>
      <c r="F251" s="11"/>
      <c r="G251" s="11"/>
      <c r="I251" s="26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3:24">
      <c r="E252" s="26"/>
      <c r="F252" s="11"/>
      <c r="G252" s="11"/>
      <c r="I252" s="26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3:24">
      <c r="E253" s="26"/>
      <c r="F253" s="11"/>
      <c r="G253" s="11"/>
      <c r="I253" s="26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3:24">
      <c r="E254" s="26"/>
      <c r="F254" s="11"/>
      <c r="G254" s="11"/>
      <c r="I254" s="26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3:24">
      <c r="E255" s="26"/>
      <c r="F255" s="11"/>
      <c r="G255" s="11"/>
      <c r="I255" s="26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3:24">
      <c r="E256" s="26"/>
      <c r="F256" s="11"/>
      <c r="G256" s="11"/>
      <c r="I256" s="26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5:24">
      <c r="E257" s="26"/>
      <c r="F257" s="11"/>
      <c r="G257" s="11"/>
      <c r="I257" s="26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5:24">
      <c r="E258" s="26"/>
      <c r="F258" s="11"/>
      <c r="G258" s="11"/>
      <c r="I258" s="26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5:24">
      <c r="E259" s="26"/>
      <c r="F259" s="11"/>
      <c r="G259" s="11"/>
      <c r="I259" s="26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5:24">
      <c r="E260" s="26"/>
      <c r="F260" s="11"/>
      <c r="G260" s="11"/>
      <c r="I260" s="26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5:24">
      <c r="E261" s="26"/>
      <c r="F261" s="26"/>
      <c r="I261" s="26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5:24">
      <c r="E262" s="26"/>
      <c r="F262" s="4"/>
      <c r="G262" s="4"/>
      <c r="I262" s="26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5:24">
      <c r="E263" s="26"/>
      <c r="F263" s="4"/>
      <c r="G263" s="4"/>
      <c r="I263" s="26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5:24">
      <c r="E264" s="26"/>
      <c r="F264" s="4"/>
      <c r="G264" s="4"/>
      <c r="I264" s="26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5:24">
      <c r="E265" s="26"/>
      <c r="F265" s="4"/>
      <c r="G265" s="4"/>
      <c r="I265" s="26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5:24">
      <c r="E266" s="26"/>
      <c r="F266" s="4"/>
      <c r="G266" s="4"/>
      <c r="I266" s="26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5:24">
      <c r="E267" s="26"/>
      <c r="F267" s="4"/>
      <c r="G267" s="4"/>
      <c r="I267" s="26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5:24">
      <c r="E268" s="26"/>
      <c r="F268" s="4"/>
      <c r="G268" s="4"/>
      <c r="I268" s="26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5:24">
      <c r="E269" s="64"/>
      <c r="F269" s="4"/>
      <c r="G269" s="4"/>
      <c r="I269" s="26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5:24">
      <c r="E270" s="26"/>
      <c r="F270" s="11"/>
      <c r="G270" s="11"/>
      <c r="I270" s="26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5:24">
      <c r="E271" s="26"/>
      <c r="F271" s="11"/>
      <c r="G271" s="11"/>
      <c r="I271" s="26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5:24">
      <c r="E272" s="26"/>
      <c r="F272" s="11"/>
      <c r="G272" s="11"/>
      <c r="I272" s="26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5:24">
      <c r="E273" s="26"/>
      <c r="F273" s="11"/>
      <c r="G273" s="11"/>
      <c r="I273" s="26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5:24">
      <c r="E274" s="26"/>
      <c r="F274" s="11"/>
      <c r="G274" s="11"/>
      <c r="I274" s="26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5:24">
      <c r="E275" s="26"/>
      <c r="F275" s="11"/>
      <c r="G275" s="11"/>
      <c r="I275" s="26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5:24">
      <c r="E276" s="26"/>
      <c r="F276" s="11"/>
      <c r="G276" s="11"/>
      <c r="I276" s="26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>
        <f>SUM(W273:W276)</f>
        <v>0</v>
      </c>
    </row>
    <row r="277" spans="5:24">
      <c r="E277" s="26"/>
      <c r="F277" s="11"/>
      <c r="G277" s="11"/>
      <c r="I277" s="26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5:24">
      <c r="E278" s="26"/>
      <c r="F278" s="11"/>
      <c r="G278" s="11"/>
      <c r="I278" s="26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5:24">
      <c r="E279" s="26"/>
      <c r="F279" s="11"/>
      <c r="G279" s="11"/>
      <c r="I279" s="26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5:24">
      <c r="E280" s="26"/>
      <c r="F280" s="11"/>
      <c r="G280" s="11"/>
      <c r="I280" s="26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5:24">
      <c r="E281" s="26"/>
      <c r="F281" s="11"/>
      <c r="G281" s="11"/>
      <c r="I281" s="26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5:24">
      <c r="E282" s="26"/>
      <c r="F282" s="11"/>
      <c r="G282" s="11"/>
      <c r="I282" s="26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5:24">
      <c r="E283" s="26"/>
      <c r="F283" s="11"/>
      <c r="G283" s="11"/>
      <c r="H283" s="26"/>
      <c r="I283" s="26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5:24">
      <c r="E284" s="26"/>
      <c r="F284" s="11"/>
      <c r="G284" s="11"/>
      <c r="H284" s="26"/>
      <c r="I284" s="26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5:24">
      <c r="E285" s="26"/>
      <c r="F285" s="11"/>
      <c r="G285" s="11"/>
      <c r="H285" s="26"/>
      <c r="I285" s="26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5:24">
      <c r="E286" s="26"/>
      <c r="F286" s="11"/>
      <c r="G286" s="11"/>
      <c r="H286" s="26"/>
      <c r="I286" s="26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>
        <f>SUM(W283:W286)</f>
        <v>0</v>
      </c>
    </row>
    <row r="287" spans="5:24">
      <c r="E287" s="26"/>
      <c r="F287" s="4"/>
      <c r="G287" s="4"/>
      <c r="I287" s="26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5:24">
      <c r="E288" s="26"/>
      <c r="F288" s="4"/>
      <c r="G288" s="4"/>
      <c r="I288" s="26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5:24">
      <c r="E289" s="54"/>
      <c r="F289" s="4"/>
      <c r="G289" s="4"/>
      <c r="I289" s="26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5:24">
      <c r="E290" s="26"/>
      <c r="F290" s="11"/>
      <c r="G290" s="11"/>
      <c r="I290" s="26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5:24">
      <c r="E291" s="54"/>
      <c r="F291" s="4"/>
      <c r="G291" s="4"/>
      <c r="I291" s="26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5:24">
      <c r="E292" s="54"/>
      <c r="F292" s="4"/>
      <c r="G292" s="4"/>
      <c r="I292" s="26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5:24">
      <c r="E293" s="54"/>
      <c r="F293" s="4"/>
      <c r="G293" s="4"/>
      <c r="I293" s="26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5:24">
      <c r="E294" s="26"/>
      <c r="F294" s="11"/>
      <c r="G294" s="11"/>
      <c r="I294" s="26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5:24">
      <c r="E295" s="26"/>
      <c r="F295" s="11"/>
      <c r="G295" s="11"/>
      <c r="I295" s="26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5:24">
      <c r="E296" s="54"/>
      <c r="F296" s="4"/>
      <c r="G296" s="4"/>
      <c r="I296" s="26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5:24">
      <c r="E297" s="54"/>
      <c r="F297" s="4"/>
      <c r="G297" s="4"/>
      <c r="I297" s="26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5:24">
      <c r="E298" s="54"/>
      <c r="F298" s="4"/>
      <c r="G298" s="4"/>
      <c r="I298" s="26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5:24">
      <c r="E299" s="54"/>
      <c r="F299" s="4"/>
      <c r="G299" s="4"/>
      <c r="I299" s="26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5:24">
      <c r="E300" s="54"/>
      <c r="F300" s="4"/>
      <c r="G300" s="4"/>
      <c r="I300" s="26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5:24">
      <c r="E301" s="26"/>
      <c r="F301" s="4"/>
      <c r="G301" s="4"/>
      <c r="I301" s="26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5:24">
      <c r="E302" s="26"/>
      <c r="F302" s="4"/>
      <c r="G302" s="4"/>
      <c r="I302" s="26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5:24">
      <c r="E303" s="26"/>
      <c r="F303" s="11"/>
      <c r="G303" s="11"/>
      <c r="I303" s="26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5:24">
      <c r="E304" s="26"/>
      <c r="F304" s="11"/>
      <c r="G304" s="11"/>
      <c r="I304" s="26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3:24" s="8" customFormat="1">
      <c r="C305" s="47"/>
      <c r="D305" s="27"/>
      <c r="E305" s="50"/>
      <c r="F305" s="9"/>
      <c r="G305" s="9"/>
      <c r="I305" s="5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</row>
    <row r="306" spans="3:24">
      <c r="E306" s="26"/>
      <c r="F306" s="4"/>
      <c r="G306" s="4"/>
      <c r="I306" s="26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3:24">
      <c r="E307" s="26"/>
      <c r="F307" s="4"/>
      <c r="G307" s="4"/>
      <c r="I307" s="26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3:24">
      <c r="E308" s="26"/>
      <c r="F308" s="4"/>
      <c r="G308" s="4"/>
      <c r="I308" s="26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3:24">
      <c r="E309" s="26"/>
      <c r="F309" s="4"/>
      <c r="G309" s="4"/>
      <c r="I309" s="26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3:24">
      <c r="E310" s="26"/>
      <c r="F310" s="4"/>
      <c r="G310" s="4"/>
      <c r="I310" s="26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3:24">
      <c r="E311" s="26"/>
      <c r="F311" s="4"/>
      <c r="G311" s="4"/>
      <c r="I311" s="26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3:24">
      <c r="E312" s="54"/>
      <c r="F312" s="4"/>
      <c r="G312" s="4"/>
      <c r="I312" s="26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3:24">
      <c r="E313" s="54"/>
      <c r="F313" s="4"/>
      <c r="G313" s="4"/>
      <c r="I313" s="26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3:24">
      <c r="E314" s="54"/>
      <c r="F314" s="4"/>
      <c r="G314" s="4"/>
      <c r="I314" s="26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3:24">
      <c r="E315" s="26"/>
      <c r="F315" s="4"/>
      <c r="G315" s="4"/>
      <c r="I315" s="26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3:24">
      <c r="E316" s="26"/>
      <c r="F316" s="4"/>
      <c r="G316" s="4"/>
      <c r="I316" s="26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3:24">
      <c r="E317" s="26"/>
      <c r="F317" s="4"/>
      <c r="G317" s="4"/>
      <c r="I317" s="26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3:24">
      <c r="E318" s="26"/>
      <c r="F318" s="4"/>
      <c r="G318" s="4"/>
      <c r="I318" s="26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3:24">
      <c r="E319" s="26"/>
      <c r="F319" s="4"/>
      <c r="G319" s="4"/>
      <c r="I319" s="26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3:24">
      <c r="E320" s="26"/>
      <c r="F320" s="4"/>
      <c r="G320" s="4"/>
      <c r="I320" s="26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3:24">
      <c r="E321" s="26"/>
      <c r="F321" s="4"/>
      <c r="G321" s="4"/>
      <c r="I321" s="26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3:24">
      <c r="E322" s="26"/>
      <c r="F322" s="4"/>
      <c r="G322" s="4"/>
      <c r="I322" s="26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3:24">
      <c r="E323" s="26"/>
      <c r="F323" s="4"/>
      <c r="G323" s="4"/>
      <c r="I323" s="26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3:24">
      <c r="E324" s="26"/>
      <c r="F324" s="11"/>
      <c r="G324" s="11"/>
      <c r="I324" s="26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3:24">
      <c r="E325" s="26"/>
      <c r="F325" s="11"/>
      <c r="G325" s="11"/>
      <c r="I325" s="26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3:24">
      <c r="E326" s="26"/>
      <c r="F326" s="11"/>
      <c r="G326" s="11"/>
      <c r="I326" s="26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3:24">
      <c r="E327" s="26"/>
      <c r="F327" s="11"/>
      <c r="G327" s="11"/>
      <c r="I327" s="26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3:24">
      <c r="E328" s="26"/>
      <c r="F328" s="11"/>
      <c r="G328" s="11"/>
      <c r="I328" s="26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3:24" s="8" customFormat="1">
      <c r="C329" s="47"/>
      <c r="D329" s="27"/>
      <c r="E329" s="50"/>
      <c r="F329" s="9"/>
      <c r="G329" s="9"/>
      <c r="I329" s="5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</row>
    <row r="330" spans="3:24">
      <c r="E330" s="26"/>
      <c r="F330" s="11"/>
      <c r="G330" s="11"/>
      <c r="I330" s="26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3:24">
      <c r="E331" s="26"/>
      <c r="F331" s="11"/>
      <c r="G331" s="11"/>
      <c r="H331" s="26"/>
      <c r="I331" s="26"/>
      <c r="K331" s="2"/>
      <c r="L331" s="51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3:24">
      <c r="E332" s="26"/>
      <c r="F332" s="11"/>
      <c r="G332" s="11"/>
      <c r="H332" s="26"/>
      <c r="I332" s="26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3:24">
      <c r="E333" s="26"/>
      <c r="F333" s="11"/>
      <c r="G333" s="11"/>
      <c r="I333" s="26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3:24">
      <c r="E334" s="26"/>
      <c r="F334" s="11"/>
      <c r="G334" s="11"/>
      <c r="I334" s="26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3:24">
      <c r="E335" s="26"/>
      <c r="F335" s="11"/>
      <c r="G335" s="11"/>
      <c r="I335" s="26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3:24"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3:24" s="8" customFormat="1">
      <c r="C337" s="47"/>
      <c r="D337" s="27"/>
      <c r="E337" s="50"/>
      <c r="F337" s="9"/>
      <c r="G337" s="9"/>
      <c r="I337" s="5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</row>
    <row r="338" spans="3:24" s="8" customFormat="1">
      <c r="C338" s="47"/>
      <c r="D338" s="27"/>
      <c r="E338" s="50"/>
      <c r="F338" s="9"/>
      <c r="G338" s="9"/>
      <c r="I338" s="5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</row>
    <row r="339" spans="3:24">
      <c r="E339" s="26"/>
      <c r="F339" s="11"/>
      <c r="G339" s="11"/>
      <c r="I339" s="26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3:24" s="8" customFormat="1">
      <c r="C340" s="47"/>
      <c r="D340" s="27"/>
      <c r="E340" s="50"/>
      <c r="F340" s="9"/>
      <c r="G340" s="9"/>
      <c r="I340" s="5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</row>
    <row r="341" spans="3:24">
      <c r="E341" s="54"/>
      <c r="F341" s="4"/>
      <c r="G341" s="4"/>
      <c r="I341" s="26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3:24">
      <c r="E342" s="50"/>
      <c r="F342" s="4"/>
      <c r="G342" s="4"/>
      <c r="I342" s="50"/>
      <c r="K342" s="2"/>
      <c r="L342" s="2"/>
      <c r="M342" s="2"/>
      <c r="N342" s="2"/>
      <c r="O342" s="2"/>
      <c r="P342" s="2"/>
      <c r="Q342" s="2"/>
      <c r="R342" s="2"/>
      <c r="S342" s="2"/>
    </row>
    <row r="343" spans="3:24">
      <c r="E343" s="50"/>
      <c r="F343" s="4"/>
      <c r="G343" s="4"/>
      <c r="I343" s="26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3:24">
      <c r="E344" s="26"/>
      <c r="F344" s="4"/>
      <c r="G344" s="4"/>
      <c r="I344" s="26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3:24" s="8" customFormat="1">
      <c r="C345" s="47"/>
      <c r="D345" s="27"/>
      <c r="E345" s="26"/>
      <c r="F345" s="11"/>
      <c r="G345" s="11"/>
      <c r="H345" s="1"/>
      <c r="I345" s="26"/>
      <c r="J345" s="1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3:24" s="8" customFormat="1">
      <c r="C346" s="47"/>
      <c r="D346" s="27"/>
      <c r="E346" s="26"/>
      <c r="F346" s="11"/>
      <c r="G346" s="11"/>
      <c r="H346" s="1"/>
      <c r="I346" s="26"/>
      <c r="J346" s="1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3:24">
      <c r="E347" s="54"/>
      <c r="F347" s="4"/>
      <c r="G347" s="4"/>
      <c r="I347" s="26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3:24">
      <c r="E348" s="54"/>
      <c r="F348" s="4"/>
      <c r="G348" s="4"/>
      <c r="I348" s="26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3:24">
      <c r="E349" s="54"/>
      <c r="F349" s="4"/>
      <c r="G349" s="4"/>
      <c r="I349" s="26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3:24">
      <c r="E350" s="54"/>
      <c r="F350" s="4"/>
      <c r="G350" s="4"/>
      <c r="I350" s="26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3:24">
      <c r="E351" s="26"/>
      <c r="F351" s="4"/>
      <c r="G351" s="4"/>
      <c r="I351" s="26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3:24">
      <c r="E352" s="26"/>
      <c r="F352" s="4"/>
      <c r="G352" s="4"/>
      <c r="I352" s="26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3:25">
      <c r="E353" s="26"/>
      <c r="F353" s="4"/>
      <c r="G353" s="4"/>
      <c r="I353" s="26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Y353" s="20"/>
    </row>
    <row r="354" spans="3:25" s="8" customFormat="1">
      <c r="C354" s="47"/>
      <c r="D354" s="27"/>
      <c r="E354" s="50"/>
      <c r="F354" s="9"/>
      <c r="G354" s="9"/>
      <c r="I354" s="5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Y354" s="23"/>
    </row>
    <row r="355" spans="3:25">
      <c r="E355" s="26"/>
      <c r="F355" s="4"/>
      <c r="G355" s="4"/>
      <c r="I355" s="26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3:25">
      <c r="E356" s="26"/>
      <c r="F356" s="4"/>
      <c r="G356" s="4"/>
      <c r="I356" s="26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3:25">
      <c r="E357" s="26"/>
      <c r="F357" s="4"/>
      <c r="G357" s="4"/>
      <c r="I357" s="26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3:25">
      <c r="E358" s="26"/>
      <c r="F358" s="11"/>
      <c r="G358" s="11"/>
      <c r="I358" s="26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</sheetData>
  <phoneticPr fontId="0" type="noConversion"/>
  <pageMargins left="0.25" right="0.25" top="1" bottom="1" header="0.5" footer="0.5"/>
  <pageSetup paperSize="5" scale="90" orientation="landscape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shapiro-1</vt:lpstr>
      <vt:lpstr>electricity</vt:lpstr>
      <vt:lpstr>cont</vt:lpstr>
      <vt:lpstr>robertson</vt:lpstr>
      <vt:lpstr>steffes</vt:lpstr>
      <vt:lpstr>kaufman</vt:lpstr>
      <vt:lpstr>dadson</vt:lpstr>
      <vt:lpstr>montovano</vt:lpstr>
      <vt:lpstr>migden</vt:lpstr>
      <vt:lpstr>charvel</vt:lpstr>
      <vt:lpstr>kingerski</vt:lpstr>
      <vt:lpstr>nord</vt:lpstr>
      <vt:lpstr>yoho</vt:lpstr>
      <vt:lpstr>ryall</vt:lpstr>
      <vt:lpstr>Sheet15</vt:lpstr>
      <vt:lpstr>Sheet16</vt:lpstr>
    </vt:vector>
  </TitlesOfParts>
  <Company>E T &amp; 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Havlíček Jan</cp:lastModifiedBy>
  <cp:lastPrinted>2000-12-06T15:48:52Z</cp:lastPrinted>
  <dcterms:created xsi:type="dcterms:W3CDTF">1998-11-25T18:20:31Z</dcterms:created>
  <dcterms:modified xsi:type="dcterms:W3CDTF">2023-09-10T16:04:54Z</dcterms:modified>
</cp:coreProperties>
</file>