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348" tabRatio="587"/>
  </bookViews>
  <sheets>
    <sheet name="Summary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3xy255">#REF!</definedName>
    <definedName name="ADDRESS">#REF!</definedName>
    <definedName name="Admin_Other_G_A_Budget">#REF!</definedName>
    <definedName name="Administration_Perlman_G_A">#REF!</definedName>
    <definedName name="All_G_A_Work_Orders">#REF!</definedName>
    <definedName name="Allocations_Miscellaneous_G_A">#REF!</definedName>
    <definedName name="Allocs_Misc_Bud_Summary">#REF!</definedName>
    <definedName name="BANKS">#REF!</definedName>
    <definedName name="Budget_Summary_G_A">#REF!</definedName>
    <definedName name="CDate">[5]Empl!$A$1</definedName>
    <definedName name="CIOHrRateTotal">[5]Empl!$I$10</definedName>
    <definedName name="CIOMoRateBBTotal">[5]Empl!$J$10</definedName>
    <definedName name="CIOMoRateIBTotal">[5]Empl!$K$10</definedName>
    <definedName name="CIOYrRateIBTotal">[5]Empl!$L$10</definedName>
    <definedName name="clear">[2]Entry!$C$6,[2]Entry!$E$6,[2]Entry!$G$6,[2]Entry!$J$6,[2]Entry!$K$6,[2]Entry!$M$6,[2]Entry!$O$6,[2]Entry!$C$12,[2]Entry!$C$12:$P$40,[2]Entry!$D$45:$E$47,[2]Entry!$A$46:$C$47,[2]Entry!$C$60:$P$88,[2]Entry!$D$93:$E$95,[2]Entry!$A$94:$C$95,[2]Entry!$C$108:$P$136,[2]Entry!$D$141:$E$143,[2]Entry!$A$142:$C$143,[2]Entry!$C$156:$P$184,[2]Entry!$D$189:$E$191,[2]Entry!$A$190:$C$191</definedName>
    <definedName name="coa">#REF!</definedName>
    <definedName name="Current_Month">#REF!</definedName>
    <definedName name="DB_Infra_Bruce_Cap_Budget">#REF!</definedName>
    <definedName name="DB_Infrastructure_Bruce_Cap">#REF!</definedName>
    <definedName name="DB_Infrastructure_Bruce_G_A">#REF!</definedName>
    <definedName name="DB_Infrastructure_Bruce_G_A_Budget">#REF!</definedName>
    <definedName name="Dublin_Capital_Actuals">#REF!</definedName>
    <definedName name="Dublin_Capital_Budget">#REF!</definedName>
    <definedName name="Dublin_G_A_Budget">#REF!</definedName>
    <definedName name="ECT_Info_Systems_Bell_G_A">#REF!</definedName>
    <definedName name="ECT_Info_Systems_Bell_G_A_Budget">#REF!</definedName>
    <definedName name="hours">'[4]1100 COST SUM'!$A$1:$H$1642</definedName>
    <definedName name="IBS_Burchfield_Cap">#REF!</definedName>
    <definedName name="IBS_Capital_Budget_Summary">#REF!</definedName>
    <definedName name="IBS_Capital_Reforecast_Budget">#REF!</definedName>
    <definedName name="IBS_Comm_Sprt_Burchfield_G_A">#REF!</definedName>
    <definedName name="IBS_Comm_Sup_Burchfield_G_A_Budget">#REF!</definedName>
    <definedName name="IBS_Logistics_Burchfield_G_A">#REF!</definedName>
    <definedName name="IBS_Logistics_Burchfield_G_A_Budget">#REF!</definedName>
    <definedName name="Infrastructure_R_D_Bruce_G_A">#REF!</definedName>
    <definedName name="Infrastructure_R_D_Bruce_G_A_Budget">#REF!</definedName>
    <definedName name="IT_Systems_Retail_Energy_Tatar_G_A">#REF!</definedName>
    <definedName name="_JE1">#REF!</definedName>
    <definedName name="_JE2">#REF!</definedName>
    <definedName name="l">[8]Empl!$J$34</definedName>
    <definedName name="Month">#REF!</definedName>
    <definedName name="Network_Operations_Davda_G_A">#REF!</definedName>
    <definedName name="Network_Ops_Davda_Cap">#REF!</definedName>
    <definedName name="Network_Ops_Davda_G_A_Budget">#REF!</definedName>
    <definedName name="NW_Ops_Davda_Cap_Budget">#REF!</definedName>
    <definedName name="Orig_Front_Off_Bibi_Cap">#REF!</definedName>
    <definedName name="Orig_Front_Off_Livermore_Cap">#REF!</definedName>
    <definedName name="Orig_Front_Off_Pickering_Cap">#REF!</definedName>
    <definedName name="Orig_Front_Off_Richardson_Cap">#REF!</definedName>
    <definedName name="Orig_Systems_Richardson_Cap_Budget">#REF!</definedName>
    <definedName name="Origination_Richardson_G_A_Budget">#REF!</definedName>
    <definedName name="Origination_Systems_Richardson_G_A">#REF!</definedName>
    <definedName name="PC_HWSW_Capital">#REF!</definedName>
    <definedName name="PC_HWSW_Capital_Budget">#REF!</definedName>
    <definedName name="_xlnm.Print_Area" localSheetId="0">Summary!$A$1:$V$48</definedName>
    <definedName name="Qry_FCAudit">'[7]Expense by Detail Class'!#REF!</definedName>
    <definedName name="R_D_Tech_Infra_Bell_Cap">#REF!</definedName>
    <definedName name="R_D_Tech_Infra_Bell_Cap_Budget">#REF!</definedName>
    <definedName name="REMIT">#REF!</definedName>
    <definedName name="ReportResults">[9]MicroageAPR!$A$1:$Y$671</definedName>
    <definedName name="ReportResults2">[10]MicroageAPR!$A$1:$Y$671</definedName>
    <definedName name="Retail_Houston_Tatar_G_A_Budget">#REF!</definedName>
    <definedName name="Risk_Infra_Livermore_G_A_Budget">#REF!</definedName>
    <definedName name="Risk_Infrastructure_Livermore_Cap_Budget">#REF!</definedName>
    <definedName name="Risk_Infrastructure_Livermore_G_A">#REF!</definedName>
    <definedName name="Risk_Management_Pickering_G_A">#REF!</definedName>
    <definedName name="Risk_Mgmt_Pickering_G_A_Budget">#REF!</definedName>
    <definedName name="Risk_Mngmt_Pickering_Cap_Budget">#REF!</definedName>
    <definedName name="SAPFuncF4Help" localSheetId="0">Main.SAPF4Help()</definedName>
    <definedName name="SAPFuncF4Help">Main.SAPF4Help()</definedName>
    <definedName name="SDHrRateTotal">[5]Empl!$I$34</definedName>
    <definedName name="SDMoRateBBTotal">[5]Empl!$J$34</definedName>
    <definedName name="Summary_Capital">#REF!</definedName>
    <definedName name="Summary_Capital_by_Director">#REF!</definedName>
    <definedName name="Summary_Capital_Forecast">#REF!</definedName>
    <definedName name="Summary_G_and_A_Actuals">#REF!</definedName>
    <definedName name="Unidentified_Projects_Cap_Budget">#REF!</definedName>
    <definedName name="VP_Info__Systems_Bibi_G_A">#REF!</definedName>
    <definedName name="VP_Info_Systems_Bibi_G_A_Budget">#REF!</definedName>
    <definedName name="wrn.Total._.Enron._.Labor." hidden="1">{#N/A,#N/A,FALSE,"2. Budget per Service"}</definedName>
  </definedNames>
  <calcPr calcId="92512"/>
</workbook>
</file>

<file path=xl/calcChain.xml><?xml version="1.0" encoding="utf-8"?>
<calcChain xmlns="http://schemas.openxmlformats.org/spreadsheetml/2006/main">
  <c r="C10" i="2" l="1"/>
  <c r="D10" i="2"/>
  <c r="E10" i="2"/>
  <c r="F10" i="2"/>
  <c r="G10" i="2"/>
  <c r="H10" i="2"/>
  <c r="I10" i="2"/>
  <c r="J10" i="2"/>
  <c r="O10" i="2"/>
  <c r="Q10" i="2"/>
  <c r="T10" i="2"/>
  <c r="X10" i="2"/>
  <c r="Z10" i="2"/>
  <c r="X11" i="2"/>
  <c r="Z11" i="2"/>
  <c r="C12" i="2"/>
  <c r="D12" i="2"/>
  <c r="I12" i="2"/>
  <c r="X12" i="2"/>
  <c r="Z12" i="2"/>
  <c r="C14" i="2"/>
  <c r="D14" i="2"/>
  <c r="X14" i="2"/>
  <c r="C16" i="2"/>
  <c r="D16" i="2"/>
  <c r="E16" i="2"/>
  <c r="F16" i="2"/>
  <c r="H16" i="2"/>
  <c r="J16" i="2"/>
  <c r="X16" i="2"/>
  <c r="C18" i="2"/>
  <c r="D18" i="2"/>
  <c r="Q18" i="2"/>
  <c r="X18" i="2"/>
  <c r="C20" i="2"/>
  <c r="D20" i="2"/>
  <c r="Q20" i="2"/>
  <c r="X20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X22" i="2"/>
  <c r="C24" i="2"/>
  <c r="D24" i="2"/>
  <c r="C25" i="2"/>
  <c r="Q25" i="2"/>
  <c r="C26" i="2"/>
  <c r="D26" i="2"/>
  <c r="Q26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X29" i="2"/>
  <c r="C37" i="2"/>
  <c r="D37" i="2"/>
  <c r="E37" i="2"/>
  <c r="F37" i="2"/>
  <c r="G37" i="2"/>
  <c r="H37" i="2"/>
  <c r="I37" i="2"/>
  <c r="J37" i="2"/>
  <c r="O37" i="2"/>
  <c r="Q37" i="2"/>
  <c r="T37" i="2"/>
  <c r="C38" i="2"/>
  <c r="D38" i="2"/>
  <c r="K38" i="2"/>
  <c r="C39" i="2"/>
  <c r="D39" i="2"/>
  <c r="C40" i="2"/>
  <c r="D40" i="2"/>
  <c r="Q40" i="2"/>
  <c r="C41" i="2"/>
  <c r="D41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C53" i="2"/>
  <c r="D53" i="2"/>
</calcChain>
</file>

<file path=xl/comments1.xml><?xml version="1.0" encoding="utf-8"?>
<comments xmlns="http://schemas.openxmlformats.org/spreadsheetml/2006/main">
  <authors>
    <author>mgalvan</author>
  </authors>
  <commentList>
    <comment ref="Q24" authorId="0" shapeId="0">
      <text>
        <r>
          <rPr>
            <b/>
            <sz val="8"/>
            <color indexed="81"/>
            <rFont val="Tahoma"/>
          </rPr>
          <t>mgalvan: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$8.2mm less 6.3mm for CL and 1.8mm for OTC.
4042 is plug since depr reflected at 100% will also be reflected in indirects for internal depr exp allocation then re-allocation out to BU's.
$2408 is moving accounting to direct exp "Other" line.</t>
        </r>
      </text>
    </comment>
  </commentList>
</comments>
</file>

<file path=xl/sharedStrings.xml><?xml version="1.0" encoding="utf-8"?>
<sst xmlns="http://schemas.openxmlformats.org/spreadsheetml/2006/main" count="109" uniqueCount="37">
  <si>
    <t>EXPENSE</t>
  </si>
  <si>
    <t>2001 Forecast</t>
  </si>
  <si>
    <t>E N R O N  N E T  W O R K S</t>
  </si>
  <si>
    <t>Increase / (Decrease) from 2001 EES Proforma Ongoing Run Rate</t>
  </si>
  <si>
    <t xml:space="preserve">     Indirects</t>
  </si>
  <si>
    <t xml:space="preserve">     Bonus Accrual</t>
  </si>
  <si>
    <t xml:space="preserve">     Depreciation</t>
  </si>
  <si>
    <t>CAPITAL PROJECT</t>
  </si>
  <si>
    <t>(in thousands)</t>
  </si>
  <si>
    <t>Plan</t>
  </si>
  <si>
    <t>EOL</t>
  </si>
  <si>
    <t>Energy Operations</t>
  </si>
  <si>
    <t>IT Development</t>
  </si>
  <si>
    <t>(b)  The 2001 Budget represents the groups formally known as EES Services and Risk Controls &amp; Operations.</t>
  </si>
  <si>
    <t>Other</t>
  </si>
  <si>
    <t>Sub Total Direct Expense</t>
  </si>
  <si>
    <t xml:space="preserve">(a)  Does not reflect Controllable costs of $10.5mm for both '01 Plan and '01 Forecast and $10.6mm for '02 Plan.  </t>
  </si>
  <si>
    <t xml:space="preserve">      These costs are budgeted for at the cost center level for each respective BU.</t>
  </si>
  <si>
    <t>EIM</t>
  </si>
  <si>
    <t>EGM</t>
  </si>
  <si>
    <t>EBS</t>
  </si>
  <si>
    <t>EES</t>
  </si>
  <si>
    <t>Corp</t>
  </si>
  <si>
    <t>ENW</t>
  </si>
  <si>
    <t>Total</t>
  </si>
  <si>
    <t>TOTAL EXPENSE</t>
  </si>
  <si>
    <t>TOTAL CAPITAL</t>
  </si>
  <si>
    <t>2002 SPEND ANALYSIS</t>
  </si>
  <si>
    <t>EA</t>
  </si>
  <si>
    <t>EEL</t>
  </si>
  <si>
    <t>Revised</t>
  </si>
  <si>
    <t>2002</t>
  </si>
  <si>
    <t>Infrastructure</t>
  </si>
  <si>
    <t>Commodity Logic</t>
  </si>
  <si>
    <t>Other Unallocated</t>
  </si>
  <si>
    <t xml:space="preserve">TOTAL </t>
  </si>
  <si>
    <t>TOTAL DIRECT EXPENSE &amp;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</si>
</sst>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41" formatCode="_(* #,##0_);_(* \(#,##0\);_(* &quot;-&quot;_);_(@_)"/>
    <numFmt numFmtId="165" formatCode="0.00_)"/>
    <numFmt numFmtId="166" formatCode="&quot;$&quot;\ \ \ #,##0.00_);\(&quot;$&quot;\ \ \ #,##0.00\);&quot;$&quot;\ \ \ \ \ \ \ \ \ \ \-"/>
    <numFmt numFmtId="167" formatCode="#,##0.0000_);\(#,##0.0000\);_ \-\ \ "/>
    <numFmt numFmtId="168" formatCode="#,##0.00__\);\(#,##0.00\);__\ \ \-"/>
    <numFmt numFmtId="169" formatCode="#,###_)"/>
  </numFmts>
  <fonts count="23">
    <font>
      <sz val="10"/>
      <name val="Times New Roman"/>
    </font>
    <font>
      <sz val="10"/>
      <name val="Arial"/>
    </font>
    <font>
      <sz val="11"/>
      <name val="??"/>
      <family val="3"/>
      <charset val="129"/>
    </font>
    <font>
      <sz val="8"/>
      <name val="Arial"/>
      <family val="2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b/>
      <sz val="10"/>
      <name val="Times New Roman"/>
      <family val="1"/>
    </font>
    <font>
      <b/>
      <u/>
      <sz val="10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b/>
      <sz val="22"/>
      <name val="Times New Roman"/>
      <family val="1"/>
    </font>
    <font>
      <sz val="10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sz val="12"/>
      <color indexed="12"/>
      <name val="Times New Roman"/>
      <family val="1"/>
    </font>
    <font>
      <sz val="10"/>
      <color indexed="12"/>
      <name val="Times New Roman"/>
      <family val="1"/>
    </font>
    <font>
      <sz val="10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1">
    <xf numFmtId="0" fontId="0" fillId="0" borderId="0"/>
    <xf numFmtId="166" fontId="1" fillId="2" borderId="1">
      <alignment horizontal="center" vertical="center"/>
    </xf>
    <xf numFmtId="168" fontId="1" fillId="0" borderId="0" applyFill="0" applyBorder="0" applyAlignment="0"/>
    <xf numFmtId="6" fontId="2" fillId="0" borderId="0">
      <protection locked="0"/>
    </xf>
    <xf numFmtId="167" fontId="1" fillId="0" borderId="0">
      <protection locked="0"/>
    </xf>
    <xf numFmtId="38" fontId="3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2" applyNumberFormat="0" applyAlignment="0" applyProtection="0">
      <alignment horizontal="left" vertical="center"/>
    </xf>
    <xf numFmtId="0" fontId="5" fillId="0" borderId="3">
      <alignment horizontal="left" vertical="center"/>
    </xf>
    <xf numFmtId="169" fontId="1" fillId="0" borderId="0">
      <protection locked="0"/>
    </xf>
    <xf numFmtId="169" fontId="1" fillId="0" borderId="0">
      <protection locked="0"/>
    </xf>
    <xf numFmtId="0" fontId="6" fillId="0" borderId="4" applyNumberFormat="0" applyFill="0" applyAlignment="0" applyProtection="0"/>
    <xf numFmtId="10" fontId="3" fillId="4" borderId="5" applyNumberFormat="0" applyBorder="0" applyAlignment="0" applyProtection="0"/>
    <xf numFmtId="37" fontId="7" fillId="0" borderId="0"/>
    <xf numFmtId="165" fontId="8" fillId="0" borderId="0"/>
    <xf numFmtId="10" fontId="1" fillId="0" borderId="0" applyFont="0" applyFill="0" applyBorder="0" applyAlignment="0" applyProtection="0"/>
    <xf numFmtId="169" fontId="1" fillId="0" borderId="6">
      <protection locked="0"/>
    </xf>
    <xf numFmtId="37" fontId="3" fillId="5" borderId="0" applyNumberFormat="0" applyBorder="0" applyAlignment="0" applyProtection="0"/>
    <xf numFmtId="37" fontId="9" fillId="0" borderId="0"/>
    <xf numFmtId="37" fontId="9" fillId="3" borderId="0" applyNumberFormat="0" applyBorder="0" applyAlignment="0" applyProtection="0"/>
    <xf numFmtId="3" fontId="10" fillId="0" borderId="4" applyProtection="0"/>
  </cellStyleXfs>
  <cellXfs count="46">
    <xf numFmtId="0" fontId="0" fillId="0" borderId="0" xfId="0"/>
    <xf numFmtId="0" fontId="11" fillId="0" borderId="0" xfId="0" applyFont="1"/>
    <xf numFmtId="0" fontId="11" fillId="0" borderId="0" xfId="0" applyFont="1" applyBorder="1"/>
    <xf numFmtId="0" fontId="13" fillId="0" borderId="0" xfId="0" applyFont="1"/>
    <xf numFmtId="6" fontId="15" fillId="0" borderId="0" xfId="0" applyNumberFormat="1" applyFont="1" applyFill="1" applyBorder="1"/>
    <xf numFmtId="0" fontId="13" fillId="0" borderId="0" xfId="0" applyFont="1" applyAlignment="1">
      <alignment horizontal="left" indent="2"/>
    </xf>
    <xf numFmtId="0" fontId="15" fillId="0" borderId="0" xfId="0" applyFont="1"/>
    <xf numFmtId="0" fontId="16" fillId="0" borderId="0" xfId="0" applyFont="1" applyFill="1" applyAlignment="1">
      <alignment horizontal="left"/>
    </xf>
    <xf numFmtId="0" fontId="17" fillId="0" borderId="0" xfId="0" applyFont="1"/>
    <xf numFmtId="6" fontId="17" fillId="0" borderId="0" xfId="0" applyNumberFormat="1" applyFont="1"/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right"/>
    </xf>
    <xf numFmtId="0" fontId="13" fillId="0" borderId="0" xfId="0" quotePrefix="1" applyFont="1"/>
    <xf numFmtId="41" fontId="17" fillId="0" borderId="0" xfId="0" applyNumberFormat="1" applyFont="1" applyFill="1"/>
    <xf numFmtId="0" fontId="12" fillId="6" borderId="0" xfId="0" applyFont="1" applyFill="1" applyBorder="1"/>
    <xf numFmtId="0" fontId="17" fillId="6" borderId="0" xfId="0" applyFont="1" applyFill="1" applyBorder="1"/>
    <xf numFmtId="0" fontId="13" fillId="6" borderId="0" xfId="0" applyFont="1" applyFill="1" applyBorder="1" applyAlignment="1">
      <alignment horizontal="center"/>
    </xf>
    <xf numFmtId="0" fontId="13" fillId="6" borderId="0" xfId="0" quotePrefix="1" applyFont="1" applyFill="1" applyBorder="1" applyAlignment="1">
      <alignment horizontal="center"/>
    </xf>
    <xf numFmtId="0" fontId="17" fillId="0" borderId="0" xfId="0" applyFont="1" applyBorder="1"/>
    <xf numFmtId="0" fontId="14" fillId="6" borderId="0" xfId="0" applyFont="1" applyFill="1" applyBorder="1" applyAlignment="1">
      <alignment horizontal="center"/>
    </xf>
    <xf numFmtId="0" fontId="11" fillId="6" borderId="0" xfId="0" applyFont="1" applyFill="1" applyBorder="1"/>
    <xf numFmtId="0" fontId="13" fillId="6" borderId="0" xfId="0" applyFont="1" applyFill="1" applyBorder="1" applyAlignment="1">
      <alignment horizontal="center" wrapText="1"/>
    </xf>
    <xf numFmtId="0" fontId="11" fillId="0" borderId="0" xfId="0" applyFont="1" applyBorder="1" applyAlignment="1">
      <alignment horizontal="center" wrapText="1"/>
    </xf>
    <xf numFmtId="0" fontId="11" fillId="5" borderId="0" xfId="0" applyFont="1" applyFill="1" applyBorder="1"/>
    <xf numFmtId="0" fontId="17" fillId="5" borderId="0" xfId="0" applyFont="1" applyFill="1" applyBorder="1"/>
    <xf numFmtId="0" fontId="14" fillId="5" borderId="0" xfId="0" applyFont="1" applyFill="1" applyBorder="1" applyAlignment="1">
      <alignment horizontal="center"/>
    </xf>
    <xf numFmtId="0" fontId="12" fillId="5" borderId="0" xfId="0" applyFont="1" applyFill="1" applyBorder="1"/>
    <xf numFmtId="41" fontId="15" fillId="0" borderId="0" xfId="0" applyNumberFormat="1" applyFont="1" applyFill="1" applyBorder="1"/>
    <xf numFmtId="41" fontId="17" fillId="0" borderId="0" xfId="0" applyNumberFormat="1" applyFont="1"/>
    <xf numFmtId="41" fontId="15" fillId="0" borderId="7" xfId="0" applyNumberFormat="1" applyFont="1" applyFill="1" applyBorder="1"/>
    <xf numFmtId="41" fontId="15" fillId="0" borderId="6" xfId="0" applyNumberFormat="1" applyFont="1" applyFill="1" applyBorder="1"/>
    <xf numFmtId="41" fontId="17" fillId="0" borderId="0" xfId="0" applyNumberFormat="1" applyFont="1" applyBorder="1"/>
    <xf numFmtId="41" fontId="13" fillId="5" borderId="0" xfId="0" applyNumberFormat="1" applyFont="1" applyFill="1" applyBorder="1" applyAlignment="1">
      <alignment horizontal="center" wrapText="1"/>
    </xf>
    <xf numFmtId="41" fontId="15" fillId="0" borderId="3" xfId="0" applyNumberFormat="1" applyFont="1" applyFill="1" applyBorder="1"/>
    <xf numFmtId="41" fontId="15" fillId="0" borderId="8" xfId="0" applyNumberFormat="1" applyFont="1" applyFill="1" applyBorder="1"/>
    <xf numFmtId="41" fontId="13" fillId="5" borderId="0" xfId="0" quotePrefix="1" applyNumberFormat="1" applyFont="1" applyFill="1" applyBorder="1" applyAlignment="1">
      <alignment horizontal="center"/>
    </xf>
    <xf numFmtId="41" fontId="20" fillId="0" borderId="0" xfId="0" applyNumberFormat="1" applyFont="1" applyFill="1" applyBorder="1"/>
    <xf numFmtId="41" fontId="20" fillId="0" borderId="3" xfId="0" applyNumberFormat="1" applyFont="1" applyFill="1" applyBorder="1"/>
    <xf numFmtId="41" fontId="21" fillId="0" borderId="0" xfId="0" applyNumberFormat="1" applyFont="1"/>
    <xf numFmtId="41" fontId="20" fillId="0" borderId="8" xfId="0" applyNumberFormat="1" applyFont="1" applyFill="1" applyBorder="1"/>
    <xf numFmtId="41" fontId="20" fillId="0" borderId="7" xfId="0" applyNumberFormat="1" applyFont="1" applyFill="1" applyBorder="1"/>
    <xf numFmtId="41" fontId="20" fillId="0" borderId="6" xfId="0" applyNumberFormat="1" applyFont="1" applyFill="1" applyBorder="1"/>
    <xf numFmtId="41" fontId="21" fillId="0" borderId="0" xfId="0" applyNumberFormat="1" applyFont="1" applyFill="1"/>
    <xf numFmtId="0" fontId="13" fillId="6" borderId="0" xfId="0" applyFont="1" applyFill="1" applyBorder="1" applyAlignment="1">
      <alignment horizontal="center"/>
    </xf>
    <xf numFmtId="41" fontId="13" fillId="5" borderId="0" xfId="0" applyNumberFormat="1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 wrapText="1"/>
    </xf>
  </cellXfs>
  <cellStyles count="21">
    <cellStyle name="Actual Date" xfId="1"/>
    <cellStyle name="Calc Currency (0)" xfId="2"/>
    <cellStyle name="Date" xfId="3"/>
    <cellStyle name="Fixed" xfId="4"/>
    <cellStyle name="Grey" xfId="5"/>
    <cellStyle name="HEADER" xfId="6"/>
    <cellStyle name="Header1" xfId="7"/>
    <cellStyle name="Header2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 [2]" xfId="15"/>
    <cellStyle name="Total" xfId="16" builtinId="25" customBuiltin="1"/>
    <cellStyle name="Unprot" xfId="17"/>
    <cellStyle name="Unprot$" xfId="18"/>
    <cellStyle name="Unprot_CurrencySKorea" xfId="19"/>
    <cellStyle name="Unprotect" xf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68580</xdr:colOff>
      <xdr:row>1</xdr:row>
      <xdr:rowOff>30480</xdr:rowOff>
    </xdr:to>
    <xdr:pic>
      <xdr:nvPicPr>
        <xdr:cNvPr id="2049" name="Picture 1" descr="W:\msoffice2000sr1\PFiles\MSOffice\Clipart\WebArt\bd10295_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35758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2001\Budget\Allocations\Updated%20Alloc%20Fil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INVENTORY&amp;%20%20REFRESH/BARC%20ARC%20and%20Purchase%20data%20ROB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Enron%20Net%20Works/Accounting/2002%20Plan/BU%20OTC%20Presentations/EA/Overall%20Allocation%20Template%20-%20EA%2010-18r%20Louis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coc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nvoices/Sept9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galvan/Local%20Settings/Temporary%20Internet%20Files/OLK1E/Costs/2001%20O&amp;M/2000%20O&amp;M%20Costs%20DEC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galvan/Local%20Settings/Temporary%20Internet%20Files/OLK1E/Costs/2001%20O&amp;M/Due%20Diligence/DD%20Analysis%2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galvan/Local%20Settings/Temporary%20Internet%20Files/OLK1E/Costs/QTR1%202001%20RECLASS%20TO%20L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galvan/Local%20Settings/Temporary%20Internet%20Files/OLK1E/Costs/2001%20O&amp;M/Due%20Diligence/Carla_Expense%20Suppor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galvan/Local%20Settings/Temporary%20Internet%20Files/OLK1E/IBM%20BIS/2001%20O&amp;M/2001%20O&amp;M/Due%20Diligence/DD%20Analysis%20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galvan/Local%20Settings/Temporary%20Internet%20Files/OLK1E/INVENTORY&amp;%20%20REFRESH/BARC%20ARC%20and%20Purchase%20data%20RO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 Ops 2001 Plan $'s"/>
      <sheetName val="Energy 2001 Ops Plan %"/>
      <sheetName val="2000 Plan Alloc"/>
      <sheetName val="EO 2001 Plan $'s wo EIS"/>
      <sheetName val="2000 Plan Alloc wo EIS"/>
      <sheetName val="2001 vs 2000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B ARC TO IBM (2)"/>
      <sheetName val="IBM W2W"/>
      <sheetName val="IBM BARC"/>
      <sheetName val="IBM ARC"/>
      <sheetName val="ROB W2W"/>
      <sheetName val="ROB BARC"/>
      <sheetName val="ROB ARC"/>
      <sheetName val="ROB ARC TO IBM"/>
      <sheetName val="MicroageAPR"/>
      <sheetName val="MicroageMAY"/>
      <sheetName val="IBM JUN-NOV"/>
      <sheetName val="Invoice"/>
      <sheetName val="Total Lease fr IBM"/>
      <sheetName val="Servers Bough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InvDate</v>
          </cell>
          <cell r="B1" t="str">
            <v>DocType</v>
          </cell>
          <cell r="C1" t="str">
            <v>DocNum</v>
          </cell>
          <cell r="D1" t="str">
            <v>InvRefNum</v>
          </cell>
          <cell r="E1" t="str">
            <v>OEDate</v>
          </cell>
          <cell r="F1" t="str">
            <v>CycleTime</v>
          </cell>
          <cell r="G1" t="str">
            <v>SONum</v>
          </cell>
          <cell r="H1" t="str">
            <v>CustPONum</v>
          </cell>
          <cell r="I1" t="str">
            <v>InvDueDate</v>
          </cell>
          <cell r="J1" t="str">
            <v>LineNum</v>
          </cell>
          <cell r="K1" t="str">
            <v>ItemNum</v>
          </cell>
          <cell r="L1" t="str">
            <v>ManufPartNum</v>
          </cell>
          <cell r="M1" t="str">
            <v>Description</v>
          </cell>
          <cell r="N1" t="str">
            <v>TYPE</v>
          </cell>
          <cell r="P1" t="str">
            <v>ShipQty</v>
          </cell>
          <cell r="Q1" t="str">
            <v>UnitPrc</v>
          </cell>
          <cell r="R1" t="str">
            <v>ExtendedPrc</v>
          </cell>
          <cell r="S1" t="str">
            <v>DolrsTax</v>
          </cell>
          <cell r="T1" t="str">
            <v>DolrsFreight</v>
          </cell>
          <cell r="U1" t="str">
            <v>HandlingChge</v>
          </cell>
          <cell r="V1" t="str">
            <v>TotalDolrsSurcharge</v>
          </cell>
          <cell r="W1" t="str">
            <v>RestockFee</v>
          </cell>
          <cell r="X1" t="str">
            <v>Total Price</v>
          </cell>
          <cell r="Y1" t="str">
            <v>ShipDate</v>
          </cell>
        </row>
        <row r="3">
          <cell r="A3">
            <v>36629</v>
          </cell>
          <cell r="B3" t="str">
            <v>IN</v>
          </cell>
          <cell r="C3" t="str">
            <v>731835</v>
          </cell>
          <cell r="D3">
            <v>0</v>
          </cell>
          <cell r="E3">
            <v>36620</v>
          </cell>
          <cell r="F3">
            <v>9</v>
          </cell>
          <cell r="G3" t="str">
            <v>121107</v>
          </cell>
          <cell r="H3" t="str">
            <v>B0004002</v>
          </cell>
          <cell r="I3">
            <v>36659</v>
          </cell>
          <cell r="J3">
            <v>1</v>
          </cell>
          <cell r="K3" t="str">
            <v>CPQ-382500-001</v>
          </cell>
          <cell r="L3" t="str">
            <v>382500-001</v>
          </cell>
          <cell r="M3" t="str">
            <v>ARMADA CONVENIENCE BASE E</v>
          </cell>
          <cell r="P3">
            <v>1</v>
          </cell>
          <cell r="Q3">
            <v>214</v>
          </cell>
          <cell r="R3">
            <v>214</v>
          </cell>
          <cell r="S3">
            <v>18.48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232.48</v>
          </cell>
          <cell r="Y3">
            <v>36626</v>
          </cell>
        </row>
        <row r="4">
          <cell r="A4">
            <v>36641</v>
          </cell>
          <cell r="B4" t="str">
            <v>IN</v>
          </cell>
          <cell r="C4" t="str">
            <v>744234</v>
          </cell>
          <cell r="D4">
            <v>0</v>
          </cell>
          <cell r="E4">
            <v>36620</v>
          </cell>
          <cell r="F4">
            <v>21</v>
          </cell>
          <cell r="G4" t="str">
            <v>121107</v>
          </cell>
          <cell r="H4" t="str">
            <v>B0004002</v>
          </cell>
          <cell r="I4">
            <v>36671</v>
          </cell>
          <cell r="J4">
            <v>1</v>
          </cell>
          <cell r="K4" t="str">
            <v>CPQ-122931-B25</v>
          </cell>
          <cell r="L4" t="str">
            <v>122931-B25</v>
          </cell>
          <cell r="M4" t="str">
            <v>ARMADA CONVENIENCE BASE EMONITOR STAND</v>
          </cell>
          <cell r="P4">
            <v>1</v>
          </cell>
          <cell r="Q4">
            <v>74</v>
          </cell>
          <cell r="R4">
            <v>74</v>
          </cell>
          <cell r="S4">
            <v>6.11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80.11</v>
          </cell>
          <cell r="Y4">
            <v>36640</v>
          </cell>
        </row>
        <row r="5">
          <cell r="A5">
            <v>36629</v>
          </cell>
          <cell r="B5" t="str">
            <v>IN</v>
          </cell>
          <cell r="C5" t="str">
            <v>731835</v>
          </cell>
          <cell r="D5">
            <v>0</v>
          </cell>
          <cell r="E5">
            <v>36620</v>
          </cell>
          <cell r="F5">
            <v>9</v>
          </cell>
          <cell r="G5" t="str">
            <v>121107</v>
          </cell>
          <cell r="H5" t="str">
            <v>B0004002</v>
          </cell>
          <cell r="I5">
            <v>36659</v>
          </cell>
          <cell r="J5">
            <v>3</v>
          </cell>
          <cell r="K5" t="str">
            <v>MIC-FREIGHT</v>
          </cell>
          <cell r="L5" t="str">
            <v>FREIGHT</v>
          </cell>
          <cell r="M5" t="str">
            <v>FREIGHT CHARGE TAXABLETAXABLE</v>
          </cell>
          <cell r="P5">
            <v>1</v>
          </cell>
          <cell r="Q5">
            <v>10</v>
          </cell>
          <cell r="R5">
            <v>10</v>
          </cell>
          <cell r="X5">
            <v>10</v>
          </cell>
          <cell r="Y5">
            <v>36626</v>
          </cell>
        </row>
        <row r="6">
          <cell r="A6">
            <v>36629</v>
          </cell>
          <cell r="B6" t="str">
            <v>IN</v>
          </cell>
          <cell r="C6" t="str">
            <v>731836</v>
          </cell>
          <cell r="D6">
            <v>0</v>
          </cell>
          <cell r="E6">
            <v>36620</v>
          </cell>
          <cell r="F6">
            <v>9</v>
          </cell>
          <cell r="G6" t="str">
            <v>121108</v>
          </cell>
          <cell r="H6" t="str">
            <v>B0004003</v>
          </cell>
          <cell r="I6">
            <v>36659</v>
          </cell>
          <cell r="J6">
            <v>1</v>
          </cell>
          <cell r="K6" t="str">
            <v>CPQ-382500-001</v>
          </cell>
          <cell r="L6" t="str">
            <v>382500-001</v>
          </cell>
          <cell r="M6" t="str">
            <v>ARMADA CONVENIENCE BASE E</v>
          </cell>
          <cell r="P6">
            <v>1</v>
          </cell>
          <cell r="Q6">
            <v>214</v>
          </cell>
          <cell r="R6">
            <v>214</v>
          </cell>
          <cell r="S6">
            <v>18.48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232.48</v>
          </cell>
          <cell r="Y6">
            <v>36626</v>
          </cell>
        </row>
        <row r="7">
          <cell r="A7">
            <v>36641</v>
          </cell>
          <cell r="B7" t="str">
            <v>IN</v>
          </cell>
          <cell r="C7" t="str">
            <v>744235</v>
          </cell>
          <cell r="D7">
            <v>0</v>
          </cell>
          <cell r="E7">
            <v>36620</v>
          </cell>
          <cell r="F7">
            <v>21</v>
          </cell>
          <cell r="G7" t="str">
            <v>121108</v>
          </cell>
          <cell r="H7" t="str">
            <v>B0004003</v>
          </cell>
          <cell r="I7">
            <v>36671</v>
          </cell>
          <cell r="J7">
            <v>1</v>
          </cell>
          <cell r="K7" t="str">
            <v>CPQ-122931-B25</v>
          </cell>
          <cell r="L7" t="str">
            <v>122931-B25</v>
          </cell>
          <cell r="M7" t="str">
            <v>ARMADA CONVENIENCE BASE EMONITOR STAND</v>
          </cell>
          <cell r="P7">
            <v>1</v>
          </cell>
          <cell r="Q7">
            <v>74</v>
          </cell>
          <cell r="R7">
            <v>74</v>
          </cell>
          <cell r="S7">
            <v>6.11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80.11</v>
          </cell>
          <cell r="Y7">
            <v>36640</v>
          </cell>
        </row>
        <row r="8">
          <cell r="A8">
            <v>36629</v>
          </cell>
          <cell r="B8" t="str">
            <v>IN</v>
          </cell>
          <cell r="C8" t="str">
            <v>731836</v>
          </cell>
          <cell r="D8">
            <v>0</v>
          </cell>
          <cell r="E8">
            <v>36620</v>
          </cell>
          <cell r="F8">
            <v>9</v>
          </cell>
          <cell r="G8" t="str">
            <v>121108</v>
          </cell>
          <cell r="H8" t="str">
            <v>B0004003</v>
          </cell>
          <cell r="I8">
            <v>36659</v>
          </cell>
          <cell r="J8">
            <v>3</v>
          </cell>
          <cell r="K8" t="str">
            <v>MIC-FREIGHT</v>
          </cell>
          <cell r="L8" t="str">
            <v>FREIGHT</v>
          </cell>
          <cell r="M8" t="str">
            <v>FREIGHT CHARGE TAXABLETAXABLE</v>
          </cell>
          <cell r="P8">
            <v>1</v>
          </cell>
          <cell r="Q8">
            <v>10</v>
          </cell>
          <cell r="R8">
            <v>10</v>
          </cell>
          <cell r="X8">
            <v>10</v>
          </cell>
          <cell r="Y8">
            <v>36626</v>
          </cell>
        </row>
        <row r="9">
          <cell r="A9">
            <v>36629</v>
          </cell>
          <cell r="B9" t="str">
            <v>IN</v>
          </cell>
          <cell r="C9" t="str">
            <v>731838</v>
          </cell>
          <cell r="D9">
            <v>0</v>
          </cell>
          <cell r="E9">
            <v>36620</v>
          </cell>
          <cell r="F9">
            <v>9</v>
          </cell>
          <cell r="G9" t="str">
            <v>121110</v>
          </cell>
          <cell r="H9" t="str">
            <v>B0004004</v>
          </cell>
          <cell r="I9">
            <v>36659</v>
          </cell>
          <cell r="J9">
            <v>1</v>
          </cell>
          <cell r="K9" t="str">
            <v>CPQ-382500-001</v>
          </cell>
          <cell r="L9" t="str">
            <v>382500-001</v>
          </cell>
          <cell r="M9" t="str">
            <v>ARMADA CONVENIENCE BASE E</v>
          </cell>
          <cell r="P9">
            <v>1</v>
          </cell>
          <cell r="Q9">
            <v>214</v>
          </cell>
          <cell r="R9">
            <v>214</v>
          </cell>
          <cell r="S9">
            <v>13.44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227.44</v>
          </cell>
          <cell r="Y9">
            <v>36626</v>
          </cell>
        </row>
        <row r="10">
          <cell r="A10">
            <v>36671</v>
          </cell>
          <cell r="B10" t="str">
            <v>IN</v>
          </cell>
          <cell r="C10" t="str">
            <v>783734</v>
          </cell>
          <cell r="D10">
            <v>0</v>
          </cell>
          <cell r="E10">
            <v>36620</v>
          </cell>
          <cell r="F10">
            <v>51</v>
          </cell>
          <cell r="G10" t="str">
            <v>121110</v>
          </cell>
          <cell r="H10" t="str">
            <v>B0004004</v>
          </cell>
          <cell r="I10">
            <v>36701</v>
          </cell>
          <cell r="J10">
            <v>1</v>
          </cell>
          <cell r="K10" t="str">
            <v>CPQ-122931-B25</v>
          </cell>
          <cell r="L10" t="str">
            <v>122931-B25</v>
          </cell>
          <cell r="M10" t="str">
            <v>ARMADA CONVENIENCE BASE EMONITOR STAND</v>
          </cell>
          <cell r="P10">
            <v>1</v>
          </cell>
          <cell r="Q10">
            <v>74</v>
          </cell>
          <cell r="R10">
            <v>74</v>
          </cell>
          <cell r="S10">
            <v>4.4400000000000004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78.44</v>
          </cell>
          <cell r="Y10">
            <v>36670</v>
          </cell>
        </row>
        <row r="11">
          <cell r="A11">
            <v>36638</v>
          </cell>
          <cell r="B11" t="str">
            <v>IN</v>
          </cell>
          <cell r="C11" t="str">
            <v>742831</v>
          </cell>
          <cell r="D11">
            <v>0</v>
          </cell>
          <cell r="E11">
            <v>36620</v>
          </cell>
          <cell r="F11">
            <v>18</v>
          </cell>
          <cell r="G11" t="str">
            <v>121110</v>
          </cell>
          <cell r="H11" t="str">
            <v>B0004004</v>
          </cell>
          <cell r="I11">
            <v>36668</v>
          </cell>
          <cell r="J11">
            <v>1</v>
          </cell>
          <cell r="K11" t="str">
            <v>CPQ-325800-001</v>
          </cell>
          <cell r="L11" t="str">
            <v>325800-001</v>
          </cell>
          <cell r="M11" t="str">
            <v>COMPAQ V700 17IN COLMON16VIS .22MM 1600X1200</v>
          </cell>
          <cell r="P11">
            <v>1</v>
          </cell>
          <cell r="Q11">
            <v>294</v>
          </cell>
          <cell r="R11">
            <v>294</v>
          </cell>
          <cell r="S11">
            <v>17.64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311.64</v>
          </cell>
          <cell r="Y11">
            <v>36637</v>
          </cell>
        </row>
        <row r="12">
          <cell r="A12">
            <v>36629</v>
          </cell>
          <cell r="B12" t="str">
            <v>IN</v>
          </cell>
          <cell r="C12" t="str">
            <v>731838</v>
          </cell>
          <cell r="D12">
            <v>0</v>
          </cell>
          <cell r="E12">
            <v>36620</v>
          </cell>
          <cell r="F12">
            <v>9</v>
          </cell>
          <cell r="G12" t="str">
            <v>121110</v>
          </cell>
          <cell r="H12" t="str">
            <v>B0004004</v>
          </cell>
          <cell r="I12">
            <v>36659</v>
          </cell>
          <cell r="J12">
            <v>3</v>
          </cell>
          <cell r="K12" t="str">
            <v>MIC-FREIGHT</v>
          </cell>
          <cell r="L12" t="str">
            <v>FREIGHT</v>
          </cell>
          <cell r="M12" t="str">
            <v>FREIGHT CHARGE TAXABLETAXABLE</v>
          </cell>
          <cell r="P12">
            <v>1</v>
          </cell>
          <cell r="Q12">
            <v>10</v>
          </cell>
          <cell r="R12">
            <v>10</v>
          </cell>
          <cell r="X12">
            <v>10</v>
          </cell>
          <cell r="Y12">
            <v>36626</v>
          </cell>
        </row>
        <row r="13">
          <cell r="A13">
            <v>36621</v>
          </cell>
          <cell r="B13" t="str">
            <v>IN</v>
          </cell>
          <cell r="C13" t="str">
            <v>724397</v>
          </cell>
          <cell r="D13">
            <v>0</v>
          </cell>
          <cell r="E13">
            <v>36620</v>
          </cell>
          <cell r="F13">
            <v>1</v>
          </cell>
          <cell r="G13" t="str">
            <v>121111</v>
          </cell>
          <cell r="H13" t="str">
            <v>B0004005</v>
          </cell>
          <cell r="I13">
            <v>36651</v>
          </cell>
          <cell r="J13">
            <v>1</v>
          </cell>
          <cell r="K13" t="str">
            <v>CPQ-315177-B21</v>
          </cell>
          <cell r="L13" t="str">
            <v>315177-B21</v>
          </cell>
          <cell r="M13" t="str">
            <v>128MB 66MHZ SDRAM SODIMMMEM MOD</v>
          </cell>
          <cell r="P13">
            <v>2</v>
          </cell>
          <cell r="Q13">
            <v>245</v>
          </cell>
          <cell r="R13">
            <v>490</v>
          </cell>
          <cell r="S13">
            <v>41.25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531.25</v>
          </cell>
          <cell r="Y13">
            <v>36620</v>
          </cell>
        </row>
        <row r="14">
          <cell r="A14">
            <v>36621</v>
          </cell>
          <cell r="B14" t="str">
            <v>IN</v>
          </cell>
          <cell r="C14" t="str">
            <v>724397</v>
          </cell>
          <cell r="D14">
            <v>0</v>
          </cell>
          <cell r="E14">
            <v>36620</v>
          </cell>
          <cell r="F14">
            <v>1</v>
          </cell>
          <cell r="G14" t="str">
            <v>121111</v>
          </cell>
          <cell r="H14" t="str">
            <v>B0004005</v>
          </cell>
          <cell r="I14">
            <v>36651</v>
          </cell>
          <cell r="J14">
            <v>3</v>
          </cell>
          <cell r="K14" t="str">
            <v>MIC-FREIGHT</v>
          </cell>
          <cell r="L14" t="str">
            <v>FREIGHT</v>
          </cell>
          <cell r="M14" t="str">
            <v>FREIGHT CHARGE TAXABLETAXABLE</v>
          </cell>
          <cell r="P14">
            <v>1</v>
          </cell>
          <cell r="Q14">
            <v>10</v>
          </cell>
          <cell r="R14">
            <v>10</v>
          </cell>
          <cell r="X14">
            <v>10</v>
          </cell>
          <cell r="Y14">
            <v>36620</v>
          </cell>
        </row>
        <row r="15">
          <cell r="A15">
            <v>36629</v>
          </cell>
          <cell r="B15" t="str">
            <v>IN</v>
          </cell>
          <cell r="C15" t="str">
            <v>731839</v>
          </cell>
          <cell r="D15">
            <v>0</v>
          </cell>
          <cell r="E15">
            <v>36620</v>
          </cell>
          <cell r="F15">
            <v>9</v>
          </cell>
          <cell r="G15" t="str">
            <v>121112</v>
          </cell>
          <cell r="H15" t="str">
            <v>B0004006</v>
          </cell>
          <cell r="I15">
            <v>36659</v>
          </cell>
          <cell r="J15">
            <v>1</v>
          </cell>
          <cell r="K15" t="str">
            <v>KST-KTC2708/64</v>
          </cell>
          <cell r="L15" t="str">
            <v>KTC2708/64</v>
          </cell>
          <cell r="M15" t="str">
            <v>64MB MEM MOD CPQ #270842-B21 DSKPRO 6000X SERIES</v>
          </cell>
          <cell r="P15">
            <v>1</v>
          </cell>
          <cell r="Q15">
            <v>101</v>
          </cell>
          <cell r="R15">
            <v>101</v>
          </cell>
          <cell r="S15">
            <v>9.16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110.16</v>
          </cell>
          <cell r="Y15">
            <v>36626</v>
          </cell>
        </row>
        <row r="16">
          <cell r="A16">
            <v>36629</v>
          </cell>
          <cell r="B16" t="str">
            <v>IN</v>
          </cell>
          <cell r="C16" t="str">
            <v>731839</v>
          </cell>
          <cell r="D16">
            <v>0</v>
          </cell>
          <cell r="E16">
            <v>36620</v>
          </cell>
          <cell r="F16">
            <v>9</v>
          </cell>
          <cell r="G16" t="str">
            <v>121112</v>
          </cell>
          <cell r="H16" t="str">
            <v>B0004006</v>
          </cell>
          <cell r="I16">
            <v>36659</v>
          </cell>
          <cell r="J16">
            <v>3</v>
          </cell>
          <cell r="K16" t="str">
            <v>MIC-FREIGHT</v>
          </cell>
          <cell r="L16" t="str">
            <v>FREIGHT</v>
          </cell>
          <cell r="M16" t="str">
            <v>FREIGHT CHARGE TAXABLETAXABLE</v>
          </cell>
          <cell r="P16">
            <v>1</v>
          </cell>
          <cell r="Q16">
            <v>10</v>
          </cell>
          <cell r="R16">
            <v>10</v>
          </cell>
          <cell r="X16">
            <v>10</v>
          </cell>
          <cell r="Y16">
            <v>36626</v>
          </cell>
        </row>
        <row r="17">
          <cell r="A17">
            <v>36627</v>
          </cell>
          <cell r="B17" t="str">
            <v>IN</v>
          </cell>
          <cell r="C17" t="str">
            <v>729404</v>
          </cell>
          <cell r="D17">
            <v>0</v>
          </cell>
          <cell r="E17">
            <v>36620</v>
          </cell>
          <cell r="F17">
            <v>7</v>
          </cell>
          <cell r="G17" t="str">
            <v>121116</v>
          </cell>
          <cell r="H17" t="str">
            <v>B0004007</v>
          </cell>
          <cell r="I17">
            <v>36657</v>
          </cell>
          <cell r="J17">
            <v>1</v>
          </cell>
          <cell r="K17" t="str">
            <v>CPQ-328970-001</v>
          </cell>
          <cell r="L17" t="str">
            <v>328970-001</v>
          </cell>
          <cell r="M17" t="str">
            <v>PROLIANT 1850R 6/450 64MB, 512K L2</v>
          </cell>
          <cell r="N17">
            <v>2953.06</v>
          </cell>
          <cell r="O17" t="str">
            <v>SVR</v>
          </cell>
          <cell r="P17">
            <v>1</v>
          </cell>
          <cell r="Q17">
            <v>2617</v>
          </cell>
          <cell r="R17">
            <v>2617</v>
          </cell>
          <cell r="S17">
            <v>215.9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2832.9</v>
          </cell>
          <cell r="Y17">
            <v>36627</v>
          </cell>
        </row>
        <row r="18">
          <cell r="A18">
            <v>36621</v>
          </cell>
          <cell r="B18" t="str">
            <v>IN</v>
          </cell>
          <cell r="C18" t="str">
            <v>724398</v>
          </cell>
          <cell r="D18">
            <v>0</v>
          </cell>
          <cell r="E18">
            <v>36620</v>
          </cell>
          <cell r="F18">
            <v>1</v>
          </cell>
          <cell r="G18" t="str">
            <v>121116</v>
          </cell>
          <cell r="H18" t="str">
            <v>B0004007</v>
          </cell>
          <cell r="I18">
            <v>36651</v>
          </cell>
          <cell r="J18">
            <v>1</v>
          </cell>
          <cell r="K18" t="str">
            <v>CPQ-313615-B21</v>
          </cell>
          <cell r="L18" t="str">
            <v>313615-B21</v>
          </cell>
          <cell r="M18" t="str">
            <v>128MB SDRAM DIMM KIT (1X128MB/10NS)</v>
          </cell>
          <cell r="O18" t="str">
            <v>SVR</v>
          </cell>
          <cell r="P18">
            <v>2</v>
          </cell>
          <cell r="Q18">
            <v>325</v>
          </cell>
          <cell r="R18">
            <v>650</v>
          </cell>
          <cell r="S18">
            <v>106.67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756.67</v>
          </cell>
          <cell r="Y18">
            <v>36620</v>
          </cell>
        </row>
        <row r="19">
          <cell r="A19">
            <v>36621</v>
          </cell>
          <cell r="B19" t="str">
            <v>IN</v>
          </cell>
          <cell r="C19" t="str">
            <v>724398</v>
          </cell>
          <cell r="D19">
            <v>0</v>
          </cell>
          <cell r="E19">
            <v>36620</v>
          </cell>
          <cell r="F19">
            <v>1</v>
          </cell>
          <cell r="G19" t="str">
            <v>121116</v>
          </cell>
          <cell r="H19" t="str">
            <v>B0004007</v>
          </cell>
          <cell r="I19">
            <v>36651</v>
          </cell>
          <cell r="J19">
            <v>2</v>
          </cell>
          <cell r="K19" t="str">
            <v>CPQ-313618-B21</v>
          </cell>
          <cell r="L19" t="str">
            <v>313618-B21</v>
          </cell>
          <cell r="M19" t="str">
            <v>6/450 PROCESSOR OPTION KIT</v>
          </cell>
          <cell r="O19" t="str">
            <v>SVR</v>
          </cell>
          <cell r="P19">
            <v>1</v>
          </cell>
          <cell r="Q19">
            <v>603</v>
          </cell>
          <cell r="R19">
            <v>603</v>
          </cell>
          <cell r="X19">
            <v>603</v>
          </cell>
          <cell r="Y19">
            <v>36620</v>
          </cell>
        </row>
        <row r="20">
          <cell r="A20">
            <v>36621</v>
          </cell>
          <cell r="B20" t="str">
            <v>IN</v>
          </cell>
          <cell r="C20" t="str">
            <v>724398</v>
          </cell>
          <cell r="D20">
            <v>0</v>
          </cell>
          <cell r="E20">
            <v>36620</v>
          </cell>
          <cell r="F20">
            <v>1</v>
          </cell>
          <cell r="G20" t="str">
            <v>121116</v>
          </cell>
          <cell r="H20" t="str">
            <v>B0004007</v>
          </cell>
          <cell r="I20">
            <v>36651</v>
          </cell>
          <cell r="J20">
            <v>4</v>
          </cell>
          <cell r="K20" t="str">
            <v>MIC-FREIGHT</v>
          </cell>
          <cell r="L20" t="str">
            <v>FREIGHT</v>
          </cell>
          <cell r="M20" t="str">
            <v>FREIGHT CHARGE TAXABLETAXABLE</v>
          </cell>
          <cell r="O20" t="str">
            <v>SVR</v>
          </cell>
          <cell r="P20">
            <v>1</v>
          </cell>
          <cell r="Q20">
            <v>40</v>
          </cell>
          <cell r="R20">
            <v>40</v>
          </cell>
          <cell r="X20">
            <v>40</v>
          </cell>
          <cell r="Y20">
            <v>36620</v>
          </cell>
        </row>
        <row r="21">
          <cell r="A21">
            <v>36629</v>
          </cell>
          <cell r="B21" t="str">
            <v>IN</v>
          </cell>
          <cell r="C21" t="str">
            <v>731841</v>
          </cell>
          <cell r="D21">
            <v>0</v>
          </cell>
          <cell r="E21">
            <v>36620</v>
          </cell>
          <cell r="F21">
            <v>9</v>
          </cell>
          <cell r="G21" t="str">
            <v>121117</v>
          </cell>
          <cell r="H21" t="str">
            <v>B0004008</v>
          </cell>
          <cell r="I21">
            <v>36659</v>
          </cell>
          <cell r="J21">
            <v>3</v>
          </cell>
          <cell r="K21" t="str">
            <v>CPQ-110936-B21</v>
          </cell>
          <cell r="L21" t="str">
            <v>110936-B21</v>
          </cell>
          <cell r="M21" t="str">
            <v>12FT KVM CONSOLE CABLE</v>
          </cell>
          <cell r="P21">
            <v>14</v>
          </cell>
          <cell r="Q21">
            <v>56</v>
          </cell>
          <cell r="R21">
            <v>784</v>
          </cell>
          <cell r="X21">
            <v>784</v>
          </cell>
          <cell r="Y21">
            <v>36626</v>
          </cell>
        </row>
        <row r="22">
          <cell r="A22">
            <v>36629</v>
          </cell>
          <cell r="B22" t="str">
            <v>IN</v>
          </cell>
          <cell r="C22" t="str">
            <v>731841</v>
          </cell>
          <cell r="D22">
            <v>0</v>
          </cell>
          <cell r="E22">
            <v>36620</v>
          </cell>
          <cell r="F22">
            <v>9</v>
          </cell>
          <cell r="G22" t="str">
            <v>121117</v>
          </cell>
          <cell r="H22" t="str">
            <v>B0004008</v>
          </cell>
          <cell r="I22">
            <v>36659</v>
          </cell>
          <cell r="J22">
            <v>2</v>
          </cell>
          <cell r="K22" t="str">
            <v>CPQ-400337-001</v>
          </cell>
          <cell r="L22" t="str">
            <v>400337-001</v>
          </cell>
          <cell r="M22" t="str">
            <v>1X8 PORT SWITCH BOX</v>
          </cell>
          <cell r="P22">
            <v>1</v>
          </cell>
          <cell r="Q22">
            <v>879</v>
          </cell>
          <cell r="R22">
            <v>879</v>
          </cell>
          <cell r="X22">
            <v>879</v>
          </cell>
          <cell r="Y22">
            <v>36626</v>
          </cell>
        </row>
        <row r="23">
          <cell r="A23">
            <v>36629</v>
          </cell>
          <cell r="B23" t="str">
            <v>IN</v>
          </cell>
          <cell r="C23" t="str">
            <v>731841</v>
          </cell>
          <cell r="D23">
            <v>0</v>
          </cell>
          <cell r="E23">
            <v>36620</v>
          </cell>
          <cell r="F23">
            <v>9</v>
          </cell>
          <cell r="G23" t="str">
            <v>121117</v>
          </cell>
          <cell r="H23" t="str">
            <v>B0004008</v>
          </cell>
          <cell r="I23">
            <v>36659</v>
          </cell>
          <cell r="J23">
            <v>6</v>
          </cell>
          <cell r="K23" t="str">
            <v>MIC-FREIGHT</v>
          </cell>
          <cell r="L23" t="str">
            <v>FREIGHT</v>
          </cell>
          <cell r="M23" t="str">
            <v>FREIGHT CHARGE TAXABLETAXABLE</v>
          </cell>
          <cell r="P23">
            <v>1</v>
          </cell>
          <cell r="Q23">
            <v>19</v>
          </cell>
          <cell r="R23">
            <v>19</v>
          </cell>
          <cell r="X23">
            <v>19</v>
          </cell>
          <cell r="Y23">
            <v>36626</v>
          </cell>
        </row>
        <row r="24">
          <cell r="A24">
            <v>36638</v>
          </cell>
          <cell r="B24" t="str">
            <v>IN</v>
          </cell>
          <cell r="C24" t="str">
            <v>742833</v>
          </cell>
          <cell r="D24">
            <v>0</v>
          </cell>
          <cell r="E24">
            <v>36620</v>
          </cell>
          <cell r="F24">
            <v>18</v>
          </cell>
          <cell r="G24" t="str">
            <v>121117</v>
          </cell>
          <cell r="H24" t="str">
            <v>B0004008</v>
          </cell>
          <cell r="I24">
            <v>36668</v>
          </cell>
          <cell r="J24">
            <v>1</v>
          </cell>
          <cell r="K24" t="str">
            <v>CPQ-165664-001</v>
          </cell>
          <cell r="L24" t="str">
            <v>165664-001</v>
          </cell>
          <cell r="M24" t="str">
            <v>RACK COUPLING KIT FOR 42URACK PROLIANT</v>
          </cell>
          <cell r="P24">
            <v>1</v>
          </cell>
          <cell r="Q24">
            <v>136</v>
          </cell>
          <cell r="R24">
            <v>136</v>
          </cell>
          <cell r="S24">
            <v>11.22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147.22</v>
          </cell>
          <cell r="Y24">
            <v>36637</v>
          </cell>
        </row>
        <row r="25">
          <cell r="A25">
            <v>36629</v>
          </cell>
          <cell r="B25" t="str">
            <v>IN</v>
          </cell>
          <cell r="C25" t="str">
            <v>731841</v>
          </cell>
          <cell r="D25">
            <v>0</v>
          </cell>
          <cell r="E25">
            <v>36620</v>
          </cell>
          <cell r="F25">
            <v>9</v>
          </cell>
          <cell r="G25" t="str">
            <v>121117</v>
          </cell>
          <cell r="H25" t="str">
            <v>B0004008</v>
          </cell>
          <cell r="I25">
            <v>36659</v>
          </cell>
          <cell r="J25">
            <v>1</v>
          </cell>
          <cell r="K25" t="str">
            <v>CPQ-165753-001</v>
          </cell>
          <cell r="L25" t="str">
            <v>165753-001</v>
          </cell>
          <cell r="M25" t="str">
            <v>RACK MOD 7142(42U HEIGHT)DIRECT SHIP ONLY</v>
          </cell>
          <cell r="P25">
            <v>1</v>
          </cell>
          <cell r="Q25">
            <v>1413</v>
          </cell>
          <cell r="R25">
            <v>1413</v>
          </cell>
          <cell r="S25">
            <v>278.69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1691.69</v>
          </cell>
          <cell r="Y25">
            <v>36626</v>
          </cell>
        </row>
        <row r="26">
          <cell r="A26">
            <v>36629</v>
          </cell>
          <cell r="B26" t="str">
            <v>IN</v>
          </cell>
          <cell r="C26" t="str">
            <v>731841</v>
          </cell>
          <cell r="D26">
            <v>0</v>
          </cell>
          <cell r="E26">
            <v>36620</v>
          </cell>
          <cell r="F26">
            <v>9</v>
          </cell>
          <cell r="G26" t="str">
            <v>121117</v>
          </cell>
          <cell r="H26" t="str">
            <v>B0004008</v>
          </cell>
          <cell r="I26">
            <v>36659</v>
          </cell>
          <cell r="J26">
            <v>4</v>
          </cell>
          <cell r="K26" t="str">
            <v>CPQ-295363-001</v>
          </cell>
          <cell r="L26" t="str">
            <v>295363-001</v>
          </cell>
          <cell r="M26" t="str">
            <v>RACK MOUNTABLE PWR DISTRIBUTION UNIT-LOW VOLTAGE</v>
          </cell>
          <cell r="P26">
            <v>1</v>
          </cell>
          <cell r="Q26">
            <v>283</v>
          </cell>
          <cell r="R26">
            <v>283</v>
          </cell>
          <cell r="X26">
            <v>283</v>
          </cell>
          <cell r="Y26">
            <v>36626</v>
          </cell>
        </row>
        <row r="27">
          <cell r="A27">
            <v>36643</v>
          </cell>
          <cell r="B27" t="str">
            <v>IN</v>
          </cell>
          <cell r="C27" t="str">
            <v>750590</v>
          </cell>
          <cell r="D27">
            <v>0</v>
          </cell>
          <cell r="E27">
            <v>36620</v>
          </cell>
          <cell r="F27">
            <v>23</v>
          </cell>
          <cell r="G27" t="str">
            <v>121117</v>
          </cell>
          <cell r="H27" t="str">
            <v>B0004008</v>
          </cell>
          <cell r="I27">
            <v>36673</v>
          </cell>
          <cell r="J27">
            <v>1</v>
          </cell>
          <cell r="K27" t="str">
            <v>CPQ-327281-B21</v>
          </cell>
          <cell r="L27" t="str">
            <v>327281-B21</v>
          </cell>
          <cell r="M27" t="str">
            <v>RACK VENTILATION HIGH AIR-FLOW INSERT SNGL 7142 R</v>
          </cell>
          <cell r="P27">
            <v>2</v>
          </cell>
          <cell r="Q27">
            <v>127</v>
          </cell>
          <cell r="R27">
            <v>254</v>
          </cell>
          <cell r="S27">
            <v>20.96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274.95999999999998</v>
          </cell>
          <cell r="Y27">
            <v>36643</v>
          </cell>
        </row>
        <row r="28">
          <cell r="A28">
            <v>36621</v>
          </cell>
          <cell r="B28" t="str">
            <v>IN</v>
          </cell>
          <cell r="C28" t="str">
            <v>725317</v>
          </cell>
          <cell r="D28">
            <v>0</v>
          </cell>
          <cell r="E28">
            <v>36620</v>
          </cell>
          <cell r="F28">
            <v>1</v>
          </cell>
          <cell r="G28" t="str">
            <v>121118</v>
          </cell>
          <cell r="H28" t="str">
            <v>B0004009</v>
          </cell>
          <cell r="I28">
            <v>36651</v>
          </cell>
          <cell r="J28">
            <v>1</v>
          </cell>
          <cell r="K28" t="str">
            <v>LEX-12A2100</v>
          </cell>
          <cell r="L28" t="str">
            <v>12A2100</v>
          </cell>
          <cell r="M28" t="str">
            <v>OPTRA E310 2MB 8PPM LASERPNTR 1200DPI</v>
          </cell>
          <cell r="N28">
            <v>1</v>
          </cell>
          <cell r="O28" t="str">
            <v>PP</v>
          </cell>
          <cell r="P28">
            <v>1</v>
          </cell>
          <cell r="Q28">
            <v>385</v>
          </cell>
          <cell r="R28">
            <v>385</v>
          </cell>
          <cell r="S28">
            <v>32.590000000000003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417.59000000000003</v>
          </cell>
          <cell r="Y28">
            <v>36621</v>
          </cell>
        </row>
        <row r="29">
          <cell r="A29">
            <v>36629</v>
          </cell>
          <cell r="B29" t="str">
            <v>IN</v>
          </cell>
          <cell r="C29" t="str">
            <v>731842</v>
          </cell>
          <cell r="D29">
            <v>0</v>
          </cell>
          <cell r="E29">
            <v>36620</v>
          </cell>
          <cell r="F29">
            <v>9</v>
          </cell>
          <cell r="G29" t="str">
            <v>121118</v>
          </cell>
          <cell r="H29" t="str">
            <v>B0004009</v>
          </cell>
          <cell r="I29">
            <v>36659</v>
          </cell>
          <cell r="J29">
            <v>1</v>
          </cell>
          <cell r="K29" t="str">
            <v>KST-S832001</v>
          </cell>
          <cell r="L29" t="str">
            <v>S832001</v>
          </cell>
          <cell r="M29" t="str">
            <v>32MB MEM MOD LEX OPTRA SC1275 1275N</v>
          </cell>
          <cell r="O29" t="str">
            <v>PP</v>
          </cell>
          <cell r="P29">
            <v>1</v>
          </cell>
          <cell r="Q29">
            <v>97</v>
          </cell>
          <cell r="R29">
            <v>97</v>
          </cell>
          <cell r="S29">
            <v>8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105</v>
          </cell>
          <cell r="Y29">
            <v>36626</v>
          </cell>
        </row>
        <row r="30">
          <cell r="A30">
            <v>36621</v>
          </cell>
          <cell r="B30" t="str">
            <v>IN</v>
          </cell>
          <cell r="C30" t="str">
            <v>725317</v>
          </cell>
          <cell r="D30">
            <v>0</v>
          </cell>
          <cell r="E30">
            <v>36620</v>
          </cell>
          <cell r="F30">
            <v>1</v>
          </cell>
          <cell r="G30" t="str">
            <v>121118</v>
          </cell>
          <cell r="H30" t="str">
            <v>B0004009</v>
          </cell>
          <cell r="I30">
            <v>36651</v>
          </cell>
          <cell r="J30">
            <v>3</v>
          </cell>
          <cell r="K30" t="str">
            <v>MIC-FREIGHT</v>
          </cell>
          <cell r="L30" t="str">
            <v>FREIGHT</v>
          </cell>
          <cell r="M30" t="str">
            <v>FREIGHT CHARGE TAXABLETAXABLE</v>
          </cell>
          <cell r="O30" t="str">
            <v>PP</v>
          </cell>
          <cell r="P30">
            <v>1</v>
          </cell>
          <cell r="Q30">
            <v>10</v>
          </cell>
          <cell r="R30">
            <v>10</v>
          </cell>
          <cell r="X30">
            <v>10</v>
          </cell>
          <cell r="Y30">
            <v>36621</v>
          </cell>
        </row>
        <row r="31">
          <cell r="A31">
            <v>36622</v>
          </cell>
          <cell r="B31" t="str">
            <v>IN</v>
          </cell>
          <cell r="C31" t="str">
            <v>725647</v>
          </cell>
          <cell r="D31">
            <v>0</v>
          </cell>
          <cell r="E31">
            <v>36620</v>
          </cell>
          <cell r="F31">
            <v>2</v>
          </cell>
          <cell r="G31" t="str">
            <v>121118</v>
          </cell>
          <cell r="H31" t="str">
            <v>B0004009</v>
          </cell>
          <cell r="I31">
            <v>36652</v>
          </cell>
          <cell r="J31">
            <v>1</v>
          </cell>
          <cell r="K31" t="str">
            <v>BEL-F2A032-10</v>
          </cell>
          <cell r="L31" t="str">
            <v>F2A032-10</v>
          </cell>
          <cell r="M31" t="str">
            <v>PRO IBM PAR PNTR CABLE, 1DB25/CENT 36 M, 10</v>
          </cell>
          <cell r="O31" t="str">
            <v>PP</v>
          </cell>
          <cell r="P31">
            <v>1</v>
          </cell>
          <cell r="Q31">
            <v>4</v>
          </cell>
          <cell r="R31">
            <v>4</v>
          </cell>
          <cell r="S31">
            <v>0.33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4.33</v>
          </cell>
          <cell r="Y31">
            <v>36621</v>
          </cell>
        </row>
        <row r="32">
          <cell r="A32">
            <v>36629</v>
          </cell>
          <cell r="B32" t="str">
            <v>IN</v>
          </cell>
          <cell r="C32" t="str">
            <v>731843</v>
          </cell>
          <cell r="D32">
            <v>0</v>
          </cell>
          <cell r="E32">
            <v>36620</v>
          </cell>
          <cell r="F32">
            <v>9</v>
          </cell>
          <cell r="G32" t="str">
            <v>121121</v>
          </cell>
          <cell r="H32" t="str">
            <v>B0004010</v>
          </cell>
          <cell r="I32">
            <v>36659</v>
          </cell>
          <cell r="J32">
            <v>2</v>
          </cell>
          <cell r="K32" t="str">
            <v>LEX-11F0001</v>
          </cell>
          <cell r="L32" t="str">
            <v>11F0001</v>
          </cell>
          <cell r="M32" t="str">
            <v>OPTRA COLOR 1200N 64MB 12PPM NTWRK 11X17 CAP</v>
          </cell>
          <cell r="N32">
            <v>1</v>
          </cell>
          <cell r="O32" t="str">
            <v>PN</v>
          </cell>
          <cell r="P32">
            <v>1</v>
          </cell>
          <cell r="Q32">
            <v>5075</v>
          </cell>
          <cell r="R32">
            <v>5075</v>
          </cell>
          <cell r="X32">
            <v>5075</v>
          </cell>
          <cell r="Y32">
            <v>36627</v>
          </cell>
        </row>
        <row r="33">
          <cell r="A33">
            <v>36629</v>
          </cell>
          <cell r="B33" t="str">
            <v>IN</v>
          </cell>
          <cell r="C33" t="str">
            <v>731843</v>
          </cell>
          <cell r="D33">
            <v>0</v>
          </cell>
          <cell r="E33">
            <v>36620</v>
          </cell>
          <cell r="F33">
            <v>9</v>
          </cell>
          <cell r="G33" t="str">
            <v>121121</v>
          </cell>
          <cell r="H33" t="str">
            <v>B0004010</v>
          </cell>
          <cell r="I33">
            <v>36659</v>
          </cell>
          <cell r="J33">
            <v>1</v>
          </cell>
          <cell r="K33" t="str">
            <v>KST-S832003</v>
          </cell>
          <cell r="L33" t="str">
            <v>S832003</v>
          </cell>
          <cell r="M33" t="str">
            <v>32MB EDO MEM MOD 50NS NONPARITY</v>
          </cell>
          <cell r="O33" t="str">
            <v>PN</v>
          </cell>
          <cell r="P33">
            <v>2</v>
          </cell>
          <cell r="Q33">
            <v>97</v>
          </cell>
          <cell r="R33">
            <v>194</v>
          </cell>
          <cell r="S33">
            <v>434.69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628.69000000000005</v>
          </cell>
          <cell r="Y33">
            <v>36627</v>
          </cell>
        </row>
        <row r="34">
          <cell r="A34">
            <v>36622</v>
          </cell>
          <cell r="B34" t="str">
            <v>IN</v>
          </cell>
          <cell r="C34" t="str">
            <v>725648</v>
          </cell>
          <cell r="D34">
            <v>0</v>
          </cell>
          <cell r="E34">
            <v>36620</v>
          </cell>
          <cell r="F34">
            <v>2</v>
          </cell>
          <cell r="G34" t="str">
            <v>121121</v>
          </cell>
          <cell r="H34" t="str">
            <v>B0004010</v>
          </cell>
          <cell r="I34">
            <v>36652</v>
          </cell>
          <cell r="J34">
            <v>1</v>
          </cell>
          <cell r="K34" t="str">
            <v>LEX-12A1452</v>
          </cell>
          <cell r="L34" t="str">
            <v>12A1452</v>
          </cell>
          <cell r="M34" t="str">
            <v>CYAN TONER CARTRIDGE FORCOLOR OPTRA 1200,1200</v>
          </cell>
          <cell r="O34" t="str">
            <v>PN</v>
          </cell>
          <cell r="P34">
            <v>1</v>
          </cell>
          <cell r="Q34">
            <v>112</v>
          </cell>
          <cell r="R34">
            <v>112</v>
          </cell>
          <cell r="S34">
            <v>11.88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123.88</v>
          </cell>
          <cell r="Y34">
            <v>36621</v>
          </cell>
        </row>
        <row r="35">
          <cell r="A35">
            <v>36622</v>
          </cell>
          <cell r="B35" t="str">
            <v>IN</v>
          </cell>
          <cell r="C35" t="str">
            <v>725648</v>
          </cell>
          <cell r="D35">
            <v>0</v>
          </cell>
          <cell r="E35">
            <v>36620</v>
          </cell>
          <cell r="F35">
            <v>2</v>
          </cell>
          <cell r="G35" t="str">
            <v>121121</v>
          </cell>
          <cell r="H35" t="str">
            <v>B0004010</v>
          </cell>
          <cell r="I35">
            <v>36652</v>
          </cell>
          <cell r="J35">
            <v>3</v>
          </cell>
          <cell r="K35" t="str">
            <v>MIC-FREIGHT</v>
          </cell>
          <cell r="L35" t="str">
            <v>FREIGHT</v>
          </cell>
          <cell r="M35" t="str">
            <v>FREIGHT CHARGE TAXABLETAXABLE</v>
          </cell>
          <cell r="O35" t="str">
            <v>PN</v>
          </cell>
          <cell r="P35">
            <v>1</v>
          </cell>
          <cell r="Q35">
            <v>32</v>
          </cell>
          <cell r="R35">
            <v>32</v>
          </cell>
          <cell r="X35">
            <v>32</v>
          </cell>
          <cell r="Y35">
            <v>36621</v>
          </cell>
        </row>
        <row r="36">
          <cell r="A36">
            <v>36643</v>
          </cell>
          <cell r="B36" t="str">
            <v>IN</v>
          </cell>
          <cell r="C36" t="str">
            <v>749186</v>
          </cell>
          <cell r="D36">
            <v>0</v>
          </cell>
          <cell r="E36">
            <v>36620</v>
          </cell>
          <cell r="F36">
            <v>23</v>
          </cell>
          <cell r="G36" t="str">
            <v>121119</v>
          </cell>
          <cell r="H36" t="str">
            <v>B0004011</v>
          </cell>
          <cell r="I36">
            <v>36673</v>
          </cell>
          <cell r="J36">
            <v>1</v>
          </cell>
          <cell r="K36" t="str">
            <v>LEX-20T2040</v>
          </cell>
          <cell r="L36" t="str">
            <v>20T2040</v>
          </cell>
          <cell r="M36" t="str">
            <v>OPTRA T612N MONO LASER 2016MB, 167MHZ, PCL 6, PSL</v>
          </cell>
          <cell r="N36">
            <v>1</v>
          </cell>
          <cell r="O36" t="str">
            <v>PN</v>
          </cell>
          <cell r="P36">
            <v>1</v>
          </cell>
          <cell r="Q36">
            <v>1437</v>
          </cell>
          <cell r="R36">
            <v>1437</v>
          </cell>
          <cell r="S36">
            <v>119.38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1556.38</v>
          </cell>
          <cell r="Y36">
            <v>36641</v>
          </cell>
        </row>
        <row r="37">
          <cell r="A37">
            <v>36648</v>
          </cell>
          <cell r="B37" t="str">
            <v>IN</v>
          </cell>
          <cell r="C37" t="str">
            <v>755452</v>
          </cell>
          <cell r="D37">
            <v>0</v>
          </cell>
          <cell r="E37">
            <v>36620</v>
          </cell>
          <cell r="F37">
            <v>28</v>
          </cell>
          <cell r="G37" t="str">
            <v>121119</v>
          </cell>
          <cell r="H37" t="str">
            <v>B0004011</v>
          </cell>
          <cell r="I37">
            <v>36678</v>
          </cell>
          <cell r="J37">
            <v>1</v>
          </cell>
          <cell r="K37" t="str">
            <v>LEX-11K0681</v>
          </cell>
          <cell r="L37" t="str">
            <v>11K0681</v>
          </cell>
          <cell r="M37" t="str">
            <v>250 SHT DRAWER OPTRA T</v>
          </cell>
          <cell r="O37" t="str">
            <v>PN</v>
          </cell>
          <cell r="P37">
            <v>1</v>
          </cell>
          <cell r="Q37">
            <v>201</v>
          </cell>
          <cell r="R37">
            <v>201</v>
          </cell>
          <cell r="S37">
            <v>16.579999999999998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217.57999999999998</v>
          </cell>
          <cell r="Y37">
            <v>36647</v>
          </cell>
        </row>
        <row r="38">
          <cell r="A38">
            <v>36643</v>
          </cell>
          <cell r="B38" t="str">
            <v>IN</v>
          </cell>
          <cell r="C38" t="str">
            <v>749186</v>
          </cell>
          <cell r="D38">
            <v>0</v>
          </cell>
          <cell r="E38">
            <v>36620</v>
          </cell>
          <cell r="F38">
            <v>23</v>
          </cell>
          <cell r="G38" t="str">
            <v>121119</v>
          </cell>
          <cell r="H38" t="str">
            <v>B0004011</v>
          </cell>
          <cell r="I38">
            <v>36673</v>
          </cell>
          <cell r="J38">
            <v>3</v>
          </cell>
          <cell r="K38" t="str">
            <v>MIC-FREIGHT</v>
          </cell>
          <cell r="L38" t="str">
            <v>FREIGHT</v>
          </cell>
          <cell r="M38" t="str">
            <v>FREIGHT CHARGE TAXABLETAXABLE</v>
          </cell>
          <cell r="O38" t="str">
            <v>PN</v>
          </cell>
          <cell r="P38">
            <v>1</v>
          </cell>
          <cell r="Q38">
            <v>10</v>
          </cell>
          <cell r="R38">
            <v>10</v>
          </cell>
          <cell r="X38">
            <v>10</v>
          </cell>
          <cell r="Y38">
            <v>36641</v>
          </cell>
        </row>
        <row r="39">
          <cell r="A39">
            <v>36629</v>
          </cell>
          <cell r="B39" t="str">
            <v>IN</v>
          </cell>
          <cell r="C39" t="str">
            <v>731858</v>
          </cell>
          <cell r="D39">
            <v>0</v>
          </cell>
          <cell r="E39">
            <v>36621</v>
          </cell>
          <cell r="F39">
            <v>8</v>
          </cell>
          <cell r="G39" t="str">
            <v>121280</v>
          </cell>
          <cell r="H39" t="str">
            <v>B0004013</v>
          </cell>
          <cell r="I39">
            <v>36659</v>
          </cell>
          <cell r="J39">
            <v>1</v>
          </cell>
          <cell r="K39" t="str">
            <v>CPQ-154884-005</v>
          </cell>
          <cell r="L39" t="str">
            <v>154884-005</v>
          </cell>
          <cell r="M39" t="str">
            <v>DESKPRO EN P3-600MHZ 10.064MB 32X NT 4.0</v>
          </cell>
          <cell r="N39" t="str">
            <v xml:space="preserve">DT </v>
          </cell>
          <cell r="P39">
            <v>1</v>
          </cell>
          <cell r="Q39">
            <v>1192</v>
          </cell>
          <cell r="R39">
            <v>1192</v>
          </cell>
          <cell r="S39">
            <v>98.34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1290.3399999999999</v>
          </cell>
          <cell r="Y39">
            <v>36626</v>
          </cell>
        </row>
        <row r="40">
          <cell r="A40">
            <v>36628</v>
          </cell>
          <cell r="B40" t="str">
            <v>IN</v>
          </cell>
          <cell r="C40" t="str">
            <v>729722</v>
          </cell>
          <cell r="D40">
            <v>0</v>
          </cell>
          <cell r="E40">
            <v>36621</v>
          </cell>
          <cell r="F40">
            <v>7</v>
          </cell>
          <cell r="G40" t="str">
            <v>121280</v>
          </cell>
          <cell r="H40" t="str">
            <v>B0004013</v>
          </cell>
          <cell r="I40">
            <v>36658</v>
          </cell>
          <cell r="J40">
            <v>2</v>
          </cell>
          <cell r="K40" t="str">
            <v>CPQ-166617-B21</v>
          </cell>
          <cell r="L40" t="str">
            <v>166617-B21</v>
          </cell>
          <cell r="M40" t="str">
            <v>64MB SYNCH DRAM 100MHZDIMM ECC</v>
          </cell>
          <cell r="N40" t="str">
            <v>x</v>
          </cell>
          <cell r="P40">
            <v>1</v>
          </cell>
          <cell r="Q40">
            <v>111</v>
          </cell>
          <cell r="R40">
            <v>111</v>
          </cell>
          <cell r="X40">
            <v>111</v>
          </cell>
          <cell r="Y40">
            <v>36627</v>
          </cell>
        </row>
        <row r="41">
          <cell r="A41">
            <v>36628</v>
          </cell>
          <cell r="B41" t="str">
            <v>IN</v>
          </cell>
          <cell r="C41" t="str">
            <v>729722</v>
          </cell>
          <cell r="D41">
            <v>0</v>
          </cell>
          <cell r="E41">
            <v>36621</v>
          </cell>
          <cell r="F41">
            <v>7</v>
          </cell>
          <cell r="G41" t="str">
            <v>121280</v>
          </cell>
          <cell r="H41" t="str">
            <v>B0004013</v>
          </cell>
          <cell r="I41">
            <v>36658</v>
          </cell>
          <cell r="J41">
            <v>1</v>
          </cell>
          <cell r="K41" t="str">
            <v>CPQ-166618-B21</v>
          </cell>
          <cell r="L41" t="str">
            <v>166618-B21</v>
          </cell>
          <cell r="M41" t="str">
            <v>128MB SYNCH DRAM 100MHZDIMM ECC</v>
          </cell>
          <cell r="P41">
            <v>1</v>
          </cell>
          <cell r="Q41">
            <v>212</v>
          </cell>
          <cell r="R41">
            <v>212</v>
          </cell>
          <cell r="S41">
            <v>26.65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238.65</v>
          </cell>
          <cell r="Y41">
            <v>36627</v>
          </cell>
        </row>
        <row r="42">
          <cell r="A42">
            <v>36629</v>
          </cell>
          <cell r="B42" t="str">
            <v>IN</v>
          </cell>
          <cell r="C42" t="str">
            <v>731875</v>
          </cell>
          <cell r="D42">
            <v>0</v>
          </cell>
          <cell r="E42">
            <v>36622</v>
          </cell>
          <cell r="F42">
            <v>7</v>
          </cell>
          <cell r="G42" t="str">
            <v>121364</v>
          </cell>
          <cell r="H42" t="str">
            <v>B0004014</v>
          </cell>
          <cell r="I42">
            <v>36659</v>
          </cell>
          <cell r="J42">
            <v>1</v>
          </cell>
          <cell r="K42" t="str">
            <v>CPQ-154884-005</v>
          </cell>
          <cell r="L42" t="str">
            <v>154884-005</v>
          </cell>
          <cell r="M42" t="str">
            <v>DESKPRO EN P3-600MHZ 10.064MB 32X NT 4.0</v>
          </cell>
          <cell r="N42" t="str">
            <v xml:space="preserve">DT </v>
          </cell>
          <cell r="P42">
            <v>1</v>
          </cell>
          <cell r="Q42">
            <v>1191.99</v>
          </cell>
          <cell r="R42">
            <v>1191.99</v>
          </cell>
          <cell r="S42">
            <v>98.34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1290.33</v>
          </cell>
          <cell r="Y42">
            <v>36626</v>
          </cell>
        </row>
        <row r="43">
          <cell r="A43">
            <v>36628</v>
          </cell>
          <cell r="B43" t="str">
            <v>IN</v>
          </cell>
          <cell r="C43" t="str">
            <v>729728</v>
          </cell>
          <cell r="D43">
            <v>0</v>
          </cell>
          <cell r="E43">
            <v>36622</v>
          </cell>
          <cell r="F43">
            <v>6</v>
          </cell>
          <cell r="G43" t="str">
            <v>121364</v>
          </cell>
          <cell r="H43" t="str">
            <v>B0004014</v>
          </cell>
          <cell r="I43">
            <v>36658</v>
          </cell>
          <cell r="J43">
            <v>1</v>
          </cell>
          <cell r="K43" t="str">
            <v>CPQ-166617-B21</v>
          </cell>
          <cell r="L43" t="str">
            <v>166617-B21</v>
          </cell>
          <cell r="M43" t="str">
            <v>64MB SYNCH DRAM 100MHZDIMM ECC</v>
          </cell>
          <cell r="N43" t="str">
            <v>x</v>
          </cell>
          <cell r="P43">
            <v>1</v>
          </cell>
          <cell r="Q43">
            <v>110.71</v>
          </cell>
          <cell r="R43">
            <v>110.71</v>
          </cell>
          <cell r="S43">
            <v>9.1300000000000008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119.83999999999999</v>
          </cell>
          <cell r="Y43">
            <v>36627</v>
          </cell>
        </row>
        <row r="44">
          <cell r="A44">
            <v>36635</v>
          </cell>
          <cell r="B44" t="str">
            <v>IN</v>
          </cell>
          <cell r="C44" t="str">
            <v>736571</v>
          </cell>
          <cell r="D44">
            <v>0</v>
          </cell>
          <cell r="E44">
            <v>36622</v>
          </cell>
          <cell r="F44">
            <v>13</v>
          </cell>
          <cell r="G44" t="str">
            <v>121365</v>
          </cell>
          <cell r="H44" t="str">
            <v>B0004015</v>
          </cell>
          <cell r="I44">
            <v>36665</v>
          </cell>
          <cell r="J44">
            <v>1</v>
          </cell>
          <cell r="K44" t="str">
            <v>CPQ-154884-005</v>
          </cell>
          <cell r="L44" t="str">
            <v>154884-005</v>
          </cell>
          <cell r="M44" t="str">
            <v>DESKPRO EN P3-600MHZ 10.064MB 32X NT 4.0</v>
          </cell>
          <cell r="N44" t="str">
            <v xml:space="preserve">DT </v>
          </cell>
          <cell r="P44">
            <v>1</v>
          </cell>
          <cell r="Q44">
            <v>1191.99</v>
          </cell>
          <cell r="R44">
            <v>1191.99</v>
          </cell>
          <cell r="S44">
            <v>98.34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1290.33</v>
          </cell>
          <cell r="Y44">
            <v>36634</v>
          </cell>
        </row>
        <row r="45">
          <cell r="A45">
            <v>36629</v>
          </cell>
          <cell r="B45" t="str">
            <v>IN</v>
          </cell>
          <cell r="C45" t="str">
            <v>733005</v>
          </cell>
          <cell r="D45">
            <v>0</v>
          </cell>
          <cell r="E45">
            <v>36622</v>
          </cell>
          <cell r="F45">
            <v>7</v>
          </cell>
          <cell r="G45" t="str">
            <v>121365</v>
          </cell>
          <cell r="H45" t="str">
            <v>B0004015</v>
          </cell>
          <cell r="I45">
            <v>36659</v>
          </cell>
          <cell r="J45">
            <v>1</v>
          </cell>
          <cell r="K45" t="str">
            <v>CPQ-166617-B21</v>
          </cell>
          <cell r="L45" t="str">
            <v>166617-B21</v>
          </cell>
          <cell r="M45" t="str">
            <v>64MB SYNCH DRAM 100MHZDIMM ECC</v>
          </cell>
          <cell r="N45" t="str">
            <v>x</v>
          </cell>
          <cell r="P45">
            <v>1</v>
          </cell>
          <cell r="Q45">
            <v>110.71</v>
          </cell>
          <cell r="R45">
            <v>110.71</v>
          </cell>
          <cell r="S45">
            <v>9.1300000000000008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119.83999999999999</v>
          </cell>
          <cell r="Y45">
            <v>36628</v>
          </cell>
        </row>
        <row r="46">
          <cell r="A46">
            <v>36629</v>
          </cell>
          <cell r="B46" t="str">
            <v>IN</v>
          </cell>
          <cell r="C46" t="str">
            <v>731876</v>
          </cell>
          <cell r="D46">
            <v>0</v>
          </cell>
          <cell r="E46">
            <v>36622</v>
          </cell>
          <cell r="F46">
            <v>7</v>
          </cell>
          <cell r="G46" t="str">
            <v>121366</v>
          </cell>
          <cell r="H46" t="str">
            <v>B0004016</v>
          </cell>
          <cell r="I46">
            <v>36659</v>
          </cell>
          <cell r="J46">
            <v>1</v>
          </cell>
          <cell r="K46" t="str">
            <v>CPQ-154884-005</v>
          </cell>
          <cell r="L46" t="str">
            <v>154884-005</v>
          </cell>
          <cell r="M46" t="str">
            <v>DESKPRO EN P3-600MHZ 10.064MB 32X NT 4.0</v>
          </cell>
          <cell r="N46" t="str">
            <v xml:space="preserve">DT </v>
          </cell>
          <cell r="P46">
            <v>1</v>
          </cell>
          <cell r="Q46">
            <v>1191.99</v>
          </cell>
          <cell r="R46">
            <v>1191.99</v>
          </cell>
          <cell r="S46">
            <v>98.34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1290.33</v>
          </cell>
          <cell r="Y46">
            <v>36626</v>
          </cell>
        </row>
        <row r="47">
          <cell r="A47">
            <v>36628</v>
          </cell>
          <cell r="B47" t="str">
            <v>IN</v>
          </cell>
          <cell r="C47" t="str">
            <v>729729</v>
          </cell>
          <cell r="D47">
            <v>0</v>
          </cell>
          <cell r="E47">
            <v>36622</v>
          </cell>
          <cell r="F47">
            <v>6</v>
          </cell>
          <cell r="G47" t="str">
            <v>121366</v>
          </cell>
          <cell r="H47" t="str">
            <v>B0004016</v>
          </cell>
          <cell r="I47">
            <v>36658</v>
          </cell>
          <cell r="J47">
            <v>1</v>
          </cell>
          <cell r="K47" t="str">
            <v>CPQ-166617-B21</v>
          </cell>
          <cell r="L47" t="str">
            <v>166617-B21</v>
          </cell>
          <cell r="M47" t="str">
            <v>64MB SYNCH DRAM 100MHZDIMM ECC</v>
          </cell>
          <cell r="N47" t="str">
            <v>x</v>
          </cell>
          <cell r="P47">
            <v>1</v>
          </cell>
          <cell r="Q47">
            <v>110.71</v>
          </cell>
          <cell r="R47">
            <v>110.71</v>
          </cell>
          <cell r="S47">
            <v>9.1300000000000008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119.83999999999999</v>
          </cell>
          <cell r="Y47">
            <v>36627</v>
          </cell>
        </row>
        <row r="48">
          <cell r="A48">
            <v>36629</v>
          </cell>
          <cell r="B48" t="str">
            <v>IN</v>
          </cell>
          <cell r="C48" t="str">
            <v>731877</v>
          </cell>
          <cell r="D48">
            <v>0</v>
          </cell>
          <cell r="E48">
            <v>36622</v>
          </cell>
          <cell r="F48">
            <v>7</v>
          </cell>
          <cell r="G48" t="str">
            <v>121376</v>
          </cell>
          <cell r="H48" t="str">
            <v>B0004017</v>
          </cell>
          <cell r="I48">
            <v>36659</v>
          </cell>
          <cell r="J48">
            <v>1</v>
          </cell>
          <cell r="K48" t="str">
            <v>CPQ-154884-005</v>
          </cell>
          <cell r="L48" t="str">
            <v>154884-005</v>
          </cell>
          <cell r="M48" t="str">
            <v>DESKPRO EN P3-600MHZ 10.064MB 32X NT 4.0</v>
          </cell>
          <cell r="N48" t="str">
            <v xml:space="preserve">DT </v>
          </cell>
          <cell r="P48">
            <v>1</v>
          </cell>
          <cell r="Q48">
            <v>1191.99</v>
          </cell>
          <cell r="R48">
            <v>1191.99</v>
          </cell>
          <cell r="S48">
            <v>98.34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1290.33</v>
          </cell>
          <cell r="Y48">
            <v>36626</v>
          </cell>
        </row>
        <row r="49">
          <cell r="A49">
            <v>36628</v>
          </cell>
          <cell r="B49" t="str">
            <v>IN</v>
          </cell>
          <cell r="C49" t="str">
            <v>729730</v>
          </cell>
          <cell r="D49">
            <v>0</v>
          </cell>
          <cell r="E49">
            <v>36622</v>
          </cell>
          <cell r="F49">
            <v>6</v>
          </cell>
          <cell r="G49" t="str">
            <v>121376</v>
          </cell>
          <cell r="H49" t="str">
            <v>B0004017</v>
          </cell>
          <cell r="I49">
            <v>36658</v>
          </cell>
          <cell r="J49">
            <v>1</v>
          </cell>
          <cell r="K49" t="str">
            <v>CPQ-166617-B21</v>
          </cell>
          <cell r="L49" t="str">
            <v>166617-B21</v>
          </cell>
          <cell r="M49" t="str">
            <v>64MB SYNCH DRAM 100MHZDIMM ECC</v>
          </cell>
          <cell r="N49" t="str">
            <v>x</v>
          </cell>
          <cell r="P49">
            <v>1</v>
          </cell>
          <cell r="Q49">
            <v>110.71</v>
          </cell>
          <cell r="R49">
            <v>110.71</v>
          </cell>
          <cell r="S49">
            <v>9.1300000000000008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119.83999999999999</v>
          </cell>
          <cell r="Y49">
            <v>36627</v>
          </cell>
        </row>
        <row r="50">
          <cell r="A50">
            <v>36629</v>
          </cell>
          <cell r="B50" t="str">
            <v>IN</v>
          </cell>
          <cell r="C50" t="str">
            <v>731878</v>
          </cell>
          <cell r="D50">
            <v>0</v>
          </cell>
          <cell r="E50">
            <v>36622</v>
          </cell>
          <cell r="F50">
            <v>7</v>
          </cell>
          <cell r="G50" t="str">
            <v>121396</v>
          </cell>
          <cell r="H50" t="str">
            <v>B0004018</v>
          </cell>
          <cell r="I50">
            <v>36659</v>
          </cell>
          <cell r="J50">
            <v>1</v>
          </cell>
          <cell r="K50" t="str">
            <v>CPQ-154884-005</v>
          </cell>
          <cell r="L50" t="str">
            <v>154884-005</v>
          </cell>
          <cell r="M50" t="str">
            <v>DESKPRO EN P3-600MHZ 10.064MB 32X NT 4.0</v>
          </cell>
          <cell r="N50" t="str">
            <v xml:space="preserve">DT </v>
          </cell>
          <cell r="P50">
            <v>1</v>
          </cell>
          <cell r="Q50">
            <v>1191.99</v>
          </cell>
          <cell r="R50">
            <v>1191.99</v>
          </cell>
          <cell r="S50">
            <v>98.34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1290.33</v>
          </cell>
          <cell r="Y50">
            <v>36626</v>
          </cell>
        </row>
        <row r="51">
          <cell r="A51">
            <v>36654</v>
          </cell>
          <cell r="B51" t="str">
            <v>IN</v>
          </cell>
          <cell r="C51" t="str">
            <v>763797</v>
          </cell>
          <cell r="D51">
            <v>0</v>
          </cell>
          <cell r="E51">
            <v>36654</v>
          </cell>
          <cell r="F51">
            <v>0</v>
          </cell>
          <cell r="G51" t="str">
            <v>122765</v>
          </cell>
          <cell r="H51" t="str">
            <v>B0004018</v>
          </cell>
          <cell r="I51">
            <v>36684</v>
          </cell>
          <cell r="J51">
            <v>1</v>
          </cell>
          <cell r="K51" t="str">
            <v>CPQ-166618-B21</v>
          </cell>
          <cell r="L51" t="str">
            <v>166618-B21</v>
          </cell>
          <cell r="M51" t="str">
            <v>128MB SYNCH DRAM 100MHZDIMM ECC</v>
          </cell>
          <cell r="N51" t="str">
            <v>x</v>
          </cell>
          <cell r="P51">
            <v>1</v>
          </cell>
          <cell r="Q51">
            <v>212</v>
          </cell>
          <cell r="R51">
            <v>212</v>
          </cell>
          <cell r="S51">
            <v>17.489999999999998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229.49</v>
          </cell>
          <cell r="Y51">
            <v>36637</v>
          </cell>
        </row>
        <row r="52">
          <cell r="A52">
            <v>36638</v>
          </cell>
          <cell r="B52" t="str">
            <v>IN</v>
          </cell>
          <cell r="C52" t="str">
            <v>742838</v>
          </cell>
          <cell r="D52">
            <v>0</v>
          </cell>
          <cell r="E52">
            <v>36622</v>
          </cell>
          <cell r="F52">
            <v>16</v>
          </cell>
          <cell r="G52" t="str">
            <v>121396</v>
          </cell>
          <cell r="H52" t="str">
            <v>B0004018</v>
          </cell>
          <cell r="I52">
            <v>36668</v>
          </cell>
          <cell r="J52">
            <v>1</v>
          </cell>
          <cell r="K52" t="str">
            <v>CPQ-166618-B21</v>
          </cell>
          <cell r="L52" t="str">
            <v>166618-B21</v>
          </cell>
          <cell r="M52" t="str">
            <v>128MB SYNCH DRAM 100MHZDIMM ECC</v>
          </cell>
          <cell r="P52">
            <v>1</v>
          </cell>
          <cell r="Q52">
            <v>211.13</v>
          </cell>
          <cell r="R52">
            <v>211.13</v>
          </cell>
          <cell r="S52">
            <v>17.420000000000002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228.55</v>
          </cell>
          <cell r="Y52">
            <v>36637</v>
          </cell>
        </row>
        <row r="53">
          <cell r="A53">
            <v>36629</v>
          </cell>
          <cell r="B53" t="str">
            <v>IN</v>
          </cell>
          <cell r="C53" t="str">
            <v>731880</v>
          </cell>
          <cell r="D53">
            <v>0</v>
          </cell>
          <cell r="E53">
            <v>36622</v>
          </cell>
          <cell r="F53">
            <v>7</v>
          </cell>
          <cell r="G53" t="str">
            <v>121398</v>
          </cell>
          <cell r="H53" t="str">
            <v>B0004019</v>
          </cell>
          <cell r="I53">
            <v>36659</v>
          </cell>
          <cell r="J53">
            <v>2</v>
          </cell>
          <cell r="K53" t="str">
            <v>CPQ-205859-006</v>
          </cell>
          <cell r="L53" t="str">
            <v>205859-006</v>
          </cell>
          <cell r="M53" t="str">
            <v>Arm M700 P3/650 64/6 14.1</v>
          </cell>
          <cell r="N53" t="str">
            <v>LT</v>
          </cell>
          <cell r="P53">
            <v>1</v>
          </cell>
          <cell r="Q53">
            <v>2668.65</v>
          </cell>
          <cell r="R53">
            <v>2668.65</v>
          </cell>
          <cell r="X53">
            <v>2668.65</v>
          </cell>
          <cell r="Y53">
            <v>36626</v>
          </cell>
        </row>
        <row r="54">
          <cell r="A54">
            <v>36629</v>
          </cell>
          <cell r="B54" t="str">
            <v>IN</v>
          </cell>
          <cell r="C54" t="str">
            <v>731880</v>
          </cell>
          <cell r="D54">
            <v>0</v>
          </cell>
          <cell r="E54">
            <v>36622</v>
          </cell>
          <cell r="F54">
            <v>7</v>
          </cell>
          <cell r="G54" t="str">
            <v>121398</v>
          </cell>
          <cell r="H54" t="str">
            <v>B0004019</v>
          </cell>
          <cell r="I54">
            <v>36659</v>
          </cell>
          <cell r="J54">
            <v>1</v>
          </cell>
          <cell r="K54" t="str">
            <v>TCM-3CCFE575BT</v>
          </cell>
          <cell r="L54" t="str">
            <v>3CCFE575BT</v>
          </cell>
          <cell r="M54" t="str">
            <v>10/100 LAN CARDBUS PCCARD W/CABLE</v>
          </cell>
          <cell r="N54" t="str">
            <v>x</v>
          </cell>
          <cell r="P54">
            <v>1</v>
          </cell>
          <cell r="Q54">
            <v>143.63</v>
          </cell>
          <cell r="R54">
            <v>143.63</v>
          </cell>
          <cell r="S54">
            <v>232.01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375.64</v>
          </cell>
          <cell r="Y54">
            <v>36626</v>
          </cell>
        </row>
        <row r="55">
          <cell r="A55">
            <v>36628</v>
          </cell>
          <cell r="B55" t="str">
            <v>IN</v>
          </cell>
          <cell r="C55" t="str">
            <v>729731</v>
          </cell>
          <cell r="D55">
            <v>0</v>
          </cell>
          <cell r="E55">
            <v>36622</v>
          </cell>
          <cell r="F55">
            <v>6</v>
          </cell>
          <cell r="G55" t="str">
            <v>121398</v>
          </cell>
          <cell r="H55" t="str">
            <v>B0004019</v>
          </cell>
          <cell r="I55">
            <v>36658</v>
          </cell>
          <cell r="J55">
            <v>1</v>
          </cell>
          <cell r="K55" t="str">
            <v>CPQ-400312-B21</v>
          </cell>
          <cell r="L55" t="str">
            <v>400312-B21</v>
          </cell>
          <cell r="M55" t="str">
            <v>64MB 100MHZ SDRAMARMADA M300,M700,E700</v>
          </cell>
          <cell r="N55" t="str">
            <v>x</v>
          </cell>
          <cell r="P55">
            <v>1</v>
          </cell>
          <cell r="Q55">
            <v>124.59</v>
          </cell>
          <cell r="R55">
            <v>124.59</v>
          </cell>
          <cell r="S55">
            <v>12.52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137.11000000000001</v>
          </cell>
          <cell r="Y55">
            <v>36627</v>
          </cell>
        </row>
        <row r="56">
          <cell r="A56">
            <v>36626</v>
          </cell>
          <cell r="B56" t="str">
            <v>IN</v>
          </cell>
          <cell r="C56" t="str">
            <v>727903</v>
          </cell>
          <cell r="D56">
            <v>0</v>
          </cell>
          <cell r="E56">
            <v>36622</v>
          </cell>
          <cell r="F56">
            <v>4</v>
          </cell>
          <cell r="G56" t="str">
            <v>121398</v>
          </cell>
          <cell r="H56" t="str">
            <v>B0004019</v>
          </cell>
          <cell r="I56">
            <v>36656</v>
          </cell>
          <cell r="J56">
            <v>1</v>
          </cell>
          <cell r="K56" t="str">
            <v>COI-1005F.ENO</v>
          </cell>
          <cell r="L56" t="str">
            <v>1005FENRON006</v>
          </cell>
          <cell r="M56" t="str">
            <v>ATTACHE SINGLE GUSSETSMALL CASE</v>
          </cell>
          <cell r="N56" t="str">
            <v>x</v>
          </cell>
          <cell r="P56">
            <v>1</v>
          </cell>
          <cell r="Q56">
            <v>61.7</v>
          </cell>
          <cell r="R56">
            <v>61.7</v>
          </cell>
          <cell r="S56">
            <v>5.09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66.790000000000006</v>
          </cell>
          <cell r="Y56">
            <v>36623</v>
          </cell>
        </row>
        <row r="57">
          <cell r="A57">
            <v>36628</v>
          </cell>
          <cell r="B57" t="str">
            <v>IN</v>
          </cell>
          <cell r="C57" t="str">
            <v>730796</v>
          </cell>
          <cell r="D57">
            <v>0</v>
          </cell>
          <cell r="E57">
            <v>36622</v>
          </cell>
          <cell r="F57">
            <v>6</v>
          </cell>
          <cell r="G57" t="str">
            <v>121398</v>
          </cell>
          <cell r="H57" t="str">
            <v>B0004019</v>
          </cell>
          <cell r="I57">
            <v>36658</v>
          </cell>
          <cell r="J57">
            <v>1</v>
          </cell>
          <cell r="K57" t="str">
            <v>CPQ-294343-001</v>
          </cell>
          <cell r="L57" t="str">
            <v>294343-001</v>
          </cell>
          <cell r="M57" t="str">
            <v>ENHANCED KYBRD - OPALF/ARMADA</v>
          </cell>
          <cell r="N57" t="str">
            <v>x</v>
          </cell>
          <cell r="P57">
            <v>1</v>
          </cell>
          <cell r="Q57">
            <v>49.67</v>
          </cell>
          <cell r="R57">
            <v>49.67</v>
          </cell>
          <cell r="S57">
            <v>4.0999999999999996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53.77</v>
          </cell>
          <cell r="Y57">
            <v>36628</v>
          </cell>
        </row>
        <row r="58">
          <cell r="A58">
            <v>36628</v>
          </cell>
          <cell r="B58" t="str">
            <v>IN</v>
          </cell>
          <cell r="C58" t="str">
            <v>729731</v>
          </cell>
          <cell r="D58">
            <v>0</v>
          </cell>
          <cell r="E58">
            <v>36622</v>
          </cell>
          <cell r="F58">
            <v>6</v>
          </cell>
          <cell r="G58" t="str">
            <v>121398</v>
          </cell>
          <cell r="H58" t="str">
            <v>B0004019</v>
          </cell>
          <cell r="I58">
            <v>36658</v>
          </cell>
          <cell r="J58">
            <v>2</v>
          </cell>
          <cell r="K58" t="str">
            <v>CPQ-143315-B21</v>
          </cell>
          <cell r="L58" t="str">
            <v>143315-B21</v>
          </cell>
          <cell r="M58" t="str">
            <v>MOUSE - OPAL F/ARMADA</v>
          </cell>
          <cell r="N58" t="str">
            <v>x</v>
          </cell>
          <cell r="P58">
            <v>1</v>
          </cell>
          <cell r="Q58">
            <v>27.22</v>
          </cell>
          <cell r="R58">
            <v>27.22</v>
          </cell>
          <cell r="X58">
            <v>27.22</v>
          </cell>
          <cell r="Y58">
            <v>36627</v>
          </cell>
        </row>
        <row r="59">
          <cell r="A59">
            <v>36635</v>
          </cell>
          <cell r="B59" t="str">
            <v>IN</v>
          </cell>
          <cell r="C59" t="str">
            <v>736578</v>
          </cell>
          <cell r="D59">
            <v>0</v>
          </cell>
          <cell r="E59">
            <v>36622</v>
          </cell>
          <cell r="F59">
            <v>13</v>
          </cell>
          <cell r="G59" t="str">
            <v>121415</v>
          </cell>
          <cell r="H59" t="str">
            <v>B0004020</v>
          </cell>
          <cell r="I59">
            <v>36665</v>
          </cell>
          <cell r="J59">
            <v>2</v>
          </cell>
          <cell r="K59" t="str">
            <v>CPQ-205859-006</v>
          </cell>
          <cell r="L59" t="str">
            <v>205859-006</v>
          </cell>
          <cell r="M59" t="str">
            <v>Arm M700 P3/650 64/6 14.1</v>
          </cell>
          <cell r="N59" t="str">
            <v>LT</v>
          </cell>
          <cell r="P59">
            <v>1</v>
          </cell>
          <cell r="Q59">
            <v>2668.65</v>
          </cell>
          <cell r="R59">
            <v>2668.65</v>
          </cell>
          <cell r="X59">
            <v>2668.65</v>
          </cell>
          <cell r="Y59">
            <v>36634</v>
          </cell>
        </row>
        <row r="60">
          <cell r="A60">
            <v>36635</v>
          </cell>
          <cell r="B60" t="str">
            <v>IN</v>
          </cell>
          <cell r="C60" t="str">
            <v>736578</v>
          </cell>
          <cell r="D60">
            <v>0</v>
          </cell>
          <cell r="E60">
            <v>36622</v>
          </cell>
          <cell r="F60">
            <v>13</v>
          </cell>
          <cell r="G60" t="str">
            <v>121415</v>
          </cell>
          <cell r="H60" t="str">
            <v>B0004020</v>
          </cell>
          <cell r="I60">
            <v>36665</v>
          </cell>
          <cell r="J60">
            <v>1</v>
          </cell>
          <cell r="K60" t="str">
            <v>TCM-3CCFE575BT</v>
          </cell>
          <cell r="L60" t="str">
            <v>3CCFE575BT</v>
          </cell>
          <cell r="M60" t="str">
            <v>10/100 LAN CARDBUS PCCARD W/CABLE</v>
          </cell>
          <cell r="N60" t="str">
            <v>x</v>
          </cell>
          <cell r="P60">
            <v>1</v>
          </cell>
          <cell r="Q60">
            <v>143.63</v>
          </cell>
          <cell r="R60">
            <v>143.63</v>
          </cell>
          <cell r="S60">
            <v>232.01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375.64</v>
          </cell>
          <cell r="Y60">
            <v>36634</v>
          </cell>
        </row>
        <row r="61">
          <cell r="A61">
            <v>36643</v>
          </cell>
          <cell r="B61" t="str">
            <v>IN</v>
          </cell>
          <cell r="C61" t="str">
            <v>749203</v>
          </cell>
          <cell r="D61">
            <v>0</v>
          </cell>
          <cell r="E61">
            <v>36622</v>
          </cell>
          <cell r="F61">
            <v>21</v>
          </cell>
          <cell r="G61" t="str">
            <v>121415</v>
          </cell>
          <cell r="H61" t="str">
            <v>B0004020</v>
          </cell>
          <cell r="I61">
            <v>36673</v>
          </cell>
          <cell r="J61">
            <v>1</v>
          </cell>
          <cell r="K61" t="str">
            <v>CPQ-400312-B21</v>
          </cell>
          <cell r="L61" t="str">
            <v>400312-B21</v>
          </cell>
          <cell r="M61" t="str">
            <v>64MB 100MHZ SDRAMARMADA M300,M700,E700</v>
          </cell>
          <cell r="N61" t="str">
            <v>x</v>
          </cell>
          <cell r="P61">
            <v>1</v>
          </cell>
          <cell r="Q61">
            <v>124.59</v>
          </cell>
          <cell r="R61">
            <v>124.59</v>
          </cell>
          <cell r="S61">
            <v>16.62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141.21</v>
          </cell>
          <cell r="Y61">
            <v>36641</v>
          </cell>
        </row>
        <row r="62">
          <cell r="A62">
            <v>36627</v>
          </cell>
          <cell r="B62" t="str">
            <v>IN</v>
          </cell>
          <cell r="C62" t="str">
            <v>728905</v>
          </cell>
          <cell r="D62">
            <v>0</v>
          </cell>
          <cell r="E62">
            <v>36622</v>
          </cell>
          <cell r="F62">
            <v>5</v>
          </cell>
          <cell r="G62" t="str">
            <v>121415</v>
          </cell>
          <cell r="H62" t="str">
            <v>B0004020</v>
          </cell>
          <cell r="I62">
            <v>36657</v>
          </cell>
          <cell r="J62">
            <v>1</v>
          </cell>
          <cell r="K62" t="str">
            <v>COI-1005F.ENO</v>
          </cell>
          <cell r="L62" t="str">
            <v>1005FENRON006</v>
          </cell>
          <cell r="M62" t="str">
            <v>ATTACHE SINGLE GUSSETSMALL CASE</v>
          </cell>
          <cell r="N62" t="str">
            <v>x</v>
          </cell>
          <cell r="P62">
            <v>1</v>
          </cell>
          <cell r="Q62">
            <v>61.7</v>
          </cell>
          <cell r="R62">
            <v>61.7</v>
          </cell>
          <cell r="S62">
            <v>5.09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66.790000000000006</v>
          </cell>
          <cell r="Y62">
            <v>36623</v>
          </cell>
        </row>
        <row r="63">
          <cell r="A63">
            <v>36643</v>
          </cell>
          <cell r="B63" t="str">
            <v>IN</v>
          </cell>
          <cell r="C63" t="str">
            <v>749203</v>
          </cell>
          <cell r="D63">
            <v>0</v>
          </cell>
          <cell r="E63">
            <v>36622</v>
          </cell>
          <cell r="F63">
            <v>21</v>
          </cell>
          <cell r="G63" t="str">
            <v>121415</v>
          </cell>
          <cell r="H63" t="str">
            <v>B0004020</v>
          </cell>
          <cell r="I63">
            <v>36673</v>
          </cell>
          <cell r="J63">
            <v>2</v>
          </cell>
          <cell r="K63" t="str">
            <v>CPQ-294343-001</v>
          </cell>
          <cell r="L63" t="str">
            <v>294343-001</v>
          </cell>
          <cell r="M63" t="str">
            <v>ENHANCED KYBRD - OPALF/ARMADA</v>
          </cell>
          <cell r="N63" t="str">
            <v>x</v>
          </cell>
          <cell r="P63">
            <v>1</v>
          </cell>
          <cell r="Q63">
            <v>49.67</v>
          </cell>
          <cell r="R63">
            <v>49.67</v>
          </cell>
          <cell r="X63">
            <v>49.67</v>
          </cell>
          <cell r="Y63">
            <v>36641</v>
          </cell>
        </row>
        <row r="64">
          <cell r="A64">
            <v>36643</v>
          </cell>
          <cell r="B64" t="str">
            <v>IN</v>
          </cell>
          <cell r="C64" t="str">
            <v>749203</v>
          </cell>
          <cell r="D64">
            <v>0</v>
          </cell>
          <cell r="E64">
            <v>36622</v>
          </cell>
          <cell r="F64">
            <v>21</v>
          </cell>
          <cell r="G64" t="str">
            <v>121415</v>
          </cell>
          <cell r="H64" t="str">
            <v>B0004020</v>
          </cell>
          <cell r="I64">
            <v>36673</v>
          </cell>
          <cell r="J64">
            <v>3</v>
          </cell>
          <cell r="K64" t="str">
            <v>CPQ-143315-B21</v>
          </cell>
          <cell r="L64" t="str">
            <v>143315-B21</v>
          </cell>
          <cell r="M64" t="str">
            <v>MOUSE - OPAL F/ARMADA</v>
          </cell>
          <cell r="N64" t="str">
            <v>x</v>
          </cell>
          <cell r="P64">
            <v>1</v>
          </cell>
          <cell r="Q64">
            <v>27.22</v>
          </cell>
          <cell r="R64">
            <v>27.22</v>
          </cell>
          <cell r="X64">
            <v>27.22</v>
          </cell>
          <cell r="Y64">
            <v>36641</v>
          </cell>
        </row>
        <row r="65">
          <cell r="A65">
            <v>36640</v>
          </cell>
          <cell r="B65" t="str">
            <v>IN</v>
          </cell>
          <cell r="C65" t="str">
            <v>743300</v>
          </cell>
          <cell r="D65">
            <v>0</v>
          </cell>
          <cell r="E65">
            <v>36640</v>
          </cell>
          <cell r="F65">
            <v>0</v>
          </cell>
          <cell r="G65" t="str">
            <v>122192</v>
          </cell>
          <cell r="H65" t="str">
            <v>B0004021</v>
          </cell>
          <cell r="I65">
            <v>36670</v>
          </cell>
          <cell r="J65">
            <v>1</v>
          </cell>
          <cell r="K65" t="str">
            <v>MSV-DSS-L-CT</v>
          </cell>
          <cell r="L65" t="str">
            <v>MSV-DSS-L-CT</v>
          </cell>
          <cell r="M65" t="str">
            <v>Onsite Service Call  torepair HP LJ 8000N</v>
          </cell>
          <cell r="P65">
            <v>2</v>
          </cell>
          <cell r="Q65">
            <v>95</v>
          </cell>
          <cell r="R65">
            <v>190</v>
          </cell>
          <cell r="S65">
            <v>14.1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204.1</v>
          </cell>
          <cell r="Y65">
            <v>36640</v>
          </cell>
        </row>
        <row r="66">
          <cell r="A66">
            <v>36640</v>
          </cell>
          <cell r="B66" t="str">
            <v>IN</v>
          </cell>
          <cell r="C66" t="str">
            <v>743300</v>
          </cell>
          <cell r="D66">
            <v>0</v>
          </cell>
          <cell r="E66">
            <v>36640</v>
          </cell>
          <cell r="F66">
            <v>0</v>
          </cell>
          <cell r="G66" t="str">
            <v>122192</v>
          </cell>
          <cell r="H66" t="str">
            <v>B0004021</v>
          </cell>
          <cell r="I66">
            <v>36670</v>
          </cell>
          <cell r="J66">
            <v>4</v>
          </cell>
          <cell r="K66" t="str">
            <v>MSV-DSS-L-CT</v>
          </cell>
          <cell r="L66" t="str">
            <v>MSV-DSS-L-CT</v>
          </cell>
          <cell r="M66" t="str">
            <v>Travel Charge foronsite service call</v>
          </cell>
          <cell r="P66">
            <v>1</v>
          </cell>
          <cell r="Q66">
            <v>45</v>
          </cell>
          <cell r="R66">
            <v>45</v>
          </cell>
          <cell r="X66">
            <v>45</v>
          </cell>
          <cell r="Y66">
            <v>36640</v>
          </cell>
        </row>
        <row r="67">
          <cell r="A67">
            <v>36623</v>
          </cell>
          <cell r="B67" t="str">
            <v>IN</v>
          </cell>
          <cell r="C67" t="str">
            <v>726676</v>
          </cell>
          <cell r="D67">
            <v>0</v>
          </cell>
          <cell r="E67">
            <v>36621</v>
          </cell>
          <cell r="F67">
            <v>2</v>
          </cell>
          <cell r="G67" t="str">
            <v>121282</v>
          </cell>
          <cell r="H67" t="str">
            <v>B0004022</v>
          </cell>
          <cell r="I67">
            <v>36653</v>
          </cell>
          <cell r="J67">
            <v>1</v>
          </cell>
          <cell r="K67" t="str">
            <v>CPQ-102307-B21</v>
          </cell>
          <cell r="L67" t="str">
            <v>102307-B21</v>
          </cell>
          <cell r="M67" t="str">
            <v>256MB SDRAM ECC 100MHZ 1DIMM MEMORY</v>
          </cell>
          <cell r="P67">
            <v>3</v>
          </cell>
          <cell r="Q67">
            <v>488</v>
          </cell>
          <cell r="R67">
            <v>1464</v>
          </cell>
          <cell r="S67">
            <v>122.84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1586.84</v>
          </cell>
          <cell r="Y67">
            <v>36622</v>
          </cell>
        </row>
        <row r="68">
          <cell r="A68">
            <v>36623</v>
          </cell>
          <cell r="B68" t="str">
            <v>IN</v>
          </cell>
          <cell r="C68" t="str">
            <v>726676</v>
          </cell>
          <cell r="D68">
            <v>0</v>
          </cell>
          <cell r="E68">
            <v>36621</v>
          </cell>
          <cell r="F68">
            <v>2</v>
          </cell>
          <cell r="G68" t="str">
            <v>121282</v>
          </cell>
          <cell r="H68" t="str">
            <v>B0004022</v>
          </cell>
          <cell r="I68">
            <v>36653</v>
          </cell>
          <cell r="J68">
            <v>3</v>
          </cell>
          <cell r="K68" t="str">
            <v>MIC-FREIGHT</v>
          </cell>
          <cell r="L68" t="str">
            <v>FREIGHT</v>
          </cell>
          <cell r="M68" t="str">
            <v>FREIGHT CHARGE TAXABLETAXABLE</v>
          </cell>
          <cell r="P68">
            <v>1</v>
          </cell>
          <cell r="Q68">
            <v>25</v>
          </cell>
          <cell r="R68">
            <v>25</v>
          </cell>
          <cell r="X68">
            <v>25</v>
          </cell>
          <cell r="Y68">
            <v>36622</v>
          </cell>
        </row>
        <row r="69">
          <cell r="A69">
            <v>36629</v>
          </cell>
          <cell r="B69" t="str">
            <v>IN</v>
          </cell>
          <cell r="C69" t="str">
            <v>731870</v>
          </cell>
          <cell r="D69">
            <v>0</v>
          </cell>
          <cell r="E69">
            <v>36622</v>
          </cell>
          <cell r="F69">
            <v>7</v>
          </cell>
          <cell r="G69" t="str">
            <v>121356</v>
          </cell>
          <cell r="H69" t="str">
            <v>B0004023</v>
          </cell>
          <cell r="I69">
            <v>36659</v>
          </cell>
          <cell r="J69">
            <v>1</v>
          </cell>
          <cell r="K69" t="str">
            <v>KST-KTC2721/64</v>
          </cell>
          <cell r="L69" t="str">
            <v>KTC2721/64</v>
          </cell>
          <cell r="M69" t="str">
            <v>64MB MEM MOD CPQ #220685-001 ARMADA 1500 SERIES</v>
          </cell>
          <cell r="P69">
            <v>1</v>
          </cell>
          <cell r="Q69">
            <v>120.15</v>
          </cell>
          <cell r="R69">
            <v>120.15</v>
          </cell>
          <cell r="S69">
            <v>9.91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130.06</v>
          </cell>
          <cell r="Y69">
            <v>36626</v>
          </cell>
        </row>
        <row r="70">
          <cell r="A70">
            <v>36629</v>
          </cell>
          <cell r="B70" t="str">
            <v>IN</v>
          </cell>
          <cell r="C70" t="str">
            <v>731868</v>
          </cell>
          <cell r="D70">
            <v>0</v>
          </cell>
          <cell r="E70">
            <v>36622</v>
          </cell>
          <cell r="F70">
            <v>7</v>
          </cell>
          <cell r="G70" t="str">
            <v>121348</v>
          </cell>
          <cell r="H70" t="str">
            <v>B0004024</v>
          </cell>
          <cell r="I70">
            <v>36659</v>
          </cell>
          <cell r="J70">
            <v>2</v>
          </cell>
          <cell r="K70" t="str">
            <v>CPQ-152549-006</v>
          </cell>
          <cell r="L70" t="str">
            <v>152549-006</v>
          </cell>
          <cell r="M70" t="str">
            <v>Arm M300 P3/500 64/6 11.3</v>
          </cell>
          <cell r="N70" t="str">
            <v>LT</v>
          </cell>
          <cell r="P70">
            <v>1</v>
          </cell>
          <cell r="Q70">
            <v>2735.85</v>
          </cell>
          <cell r="R70">
            <v>2735.85</v>
          </cell>
          <cell r="X70">
            <v>2735.85</v>
          </cell>
          <cell r="Y70">
            <v>36626</v>
          </cell>
        </row>
        <row r="71">
          <cell r="A71">
            <v>36629</v>
          </cell>
          <cell r="B71" t="str">
            <v>IN</v>
          </cell>
          <cell r="C71" t="str">
            <v>731868</v>
          </cell>
          <cell r="D71">
            <v>0</v>
          </cell>
          <cell r="E71">
            <v>36622</v>
          </cell>
          <cell r="F71">
            <v>7</v>
          </cell>
          <cell r="G71" t="str">
            <v>121348</v>
          </cell>
          <cell r="H71" t="str">
            <v>B0004024</v>
          </cell>
          <cell r="I71">
            <v>36659</v>
          </cell>
          <cell r="J71">
            <v>1</v>
          </cell>
          <cell r="K71" t="str">
            <v>TCM-3CCFE575BT</v>
          </cell>
          <cell r="L71" t="str">
            <v>3CCFE575BT</v>
          </cell>
          <cell r="M71" t="str">
            <v>10/100 LAN CARDBUS PCCARD W/CABLE</v>
          </cell>
          <cell r="N71" t="str">
            <v>x</v>
          </cell>
          <cell r="P71">
            <v>1</v>
          </cell>
          <cell r="Q71">
            <v>143.63</v>
          </cell>
          <cell r="R71">
            <v>143.63</v>
          </cell>
          <cell r="S71">
            <v>237.56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381.19</v>
          </cell>
          <cell r="Y71">
            <v>36626</v>
          </cell>
        </row>
        <row r="72">
          <cell r="A72">
            <v>36628</v>
          </cell>
          <cell r="B72" t="str">
            <v>IN</v>
          </cell>
          <cell r="C72" t="str">
            <v>729723</v>
          </cell>
          <cell r="D72">
            <v>0</v>
          </cell>
          <cell r="E72">
            <v>36622</v>
          </cell>
          <cell r="F72">
            <v>6</v>
          </cell>
          <cell r="G72" t="str">
            <v>121348</v>
          </cell>
          <cell r="H72" t="str">
            <v>B0004024</v>
          </cell>
          <cell r="I72">
            <v>36658</v>
          </cell>
          <cell r="J72">
            <v>1</v>
          </cell>
          <cell r="K72" t="str">
            <v>CPQ-400313-B21</v>
          </cell>
          <cell r="L72" t="str">
            <v>400313-B21</v>
          </cell>
          <cell r="M72" t="str">
            <v>128MB 100MHZ SDRAMARMADA M300,M700,E700</v>
          </cell>
          <cell r="N72" t="str">
            <v>x</v>
          </cell>
          <cell r="P72">
            <v>1</v>
          </cell>
          <cell r="Q72">
            <v>260.02999999999997</v>
          </cell>
          <cell r="R72">
            <v>260.02999999999997</v>
          </cell>
          <cell r="S72">
            <v>63.13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323.15999999999997</v>
          </cell>
          <cell r="Y72">
            <v>36627</v>
          </cell>
        </row>
        <row r="73">
          <cell r="A73">
            <v>36628</v>
          </cell>
          <cell r="B73" t="str">
            <v>IN</v>
          </cell>
          <cell r="C73" t="str">
            <v>729723</v>
          </cell>
          <cell r="D73">
            <v>0</v>
          </cell>
          <cell r="E73">
            <v>36622</v>
          </cell>
          <cell r="F73">
            <v>6</v>
          </cell>
          <cell r="G73" t="str">
            <v>121348</v>
          </cell>
          <cell r="H73" t="str">
            <v>B0004024</v>
          </cell>
          <cell r="I73">
            <v>36658</v>
          </cell>
          <cell r="J73">
            <v>2</v>
          </cell>
          <cell r="K73" t="str">
            <v>CPQ-134099-B21</v>
          </cell>
          <cell r="L73" t="str">
            <v>134099-B21</v>
          </cell>
          <cell r="M73" t="str">
            <v>ARMADA M300 HIGH CAPACITYBATTERY</v>
          </cell>
          <cell r="N73" t="str">
            <v>x</v>
          </cell>
          <cell r="P73">
            <v>1</v>
          </cell>
          <cell r="Q73">
            <v>184.67</v>
          </cell>
          <cell r="R73">
            <v>184.67</v>
          </cell>
          <cell r="X73">
            <v>184.67</v>
          </cell>
          <cell r="Y73">
            <v>36627</v>
          </cell>
        </row>
        <row r="74">
          <cell r="A74">
            <v>36628</v>
          </cell>
          <cell r="B74" t="str">
            <v>IN</v>
          </cell>
          <cell r="C74" t="str">
            <v>729723</v>
          </cell>
          <cell r="D74">
            <v>0</v>
          </cell>
          <cell r="E74">
            <v>36622</v>
          </cell>
          <cell r="F74">
            <v>6</v>
          </cell>
          <cell r="G74" t="str">
            <v>121348</v>
          </cell>
          <cell r="H74" t="str">
            <v>B0004024</v>
          </cell>
          <cell r="I74">
            <v>36658</v>
          </cell>
          <cell r="J74">
            <v>3</v>
          </cell>
          <cell r="K74" t="str">
            <v>CPQ-134097-B21</v>
          </cell>
          <cell r="L74" t="str">
            <v>134097-B21</v>
          </cell>
          <cell r="M74" t="str">
            <v>ARMADA M300 MOBILE EXPANSUNIT CD</v>
          </cell>
          <cell r="N74" t="str">
            <v>x</v>
          </cell>
          <cell r="P74">
            <v>1</v>
          </cell>
          <cell r="Q74">
            <v>293.32</v>
          </cell>
          <cell r="R74">
            <v>293.32</v>
          </cell>
          <cell r="X74">
            <v>293.32</v>
          </cell>
          <cell r="Y74">
            <v>36627</v>
          </cell>
        </row>
        <row r="75">
          <cell r="A75">
            <v>36626</v>
          </cell>
          <cell r="B75" t="str">
            <v>IN</v>
          </cell>
          <cell r="C75" t="str">
            <v>727902</v>
          </cell>
          <cell r="D75">
            <v>0</v>
          </cell>
          <cell r="E75">
            <v>36622</v>
          </cell>
          <cell r="F75">
            <v>4</v>
          </cell>
          <cell r="G75" t="str">
            <v>121348</v>
          </cell>
          <cell r="H75" t="str">
            <v>B0004024</v>
          </cell>
          <cell r="I75">
            <v>36656</v>
          </cell>
          <cell r="J75">
            <v>1</v>
          </cell>
          <cell r="K75" t="str">
            <v>COI-1005F.ENO</v>
          </cell>
          <cell r="L75" t="str">
            <v>1005FENRON006</v>
          </cell>
          <cell r="M75" t="str">
            <v>ATTACHE SINGLE GUSSETSMALL CASE</v>
          </cell>
          <cell r="N75" t="str">
            <v>x</v>
          </cell>
          <cell r="P75">
            <v>1</v>
          </cell>
          <cell r="Q75">
            <v>61.7</v>
          </cell>
          <cell r="R75">
            <v>61.7</v>
          </cell>
          <cell r="S75">
            <v>5.09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66.790000000000006</v>
          </cell>
          <cell r="Y75">
            <v>36623</v>
          </cell>
        </row>
        <row r="76">
          <cell r="A76">
            <v>36628</v>
          </cell>
          <cell r="B76" t="str">
            <v>IN</v>
          </cell>
          <cell r="C76" t="str">
            <v>730794</v>
          </cell>
          <cell r="D76">
            <v>0</v>
          </cell>
          <cell r="E76">
            <v>36622</v>
          </cell>
          <cell r="F76">
            <v>6</v>
          </cell>
          <cell r="G76" t="str">
            <v>121348</v>
          </cell>
          <cell r="H76" t="str">
            <v>B0004024</v>
          </cell>
          <cell r="I76">
            <v>36658</v>
          </cell>
          <cell r="J76">
            <v>1</v>
          </cell>
          <cell r="K76" t="str">
            <v>CPQ-294343-001</v>
          </cell>
          <cell r="L76" t="str">
            <v>294343-001</v>
          </cell>
          <cell r="M76" t="str">
            <v>ENHANCED KYBRD - OPALF/ARMADA</v>
          </cell>
          <cell r="N76" t="str">
            <v>x</v>
          </cell>
          <cell r="P76">
            <v>1</v>
          </cell>
          <cell r="Q76">
            <v>49.67</v>
          </cell>
          <cell r="R76">
            <v>49.67</v>
          </cell>
          <cell r="S76">
            <v>4.0999999999999996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53.77</v>
          </cell>
          <cell r="Y76">
            <v>36628</v>
          </cell>
        </row>
        <row r="77">
          <cell r="A77">
            <v>36628</v>
          </cell>
          <cell r="B77" t="str">
            <v>IN</v>
          </cell>
          <cell r="C77" t="str">
            <v>729723</v>
          </cell>
          <cell r="D77">
            <v>0</v>
          </cell>
          <cell r="E77">
            <v>36622</v>
          </cell>
          <cell r="F77">
            <v>6</v>
          </cell>
          <cell r="G77" t="str">
            <v>121348</v>
          </cell>
          <cell r="H77" t="str">
            <v>B0004024</v>
          </cell>
          <cell r="I77">
            <v>36658</v>
          </cell>
          <cell r="J77">
            <v>4</v>
          </cell>
          <cell r="K77" t="str">
            <v>CPQ-143315-B21</v>
          </cell>
          <cell r="L77" t="str">
            <v>143315-B21</v>
          </cell>
          <cell r="M77" t="str">
            <v>MOUSE - OPAL F/ARMADA</v>
          </cell>
          <cell r="N77" t="str">
            <v>x</v>
          </cell>
          <cell r="P77">
            <v>1</v>
          </cell>
          <cell r="Q77">
            <v>27.22</v>
          </cell>
          <cell r="R77">
            <v>27.22</v>
          </cell>
          <cell r="X77">
            <v>27.22</v>
          </cell>
          <cell r="Y77">
            <v>36627</v>
          </cell>
        </row>
        <row r="78">
          <cell r="A78">
            <v>36629</v>
          </cell>
          <cell r="B78" t="str">
            <v>IN</v>
          </cell>
          <cell r="C78" t="str">
            <v>731867</v>
          </cell>
          <cell r="D78">
            <v>0</v>
          </cell>
          <cell r="E78">
            <v>36622</v>
          </cell>
          <cell r="F78">
            <v>7</v>
          </cell>
          <cell r="G78" t="str">
            <v>121347</v>
          </cell>
          <cell r="H78" t="str">
            <v>B0004025</v>
          </cell>
          <cell r="I78">
            <v>36659</v>
          </cell>
          <cell r="J78">
            <v>1</v>
          </cell>
          <cell r="K78" t="str">
            <v>PRC-SI4300/C</v>
          </cell>
          <cell r="L78" t="str">
            <v>SI 4300/C</v>
          </cell>
          <cell r="M78" t="str">
            <v>4.3GB INT 3.5 1/3HT ULTRASCSI W/MOUNT KIT</v>
          </cell>
          <cell r="P78">
            <v>1</v>
          </cell>
          <cell r="Q78">
            <v>248</v>
          </cell>
          <cell r="R78">
            <v>248</v>
          </cell>
          <cell r="S78">
            <v>21.29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269.29000000000002</v>
          </cell>
          <cell r="Y78">
            <v>36626</v>
          </cell>
        </row>
        <row r="79">
          <cell r="A79">
            <v>36629</v>
          </cell>
          <cell r="B79" t="str">
            <v>IN</v>
          </cell>
          <cell r="C79" t="str">
            <v>731867</v>
          </cell>
          <cell r="D79">
            <v>0</v>
          </cell>
          <cell r="E79">
            <v>36622</v>
          </cell>
          <cell r="F79">
            <v>7</v>
          </cell>
          <cell r="G79" t="str">
            <v>121347</v>
          </cell>
          <cell r="H79" t="str">
            <v>B0004025</v>
          </cell>
          <cell r="I79">
            <v>36659</v>
          </cell>
          <cell r="J79">
            <v>3</v>
          </cell>
          <cell r="K79" t="str">
            <v>MIC-FREIGHT</v>
          </cell>
          <cell r="L79" t="str">
            <v>FREIGHT</v>
          </cell>
          <cell r="M79" t="str">
            <v>FREIGHT CHARGE TAXABLETAXABLE</v>
          </cell>
          <cell r="P79">
            <v>1</v>
          </cell>
          <cell r="Q79">
            <v>10</v>
          </cell>
          <cell r="R79">
            <v>10</v>
          </cell>
          <cell r="X79">
            <v>10</v>
          </cell>
          <cell r="Y79">
            <v>36626</v>
          </cell>
        </row>
        <row r="80">
          <cell r="A80">
            <v>36635</v>
          </cell>
          <cell r="B80" t="str">
            <v>IN</v>
          </cell>
          <cell r="C80" t="str">
            <v>736569</v>
          </cell>
          <cell r="D80">
            <v>0</v>
          </cell>
          <cell r="E80">
            <v>36622</v>
          </cell>
          <cell r="F80">
            <v>13</v>
          </cell>
          <cell r="G80" t="str">
            <v>121349</v>
          </cell>
          <cell r="H80" t="str">
            <v>B0004026</v>
          </cell>
          <cell r="I80">
            <v>36665</v>
          </cell>
          <cell r="J80">
            <v>1</v>
          </cell>
          <cell r="K80" t="str">
            <v>IBM-860240U</v>
          </cell>
          <cell r="L80" t="str">
            <v>860240U</v>
          </cell>
          <cell r="M80" t="str">
            <v>WORKPAD C3 PC PDA 2MB-CRADLE LOTUS EASYSYNC 3.0</v>
          </cell>
          <cell r="P80">
            <v>1</v>
          </cell>
          <cell r="Q80">
            <v>290.27999999999997</v>
          </cell>
          <cell r="R80">
            <v>290.27999999999997</v>
          </cell>
          <cell r="S80">
            <v>23.95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314.22999999999996</v>
          </cell>
          <cell r="Y80">
            <v>36634</v>
          </cell>
        </row>
        <row r="81">
          <cell r="A81">
            <v>36635</v>
          </cell>
          <cell r="B81" t="str">
            <v>IN</v>
          </cell>
          <cell r="C81" t="str">
            <v>736570</v>
          </cell>
          <cell r="D81">
            <v>0</v>
          </cell>
          <cell r="E81">
            <v>36622</v>
          </cell>
          <cell r="F81">
            <v>13</v>
          </cell>
          <cell r="G81" t="str">
            <v>121350</v>
          </cell>
          <cell r="H81" t="str">
            <v>B0004027</v>
          </cell>
          <cell r="I81">
            <v>36665</v>
          </cell>
          <cell r="J81">
            <v>1</v>
          </cell>
          <cell r="K81" t="str">
            <v>IBM-860240U</v>
          </cell>
          <cell r="L81" t="str">
            <v>860240U</v>
          </cell>
          <cell r="M81" t="str">
            <v>WORKPAD C3 PC PDA 2MB-CRADLE LOTUS EASYSYNC 3.0</v>
          </cell>
          <cell r="P81">
            <v>1</v>
          </cell>
          <cell r="Q81">
            <v>290.27999999999997</v>
          </cell>
          <cell r="R81">
            <v>290.27999999999997</v>
          </cell>
          <cell r="S81">
            <v>23.95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314.22999999999996</v>
          </cell>
          <cell r="Y81">
            <v>36634</v>
          </cell>
        </row>
        <row r="82">
          <cell r="A82">
            <v>36622</v>
          </cell>
          <cell r="B82" t="str">
            <v>IN</v>
          </cell>
          <cell r="C82" t="str">
            <v>726413</v>
          </cell>
          <cell r="D82">
            <v>0</v>
          </cell>
          <cell r="E82">
            <v>36622</v>
          </cell>
          <cell r="F82">
            <v>0</v>
          </cell>
          <cell r="G82" t="str">
            <v>121351</v>
          </cell>
          <cell r="H82" t="str">
            <v>B0004028</v>
          </cell>
          <cell r="I82">
            <v>36652</v>
          </cell>
          <cell r="J82">
            <v>2</v>
          </cell>
          <cell r="K82" t="str">
            <v>LEX-12A2100</v>
          </cell>
          <cell r="L82" t="str">
            <v>12A2100</v>
          </cell>
          <cell r="M82" t="str">
            <v>OPTRA E310 2MB 8PPM LASERPNTR 1200DPI</v>
          </cell>
          <cell r="N82">
            <v>1</v>
          </cell>
          <cell r="O82" t="str">
            <v>PP</v>
          </cell>
          <cell r="P82">
            <v>1</v>
          </cell>
          <cell r="Q82">
            <v>384</v>
          </cell>
          <cell r="R82">
            <v>384</v>
          </cell>
          <cell r="X82">
            <v>384</v>
          </cell>
          <cell r="Y82">
            <v>36622</v>
          </cell>
        </row>
        <row r="83">
          <cell r="A83">
            <v>36629</v>
          </cell>
          <cell r="B83" t="str">
            <v>IN</v>
          </cell>
          <cell r="C83" t="str">
            <v>731869</v>
          </cell>
          <cell r="D83">
            <v>0</v>
          </cell>
          <cell r="E83">
            <v>36622</v>
          </cell>
          <cell r="F83">
            <v>7</v>
          </cell>
          <cell r="G83" t="str">
            <v>121351</v>
          </cell>
          <cell r="H83" t="str">
            <v>B0004028</v>
          </cell>
          <cell r="I83">
            <v>36659</v>
          </cell>
          <cell r="J83">
            <v>1</v>
          </cell>
          <cell r="K83" t="str">
            <v>KST-S832001</v>
          </cell>
          <cell r="L83" t="str">
            <v>S832001</v>
          </cell>
          <cell r="M83" t="str">
            <v>32MB MEM MOD LEX OPTRASC 1275 1275N</v>
          </cell>
          <cell r="O83" t="str">
            <v>PP</v>
          </cell>
          <cell r="P83">
            <v>1</v>
          </cell>
          <cell r="Q83">
            <v>96.12</v>
          </cell>
          <cell r="R83">
            <v>96.12</v>
          </cell>
          <cell r="S83">
            <v>5.53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101.65</v>
          </cell>
          <cell r="Y83">
            <v>36626</v>
          </cell>
        </row>
        <row r="84">
          <cell r="A84">
            <v>36622</v>
          </cell>
          <cell r="B84" t="str">
            <v>IN</v>
          </cell>
          <cell r="C84" t="str">
            <v>726413</v>
          </cell>
          <cell r="D84">
            <v>0</v>
          </cell>
          <cell r="E84">
            <v>36622</v>
          </cell>
          <cell r="F84">
            <v>0</v>
          </cell>
          <cell r="G84" t="str">
            <v>121351</v>
          </cell>
          <cell r="H84" t="str">
            <v>B0004028</v>
          </cell>
          <cell r="I84">
            <v>36652</v>
          </cell>
          <cell r="J84">
            <v>1</v>
          </cell>
          <cell r="K84" t="str">
            <v>BEL-F2A032-10</v>
          </cell>
          <cell r="L84" t="str">
            <v>F2A032-10</v>
          </cell>
          <cell r="M84" t="str">
            <v>PRO IBM PAR PNTR CABLE, 1DB25/CENT 36 M, 10</v>
          </cell>
          <cell r="O84" t="str">
            <v>PP</v>
          </cell>
          <cell r="P84">
            <v>1</v>
          </cell>
          <cell r="Q84">
            <v>3.39</v>
          </cell>
          <cell r="R84">
            <v>3.39</v>
          </cell>
          <cell r="S84">
            <v>22.27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25.66</v>
          </cell>
          <cell r="Y84">
            <v>36622</v>
          </cell>
        </row>
        <row r="85">
          <cell r="A85">
            <v>36643</v>
          </cell>
          <cell r="B85" t="str">
            <v>IN</v>
          </cell>
          <cell r="C85" t="str">
            <v>749198</v>
          </cell>
          <cell r="D85">
            <v>0</v>
          </cell>
          <cell r="E85">
            <v>36622</v>
          </cell>
          <cell r="F85">
            <v>21</v>
          </cell>
          <cell r="G85" t="str">
            <v>121352</v>
          </cell>
          <cell r="H85" t="str">
            <v>B0004029</v>
          </cell>
          <cell r="I85">
            <v>36673</v>
          </cell>
          <cell r="J85">
            <v>2</v>
          </cell>
          <cell r="K85" t="str">
            <v>CPQ-382500-001</v>
          </cell>
          <cell r="L85" t="str">
            <v>382500-001</v>
          </cell>
          <cell r="M85" t="str">
            <v>ARMADA CONVENIENCE BASE E</v>
          </cell>
          <cell r="P85">
            <v>1</v>
          </cell>
          <cell r="Q85">
            <v>209.65</v>
          </cell>
          <cell r="R85">
            <v>209.65</v>
          </cell>
          <cell r="X85">
            <v>209.65</v>
          </cell>
          <cell r="Y85">
            <v>36641</v>
          </cell>
        </row>
        <row r="86">
          <cell r="A86">
            <v>36628</v>
          </cell>
          <cell r="B86" t="str">
            <v>IN</v>
          </cell>
          <cell r="C86" t="str">
            <v>729724</v>
          </cell>
          <cell r="D86">
            <v>0</v>
          </cell>
          <cell r="E86">
            <v>36622</v>
          </cell>
          <cell r="F86">
            <v>6</v>
          </cell>
          <cell r="G86" t="str">
            <v>121352</v>
          </cell>
          <cell r="H86" t="str">
            <v>B0004029</v>
          </cell>
          <cell r="I86">
            <v>36658</v>
          </cell>
          <cell r="J86">
            <v>1</v>
          </cell>
          <cell r="K86" t="str">
            <v>CPQ-122931-B25</v>
          </cell>
          <cell r="L86" t="str">
            <v>122931-B25</v>
          </cell>
          <cell r="M86" t="str">
            <v>ARMADA CONVENIENCE BASE EMONITOR STAND</v>
          </cell>
          <cell r="P86">
            <v>1</v>
          </cell>
          <cell r="Q86">
            <v>73.989999999999995</v>
          </cell>
          <cell r="R86">
            <v>73.989999999999995</v>
          </cell>
          <cell r="S86">
            <v>6.1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80.089999999999989</v>
          </cell>
          <cell r="Y86">
            <v>36627</v>
          </cell>
        </row>
        <row r="87">
          <cell r="A87">
            <v>36643</v>
          </cell>
          <cell r="B87" t="str">
            <v>IN</v>
          </cell>
          <cell r="C87" t="str">
            <v>749198</v>
          </cell>
          <cell r="D87">
            <v>0</v>
          </cell>
          <cell r="E87">
            <v>36622</v>
          </cell>
          <cell r="F87">
            <v>21</v>
          </cell>
          <cell r="G87" t="str">
            <v>121352</v>
          </cell>
          <cell r="H87" t="str">
            <v>B0004029</v>
          </cell>
          <cell r="I87">
            <v>36673</v>
          </cell>
          <cell r="J87">
            <v>1</v>
          </cell>
          <cell r="K87" t="str">
            <v>CPQ-325800-001</v>
          </cell>
          <cell r="L87" t="str">
            <v>325800-001</v>
          </cell>
          <cell r="M87" t="str">
            <v>COMPAQ V700 17IN COLMON16VIS .22MM 1600X1200</v>
          </cell>
          <cell r="P87">
            <v>1</v>
          </cell>
          <cell r="Q87">
            <v>293.32</v>
          </cell>
          <cell r="R87">
            <v>293.32</v>
          </cell>
          <cell r="S87">
            <v>41.5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334.82</v>
          </cell>
          <cell r="Y87">
            <v>36641</v>
          </cell>
        </row>
        <row r="88">
          <cell r="A88">
            <v>36643</v>
          </cell>
          <cell r="B88" t="str">
            <v>IN</v>
          </cell>
          <cell r="C88" t="str">
            <v>749199</v>
          </cell>
          <cell r="D88">
            <v>0</v>
          </cell>
          <cell r="E88">
            <v>36622</v>
          </cell>
          <cell r="F88">
            <v>21</v>
          </cell>
          <cell r="G88" t="str">
            <v>121353</v>
          </cell>
          <cell r="H88" t="str">
            <v>B0004030</v>
          </cell>
          <cell r="I88">
            <v>36673</v>
          </cell>
          <cell r="J88">
            <v>2</v>
          </cell>
          <cell r="K88" t="str">
            <v>CPQ-382500-001</v>
          </cell>
          <cell r="L88" t="str">
            <v>382500-001</v>
          </cell>
          <cell r="M88" t="str">
            <v>ARMADA CONVENIENCE BASE E</v>
          </cell>
          <cell r="P88">
            <v>1</v>
          </cell>
          <cell r="Q88">
            <v>209.65</v>
          </cell>
          <cell r="R88">
            <v>209.65</v>
          </cell>
          <cell r="X88">
            <v>209.65</v>
          </cell>
          <cell r="Y88">
            <v>36641</v>
          </cell>
        </row>
        <row r="89">
          <cell r="A89">
            <v>36628</v>
          </cell>
          <cell r="B89" t="str">
            <v>IN</v>
          </cell>
          <cell r="C89" t="str">
            <v>729725</v>
          </cell>
          <cell r="D89">
            <v>0</v>
          </cell>
          <cell r="E89">
            <v>36622</v>
          </cell>
          <cell r="F89">
            <v>6</v>
          </cell>
          <cell r="G89" t="str">
            <v>121353</v>
          </cell>
          <cell r="H89" t="str">
            <v>B0004030</v>
          </cell>
          <cell r="I89">
            <v>36658</v>
          </cell>
          <cell r="J89">
            <v>1</v>
          </cell>
          <cell r="K89" t="str">
            <v>CPQ-122931-B25</v>
          </cell>
          <cell r="L89" t="str">
            <v>122931-B25</v>
          </cell>
          <cell r="M89" t="str">
            <v>ARMADA CONVENIENCE BASE EMONITOR STAND</v>
          </cell>
          <cell r="P89">
            <v>1</v>
          </cell>
          <cell r="Q89">
            <v>73.989999999999995</v>
          </cell>
          <cell r="R89">
            <v>73.989999999999995</v>
          </cell>
          <cell r="S89">
            <v>6.1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80.089999999999989</v>
          </cell>
          <cell r="Y89">
            <v>36627</v>
          </cell>
        </row>
        <row r="90">
          <cell r="A90">
            <v>36643</v>
          </cell>
          <cell r="B90" t="str">
            <v>IN</v>
          </cell>
          <cell r="C90" t="str">
            <v>749199</v>
          </cell>
          <cell r="D90">
            <v>0</v>
          </cell>
          <cell r="E90">
            <v>36622</v>
          </cell>
          <cell r="F90">
            <v>21</v>
          </cell>
          <cell r="G90" t="str">
            <v>121353</v>
          </cell>
          <cell r="H90" t="str">
            <v>B0004030</v>
          </cell>
          <cell r="I90">
            <v>36673</v>
          </cell>
          <cell r="J90">
            <v>1</v>
          </cell>
          <cell r="K90" t="str">
            <v>CPQ-325800-001</v>
          </cell>
          <cell r="L90" t="str">
            <v>325800-001</v>
          </cell>
          <cell r="M90" t="str">
            <v>COMPAQ V700 17IN COLMON16VIS .22MM 1600X1200</v>
          </cell>
          <cell r="P90">
            <v>1</v>
          </cell>
          <cell r="Q90">
            <v>293.32</v>
          </cell>
          <cell r="R90">
            <v>293.32</v>
          </cell>
          <cell r="S90">
            <v>41.5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334.82</v>
          </cell>
          <cell r="Y90">
            <v>36641</v>
          </cell>
        </row>
        <row r="91">
          <cell r="A91">
            <v>36628</v>
          </cell>
          <cell r="B91" t="str">
            <v>IN</v>
          </cell>
          <cell r="C91" t="str">
            <v>729726</v>
          </cell>
          <cell r="D91">
            <v>0</v>
          </cell>
          <cell r="E91">
            <v>36622</v>
          </cell>
          <cell r="F91">
            <v>6</v>
          </cell>
          <cell r="G91" t="str">
            <v>121354</v>
          </cell>
          <cell r="H91" t="str">
            <v>B0004031</v>
          </cell>
          <cell r="I91">
            <v>36658</v>
          </cell>
          <cell r="J91">
            <v>2</v>
          </cell>
          <cell r="K91" t="str">
            <v>CPQ-382500-001</v>
          </cell>
          <cell r="L91" t="str">
            <v>382500-001</v>
          </cell>
          <cell r="M91" t="str">
            <v>ARMADA CONVENIENCE BASE E</v>
          </cell>
          <cell r="P91">
            <v>1</v>
          </cell>
          <cell r="Q91">
            <v>209.65</v>
          </cell>
          <cell r="R91">
            <v>209.65</v>
          </cell>
          <cell r="X91">
            <v>209.65</v>
          </cell>
          <cell r="Y91">
            <v>36627</v>
          </cell>
        </row>
        <row r="92">
          <cell r="A92">
            <v>36628</v>
          </cell>
          <cell r="B92" t="str">
            <v>IN</v>
          </cell>
          <cell r="C92" t="str">
            <v>729726</v>
          </cell>
          <cell r="D92">
            <v>0</v>
          </cell>
          <cell r="E92">
            <v>36622</v>
          </cell>
          <cell r="F92">
            <v>6</v>
          </cell>
          <cell r="G92" t="str">
            <v>121354</v>
          </cell>
          <cell r="H92" t="str">
            <v>B0004031</v>
          </cell>
          <cell r="I92">
            <v>36658</v>
          </cell>
          <cell r="J92">
            <v>3</v>
          </cell>
          <cell r="K92" t="str">
            <v>CPQ-122931-B25</v>
          </cell>
          <cell r="L92" t="str">
            <v>122931-B25</v>
          </cell>
          <cell r="M92" t="str">
            <v>ARMADA CONVENIENCE BASE EMONITOR STAND</v>
          </cell>
          <cell r="P92">
            <v>1</v>
          </cell>
          <cell r="Q92">
            <v>73.989999999999995</v>
          </cell>
          <cell r="R92">
            <v>73.989999999999995</v>
          </cell>
          <cell r="X92">
            <v>73.989999999999995</v>
          </cell>
          <cell r="Y92">
            <v>36627</v>
          </cell>
        </row>
        <row r="93">
          <cell r="A93">
            <v>36628</v>
          </cell>
          <cell r="B93" t="str">
            <v>IN</v>
          </cell>
          <cell r="C93" t="str">
            <v>729726</v>
          </cell>
          <cell r="D93">
            <v>0</v>
          </cell>
          <cell r="E93">
            <v>36622</v>
          </cell>
          <cell r="F93">
            <v>6</v>
          </cell>
          <cell r="G93" t="str">
            <v>121354</v>
          </cell>
          <cell r="H93" t="str">
            <v>B0004031</v>
          </cell>
          <cell r="I93">
            <v>36658</v>
          </cell>
          <cell r="J93">
            <v>1</v>
          </cell>
          <cell r="K93" t="str">
            <v>CPQ-325800-001</v>
          </cell>
          <cell r="L93" t="str">
            <v>325800-001</v>
          </cell>
          <cell r="M93" t="str">
            <v>COMPAQ V700 17IN COLMON16VIS .22MM 1600X1200</v>
          </cell>
          <cell r="P93">
            <v>1</v>
          </cell>
          <cell r="Q93">
            <v>293.32</v>
          </cell>
          <cell r="R93">
            <v>293.32</v>
          </cell>
          <cell r="S93">
            <v>47.6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340.92</v>
          </cell>
          <cell r="Y93">
            <v>36627</v>
          </cell>
        </row>
        <row r="94">
          <cell r="A94">
            <v>36628</v>
          </cell>
          <cell r="B94" t="str">
            <v>IN</v>
          </cell>
          <cell r="C94" t="str">
            <v>729727</v>
          </cell>
          <cell r="D94">
            <v>0</v>
          </cell>
          <cell r="E94">
            <v>36622</v>
          </cell>
          <cell r="F94">
            <v>6</v>
          </cell>
          <cell r="G94" t="str">
            <v>121355</v>
          </cell>
          <cell r="H94" t="str">
            <v>B0004032</v>
          </cell>
          <cell r="I94">
            <v>36658</v>
          </cell>
          <cell r="J94">
            <v>1</v>
          </cell>
          <cell r="K94" t="str">
            <v>SEA-PRUCC80</v>
          </cell>
          <cell r="L94" t="str">
            <v>PRUCC80</v>
          </cell>
          <cell r="M94" t="str">
            <v>UPG SEAGATE CRYSTAL REPORPRO</v>
          </cell>
          <cell r="P94">
            <v>15</v>
          </cell>
          <cell r="Q94">
            <v>157.44</v>
          </cell>
          <cell r="R94">
            <v>2361.6</v>
          </cell>
          <cell r="S94">
            <v>194.83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2556.4299999999998</v>
          </cell>
          <cell r="Y94">
            <v>36627</v>
          </cell>
        </row>
        <row r="95">
          <cell r="A95">
            <v>36635</v>
          </cell>
          <cell r="B95" t="str">
            <v>IN</v>
          </cell>
          <cell r="C95" t="str">
            <v>736576</v>
          </cell>
          <cell r="D95">
            <v>0</v>
          </cell>
          <cell r="E95">
            <v>36622</v>
          </cell>
          <cell r="F95">
            <v>13</v>
          </cell>
          <cell r="G95" t="str">
            <v>121413</v>
          </cell>
          <cell r="H95" t="str">
            <v>B0004033</v>
          </cell>
          <cell r="I95">
            <v>36665</v>
          </cell>
          <cell r="J95">
            <v>2</v>
          </cell>
          <cell r="K95" t="str">
            <v>CPQ-205859-006</v>
          </cell>
          <cell r="L95" t="str">
            <v>205859-006</v>
          </cell>
          <cell r="M95" t="str">
            <v>Arm M700 P3/650 64/6 14.1</v>
          </cell>
          <cell r="N95" t="str">
            <v>LT</v>
          </cell>
          <cell r="P95">
            <v>1</v>
          </cell>
          <cell r="Q95">
            <v>2668.65</v>
          </cell>
          <cell r="R95">
            <v>2668.65</v>
          </cell>
          <cell r="X95">
            <v>2668.65</v>
          </cell>
          <cell r="Y95">
            <v>36634</v>
          </cell>
        </row>
        <row r="96">
          <cell r="A96">
            <v>36635</v>
          </cell>
          <cell r="B96" t="str">
            <v>IN</v>
          </cell>
          <cell r="C96" t="str">
            <v>736576</v>
          </cell>
          <cell r="D96">
            <v>0</v>
          </cell>
          <cell r="E96">
            <v>36622</v>
          </cell>
          <cell r="F96">
            <v>13</v>
          </cell>
          <cell r="G96" t="str">
            <v>121413</v>
          </cell>
          <cell r="H96" t="str">
            <v>B0004033</v>
          </cell>
          <cell r="I96">
            <v>36665</v>
          </cell>
          <cell r="J96">
            <v>1</v>
          </cell>
          <cell r="K96" t="str">
            <v>TCM-3CCFE575BT</v>
          </cell>
          <cell r="L96" t="str">
            <v>3CCFE575BT</v>
          </cell>
          <cell r="M96" t="str">
            <v>10/100 LAN CARDBUS PCCARD W/CABLE</v>
          </cell>
          <cell r="N96" t="str">
            <v>x</v>
          </cell>
          <cell r="P96">
            <v>1</v>
          </cell>
          <cell r="Q96">
            <v>143.63</v>
          </cell>
          <cell r="R96">
            <v>143.63</v>
          </cell>
          <cell r="S96">
            <v>232.01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375.64</v>
          </cell>
          <cell r="Y96">
            <v>36634</v>
          </cell>
        </row>
        <row r="97">
          <cell r="A97">
            <v>36628</v>
          </cell>
          <cell r="B97" t="str">
            <v>IN</v>
          </cell>
          <cell r="C97" t="str">
            <v>729732</v>
          </cell>
          <cell r="D97">
            <v>0</v>
          </cell>
          <cell r="E97">
            <v>36622</v>
          </cell>
          <cell r="F97">
            <v>6</v>
          </cell>
          <cell r="G97" t="str">
            <v>121413</v>
          </cell>
          <cell r="H97" t="str">
            <v>B0004033</v>
          </cell>
          <cell r="I97">
            <v>36658</v>
          </cell>
          <cell r="J97">
            <v>1</v>
          </cell>
          <cell r="K97" t="str">
            <v>CPQ-400312-B21</v>
          </cell>
          <cell r="L97" t="str">
            <v>400312-B21</v>
          </cell>
          <cell r="M97" t="str">
            <v>64MB 100MHZ SDRAMARMADA M300,M700,E700</v>
          </cell>
          <cell r="N97" t="str">
            <v>x</v>
          </cell>
          <cell r="P97">
            <v>1</v>
          </cell>
          <cell r="Q97">
            <v>124.59</v>
          </cell>
          <cell r="R97">
            <v>124.59</v>
          </cell>
          <cell r="S97">
            <v>33.92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158.51</v>
          </cell>
          <cell r="Y97">
            <v>36627</v>
          </cell>
        </row>
        <row r="98">
          <cell r="A98">
            <v>36628</v>
          </cell>
          <cell r="B98" t="str">
            <v>IN</v>
          </cell>
          <cell r="C98" t="str">
            <v>729732</v>
          </cell>
          <cell r="D98">
            <v>0</v>
          </cell>
          <cell r="E98">
            <v>36622</v>
          </cell>
          <cell r="F98">
            <v>6</v>
          </cell>
          <cell r="G98" t="str">
            <v>121413</v>
          </cell>
          <cell r="H98" t="str">
            <v>B0004033</v>
          </cell>
          <cell r="I98">
            <v>36658</v>
          </cell>
          <cell r="J98">
            <v>2</v>
          </cell>
          <cell r="K98" t="str">
            <v>CPQ-382500-001</v>
          </cell>
          <cell r="L98" t="str">
            <v>382500-001</v>
          </cell>
          <cell r="M98" t="str">
            <v>ARMADA CONVENIENCE BASE E</v>
          </cell>
          <cell r="N98" t="str">
            <v>x</v>
          </cell>
          <cell r="P98">
            <v>1</v>
          </cell>
          <cell r="Q98">
            <v>209.65</v>
          </cell>
          <cell r="R98">
            <v>209.65</v>
          </cell>
          <cell r="X98">
            <v>209.65</v>
          </cell>
          <cell r="Y98">
            <v>36627</v>
          </cell>
        </row>
        <row r="99">
          <cell r="A99">
            <v>36629</v>
          </cell>
          <cell r="B99" t="str">
            <v>IN</v>
          </cell>
          <cell r="C99" t="str">
            <v>733008</v>
          </cell>
          <cell r="D99">
            <v>0</v>
          </cell>
          <cell r="E99">
            <v>36622</v>
          </cell>
          <cell r="F99">
            <v>7</v>
          </cell>
          <cell r="G99" t="str">
            <v>121413</v>
          </cell>
          <cell r="H99" t="str">
            <v>B0004033</v>
          </cell>
          <cell r="I99">
            <v>36659</v>
          </cell>
          <cell r="J99">
            <v>1</v>
          </cell>
          <cell r="K99" t="str">
            <v>CPQ-122931-B25</v>
          </cell>
          <cell r="L99" t="str">
            <v>122931-B25</v>
          </cell>
          <cell r="M99" t="str">
            <v>ARMADA CONVENIENCE BASE EMONITOR STAND</v>
          </cell>
          <cell r="N99" t="str">
            <v>x</v>
          </cell>
          <cell r="P99">
            <v>1</v>
          </cell>
          <cell r="Q99">
            <v>73.989999999999995</v>
          </cell>
          <cell r="R99">
            <v>73.989999999999995</v>
          </cell>
          <cell r="S99">
            <v>6.1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80.089999999999989</v>
          </cell>
          <cell r="Y99">
            <v>36628</v>
          </cell>
        </row>
        <row r="100">
          <cell r="A100">
            <v>36627</v>
          </cell>
          <cell r="B100" t="str">
            <v>IN</v>
          </cell>
          <cell r="C100" t="str">
            <v>728908</v>
          </cell>
          <cell r="D100">
            <v>0</v>
          </cell>
          <cell r="E100">
            <v>36622</v>
          </cell>
          <cell r="F100">
            <v>5</v>
          </cell>
          <cell r="G100" t="str">
            <v>121413</v>
          </cell>
          <cell r="H100" t="str">
            <v>B0004033</v>
          </cell>
          <cell r="I100">
            <v>36657</v>
          </cell>
          <cell r="J100">
            <v>1</v>
          </cell>
          <cell r="K100" t="str">
            <v>COI-1005F.ENO</v>
          </cell>
          <cell r="L100" t="str">
            <v>1005FENRON006</v>
          </cell>
          <cell r="M100" t="str">
            <v>ATTACHE SINGLE GUSSETSMALL CASE</v>
          </cell>
          <cell r="N100" t="str">
            <v>x</v>
          </cell>
          <cell r="P100">
            <v>1</v>
          </cell>
          <cell r="Q100">
            <v>61.7</v>
          </cell>
          <cell r="R100">
            <v>61.7</v>
          </cell>
          <cell r="S100">
            <v>5.09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66.790000000000006</v>
          </cell>
          <cell r="Y100">
            <v>36623</v>
          </cell>
        </row>
        <row r="101">
          <cell r="A101">
            <v>36628</v>
          </cell>
          <cell r="B101" t="str">
            <v>IN</v>
          </cell>
          <cell r="C101" t="str">
            <v>729732</v>
          </cell>
          <cell r="D101">
            <v>0</v>
          </cell>
          <cell r="E101">
            <v>36622</v>
          </cell>
          <cell r="F101">
            <v>6</v>
          </cell>
          <cell r="G101" t="str">
            <v>121413</v>
          </cell>
          <cell r="H101" t="str">
            <v>B0004033</v>
          </cell>
          <cell r="I101">
            <v>36658</v>
          </cell>
          <cell r="J101">
            <v>3</v>
          </cell>
          <cell r="K101" t="str">
            <v>CPQ-294343-001</v>
          </cell>
          <cell r="L101" t="str">
            <v>294343-001</v>
          </cell>
          <cell r="M101" t="str">
            <v>ENHANCED KYBRD - OPALF/ARMADA</v>
          </cell>
          <cell r="N101" t="str">
            <v>x</v>
          </cell>
          <cell r="P101">
            <v>1</v>
          </cell>
          <cell r="Q101">
            <v>49.67</v>
          </cell>
          <cell r="R101">
            <v>49.67</v>
          </cell>
          <cell r="X101">
            <v>49.67</v>
          </cell>
          <cell r="Y101">
            <v>36627</v>
          </cell>
        </row>
        <row r="102">
          <cell r="A102">
            <v>36628</v>
          </cell>
          <cell r="B102" t="str">
            <v>IN</v>
          </cell>
          <cell r="C102" t="str">
            <v>729732</v>
          </cell>
          <cell r="D102">
            <v>0</v>
          </cell>
          <cell r="E102">
            <v>36622</v>
          </cell>
          <cell r="F102">
            <v>6</v>
          </cell>
          <cell r="G102" t="str">
            <v>121413</v>
          </cell>
          <cell r="H102" t="str">
            <v>B0004033</v>
          </cell>
          <cell r="I102">
            <v>36658</v>
          </cell>
          <cell r="J102">
            <v>4</v>
          </cell>
          <cell r="K102" t="str">
            <v>CPQ-143315-B21</v>
          </cell>
          <cell r="L102" t="str">
            <v>143315-B21</v>
          </cell>
          <cell r="M102" t="str">
            <v>MOUSE - OPAL F/ARMADA</v>
          </cell>
          <cell r="N102" t="str">
            <v>x</v>
          </cell>
          <cell r="P102">
            <v>1</v>
          </cell>
          <cell r="Q102">
            <v>27.22</v>
          </cell>
          <cell r="R102">
            <v>27.22</v>
          </cell>
          <cell r="X102">
            <v>27.22</v>
          </cell>
          <cell r="Y102">
            <v>36627</v>
          </cell>
        </row>
        <row r="103">
          <cell r="A103">
            <v>36635</v>
          </cell>
          <cell r="B103" t="str">
            <v>IN</v>
          </cell>
          <cell r="C103" t="str">
            <v>736577</v>
          </cell>
          <cell r="D103">
            <v>0</v>
          </cell>
          <cell r="E103">
            <v>36622</v>
          </cell>
          <cell r="F103">
            <v>13</v>
          </cell>
          <cell r="G103" t="str">
            <v>121414</v>
          </cell>
          <cell r="H103" t="str">
            <v>B0004034</v>
          </cell>
          <cell r="I103">
            <v>36665</v>
          </cell>
          <cell r="J103">
            <v>2</v>
          </cell>
          <cell r="K103" t="str">
            <v>CPQ-205859-006</v>
          </cell>
          <cell r="L103" t="str">
            <v>205859-006</v>
          </cell>
          <cell r="M103" t="str">
            <v>Arm M700 P3/650 64/6 14.1</v>
          </cell>
          <cell r="N103" t="str">
            <v>LT</v>
          </cell>
          <cell r="P103">
            <v>1</v>
          </cell>
          <cell r="Q103">
            <v>2668.65</v>
          </cell>
          <cell r="R103">
            <v>2668.65</v>
          </cell>
          <cell r="X103">
            <v>2668.65</v>
          </cell>
          <cell r="Y103">
            <v>36634</v>
          </cell>
        </row>
        <row r="104">
          <cell r="A104">
            <v>36635</v>
          </cell>
          <cell r="B104" t="str">
            <v>IN</v>
          </cell>
          <cell r="C104" t="str">
            <v>736577</v>
          </cell>
          <cell r="D104">
            <v>0</v>
          </cell>
          <cell r="E104">
            <v>36622</v>
          </cell>
          <cell r="F104">
            <v>13</v>
          </cell>
          <cell r="G104" t="str">
            <v>121414</v>
          </cell>
          <cell r="H104" t="str">
            <v>B0004034</v>
          </cell>
          <cell r="I104">
            <v>36665</v>
          </cell>
          <cell r="J104">
            <v>1</v>
          </cell>
          <cell r="K104" t="str">
            <v>TCM-3CCFE575BT</v>
          </cell>
          <cell r="L104" t="str">
            <v>3CCFE575BT</v>
          </cell>
          <cell r="M104" t="str">
            <v>10/100 LAN CARDBUS PCCARD W/CABLE</v>
          </cell>
          <cell r="N104" t="str">
            <v>x</v>
          </cell>
          <cell r="P104">
            <v>1</v>
          </cell>
          <cell r="Q104">
            <v>143.63</v>
          </cell>
          <cell r="R104">
            <v>143.63</v>
          </cell>
          <cell r="S104">
            <v>232.01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375.64</v>
          </cell>
          <cell r="Y104">
            <v>36634</v>
          </cell>
        </row>
        <row r="105">
          <cell r="A105">
            <v>36629</v>
          </cell>
          <cell r="B105" t="str">
            <v>IN</v>
          </cell>
          <cell r="C105" t="str">
            <v>733009</v>
          </cell>
          <cell r="D105">
            <v>0</v>
          </cell>
          <cell r="E105">
            <v>36622</v>
          </cell>
          <cell r="F105">
            <v>7</v>
          </cell>
          <cell r="G105" t="str">
            <v>121414</v>
          </cell>
          <cell r="H105" t="str">
            <v>B0004034</v>
          </cell>
          <cell r="I105">
            <v>36659</v>
          </cell>
          <cell r="J105">
            <v>1</v>
          </cell>
          <cell r="K105" t="str">
            <v>CPQ-400312-B21</v>
          </cell>
          <cell r="L105" t="str">
            <v>400312-B21</v>
          </cell>
          <cell r="M105" t="str">
            <v>64MB 100MHZ SDRAMARMADA M300,M700,E700</v>
          </cell>
          <cell r="N105" t="str">
            <v>x</v>
          </cell>
          <cell r="P105">
            <v>1</v>
          </cell>
          <cell r="Q105">
            <v>124.59</v>
          </cell>
          <cell r="R105">
            <v>124.59</v>
          </cell>
          <cell r="S105">
            <v>40.020000000000003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164.61</v>
          </cell>
          <cell r="Y105">
            <v>36628</v>
          </cell>
        </row>
        <row r="106">
          <cell r="A106">
            <v>36629</v>
          </cell>
          <cell r="B106" t="str">
            <v>IN</v>
          </cell>
          <cell r="C106" t="str">
            <v>733009</v>
          </cell>
          <cell r="D106">
            <v>0</v>
          </cell>
          <cell r="E106">
            <v>36622</v>
          </cell>
          <cell r="F106">
            <v>7</v>
          </cell>
          <cell r="G106" t="str">
            <v>121414</v>
          </cell>
          <cell r="H106" t="str">
            <v>B0004034</v>
          </cell>
          <cell r="I106">
            <v>36659</v>
          </cell>
          <cell r="J106">
            <v>2</v>
          </cell>
          <cell r="K106" t="str">
            <v>CPQ-382500-001</v>
          </cell>
          <cell r="L106" t="str">
            <v>382500-001</v>
          </cell>
          <cell r="M106" t="str">
            <v>ARMADA CONVENIENCE BASE E</v>
          </cell>
          <cell r="N106" t="str">
            <v>x</v>
          </cell>
          <cell r="P106">
            <v>1</v>
          </cell>
          <cell r="Q106">
            <v>209.65</v>
          </cell>
          <cell r="R106">
            <v>209.65</v>
          </cell>
          <cell r="X106">
            <v>209.65</v>
          </cell>
          <cell r="Y106">
            <v>36628</v>
          </cell>
        </row>
        <row r="107">
          <cell r="A107">
            <v>36629</v>
          </cell>
          <cell r="B107" t="str">
            <v>IN</v>
          </cell>
          <cell r="C107" t="str">
            <v>733009</v>
          </cell>
          <cell r="D107">
            <v>0</v>
          </cell>
          <cell r="E107">
            <v>36622</v>
          </cell>
          <cell r="F107">
            <v>7</v>
          </cell>
          <cell r="G107" t="str">
            <v>121414</v>
          </cell>
          <cell r="H107" t="str">
            <v>B0004034</v>
          </cell>
          <cell r="I107">
            <v>36659</v>
          </cell>
          <cell r="J107">
            <v>4</v>
          </cell>
          <cell r="K107" t="str">
            <v>CPQ-122931-B25</v>
          </cell>
          <cell r="L107" t="str">
            <v>122931-B25</v>
          </cell>
          <cell r="M107" t="str">
            <v>ARMADA CONVENIENCE BASE EMONITOR STAND</v>
          </cell>
          <cell r="N107" t="str">
            <v>x</v>
          </cell>
          <cell r="P107">
            <v>1</v>
          </cell>
          <cell r="Q107">
            <v>73.989999999999995</v>
          </cell>
          <cell r="R107">
            <v>73.989999999999995</v>
          </cell>
          <cell r="X107">
            <v>73.989999999999995</v>
          </cell>
          <cell r="Y107">
            <v>36628</v>
          </cell>
        </row>
        <row r="108">
          <cell r="A108">
            <v>36627</v>
          </cell>
          <cell r="B108" t="str">
            <v>IN</v>
          </cell>
          <cell r="C108" t="str">
            <v>728911</v>
          </cell>
          <cell r="D108">
            <v>0</v>
          </cell>
          <cell r="E108">
            <v>36622</v>
          </cell>
          <cell r="F108">
            <v>5</v>
          </cell>
          <cell r="G108" t="str">
            <v>121414</v>
          </cell>
          <cell r="H108" t="str">
            <v>B0004034</v>
          </cell>
          <cell r="I108">
            <v>36657</v>
          </cell>
          <cell r="J108">
            <v>1</v>
          </cell>
          <cell r="K108" t="str">
            <v>COI-1005F.ENO</v>
          </cell>
          <cell r="L108" t="str">
            <v>1005FENRON006</v>
          </cell>
          <cell r="M108" t="str">
            <v>ATTACHE SINGLE GUSSETSMALL CASE</v>
          </cell>
          <cell r="N108" t="str">
            <v>x</v>
          </cell>
          <cell r="P108">
            <v>1</v>
          </cell>
          <cell r="Q108">
            <v>61.7</v>
          </cell>
          <cell r="R108">
            <v>61.7</v>
          </cell>
          <cell r="S108">
            <v>5.09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66.790000000000006</v>
          </cell>
          <cell r="Y108">
            <v>36623</v>
          </cell>
        </row>
        <row r="109">
          <cell r="A109">
            <v>36629</v>
          </cell>
          <cell r="B109" t="str">
            <v>IN</v>
          </cell>
          <cell r="C109" t="str">
            <v>733009</v>
          </cell>
          <cell r="D109">
            <v>0</v>
          </cell>
          <cell r="E109">
            <v>36622</v>
          </cell>
          <cell r="F109">
            <v>7</v>
          </cell>
          <cell r="G109" t="str">
            <v>121414</v>
          </cell>
          <cell r="H109" t="str">
            <v>B0004034</v>
          </cell>
          <cell r="I109">
            <v>36659</v>
          </cell>
          <cell r="J109">
            <v>3</v>
          </cell>
          <cell r="K109" t="str">
            <v>CPQ-294343-001</v>
          </cell>
          <cell r="L109" t="str">
            <v>294343-001</v>
          </cell>
          <cell r="M109" t="str">
            <v>ENHANCED KYBRD - OPALF/ARMADA</v>
          </cell>
          <cell r="N109" t="str">
            <v>x</v>
          </cell>
          <cell r="P109">
            <v>1</v>
          </cell>
          <cell r="Q109">
            <v>49.67</v>
          </cell>
          <cell r="R109">
            <v>49.67</v>
          </cell>
          <cell r="X109">
            <v>49.67</v>
          </cell>
          <cell r="Y109">
            <v>36628</v>
          </cell>
        </row>
        <row r="110">
          <cell r="A110">
            <v>36629</v>
          </cell>
          <cell r="B110" t="str">
            <v>IN</v>
          </cell>
          <cell r="C110" t="str">
            <v>733009</v>
          </cell>
          <cell r="D110">
            <v>0</v>
          </cell>
          <cell r="E110">
            <v>36622</v>
          </cell>
          <cell r="F110">
            <v>7</v>
          </cell>
          <cell r="G110" t="str">
            <v>121414</v>
          </cell>
          <cell r="H110" t="str">
            <v>B0004034</v>
          </cell>
          <cell r="I110">
            <v>36659</v>
          </cell>
          <cell r="J110">
            <v>5</v>
          </cell>
          <cell r="K110" t="str">
            <v>CPQ-143315-B21</v>
          </cell>
          <cell r="L110" t="str">
            <v>143315-B21</v>
          </cell>
          <cell r="M110" t="str">
            <v>MOUSE - OPAL F/ARMADA</v>
          </cell>
          <cell r="N110" t="str">
            <v>x</v>
          </cell>
          <cell r="P110">
            <v>1</v>
          </cell>
          <cell r="Q110">
            <v>27.22</v>
          </cell>
          <cell r="R110">
            <v>27.22</v>
          </cell>
          <cell r="X110">
            <v>27.22</v>
          </cell>
          <cell r="Y110">
            <v>36628</v>
          </cell>
        </row>
        <row r="111">
          <cell r="A111">
            <v>36635</v>
          </cell>
          <cell r="B111" t="str">
            <v>IN</v>
          </cell>
          <cell r="C111" t="str">
            <v>736579</v>
          </cell>
          <cell r="D111">
            <v>0</v>
          </cell>
          <cell r="E111">
            <v>36622</v>
          </cell>
          <cell r="F111">
            <v>13</v>
          </cell>
          <cell r="G111" t="str">
            <v>121416</v>
          </cell>
          <cell r="H111" t="str">
            <v>B0004035</v>
          </cell>
          <cell r="I111">
            <v>36665</v>
          </cell>
          <cell r="J111">
            <v>2</v>
          </cell>
          <cell r="K111" t="str">
            <v>CPQ-205859-006</v>
          </cell>
          <cell r="L111" t="str">
            <v>205859-006</v>
          </cell>
          <cell r="M111" t="str">
            <v>Arm M700 P3/650 64/6 14.1</v>
          </cell>
          <cell r="N111" t="str">
            <v>LT</v>
          </cell>
          <cell r="P111">
            <v>1</v>
          </cell>
          <cell r="Q111">
            <v>2668.65</v>
          </cell>
          <cell r="R111">
            <v>2668.65</v>
          </cell>
          <cell r="X111">
            <v>2668.65</v>
          </cell>
          <cell r="Y111">
            <v>36634</v>
          </cell>
        </row>
        <row r="112">
          <cell r="A112">
            <v>36635</v>
          </cell>
          <cell r="B112" t="str">
            <v>IN</v>
          </cell>
          <cell r="C112" t="str">
            <v>736579</v>
          </cell>
          <cell r="D112">
            <v>0</v>
          </cell>
          <cell r="E112">
            <v>36622</v>
          </cell>
          <cell r="F112">
            <v>13</v>
          </cell>
          <cell r="G112" t="str">
            <v>121416</v>
          </cell>
          <cell r="H112" t="str">
            <v>B0004035</v>
          </cell>
          <cell r="I112">
            <v>36665</v>
          </cell>
          <cell r="J112">
            <v>1</v>
          </cell>
          <cell r="K112" t="str">
            <v>TCM-3CCFE575BT</v>
          </cell>
          <cell r="L112" t="str">
            <v>3CCFE575BT</v>
          </cell>
          <cell r="M112" t="str">
            <v>10/100 LAN CARDBUS PCCARD W/CABLE</v>
          </cell>
          <cell r="N112" t="str">
            <v>x</v>
          </cell>
          <cell r="P112">
            <v>1</v>
          </cell>
          <cell r="Q112">
            <v>143.63</v>
          </cell>
          <cell r="R112">
            <v>143.63</v>
          </cell>
          <cell r="S112">
            <v>232.01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375.64</v>
          </cell>
          <cell r="Y112">
            <v>36634</v>
          </cell>
        </row>
        <row r="113">
          <cell r="A113">
            <v>36629</v>
          </cell>
          <cell r="B113" t="str">
            <v>IN</v>
          </cell>
          <cell r="C113" t="str">
            <v>733010</v>
          </cell>
          <cell r="D113">
            <v>0</v>
          </cell>
          <cell r="E113">
            <v>36622</v>
          </cell>
          <cell r="F113">
            <v>7</v>
          </cell>
          <cell r="G113" t="str">
            <v>121416</v>
          </cell>
          <cell r="H113" t="str">
            <v>B0004035</v>
          </cell>
          <cell r="I113">
            <v>36659</v>
          </cell>
          <cell r="J113">
            <v>2</v>
          </cell>
          <cell r="K113" t="str">
            <v>CPQ-400312-B21</v>
          </cell>
          <cell r="L113" t="str">
            <v>400312-B21</v>
          </cell>
          <cell r="M113" t="str">
            <v>64MB 100MHZ SDRAMARMADA M300,M700,E700</v>
          </cell>
          <cell r="N113" t="str">
            <v>x</v>
          </cell>
          <cell r="P113">
            <v>1</v>
          </cell>
          <cell r="Q113">
            <v>124.59</v>
          </cell>
          <cell r="R113">
            <v>124.59</v>
          </cell>
          <cell r="X113">
            <v>124.59</v>
          </cell>
          <cell r="Y113">
            <v>36628</v>
          </cell>
        </row>
        <row r="114">
          <cell r="A114">
            <v>36629</v>
          </cell>
          <cell r="B114" t="str">
            <v>IN</v>
          </cell>
          <cell r="C114" t="str">
            <v>733010</v>
          </cell>
          <cell r="D114">
            <v>0</v>
          </cell>
          <cell r="E114">
            <v>36622</v>
          </cell>
          <cell r="F114">
            <v>7</v>
          </cell>
          <cell r="G114" t="str">
            <v>121416</v>
          </cell>
          <cell r="H114" t="str">
            <v>B0004035</v>
          </cell>
          <cell r="I114">
            <v>36659</v>
          </cell>
          <cell r="J114">
            <v>3</v>
          </cell>
          <cell r="K114" t="str">
            <v>CPQ-382500-001</v>
          </cell>
          <cell r="L114" t="str">
            <v>382500-001</v>
          </cell>
          <cell r="M114" t="str">
            <v>ARMADA CONVENIENCE BASE E</v>
          </cell>
          <cell r="N114" t="str">
            <v>x</v>
          </cell>
          <cell r="P114">
            <v>1</v>
          </cell>
          <cell r="Q114">
            <v>209.65</v>
          </cell>
          <cell r="R114">
            <v>209.65</v>
          </cell>
          <cell r="X114">
            <v>209.65</v>
          </cell>
          <cell r="Y114">
            <v>36628</v>
          </cell>
        </row>
        <row r="115">
          <cell r="A115">
            <v>36629</v>
          </cell>
          <cell r="B115" t="str">
            <v>IN</v>
          </cell>
          <cell r="C115" t="str">
            <v>733010</v>
          </cell>
          <cell r="D115">
            <v>0</v>
          </cell>
          <cell r="E115">
            <v>36622</v>
          </cell>
          <cell r="F115">
            <v>7</v>
          </cell>
          <cell r="G115" t="str">
            <v>121416</v>
          </cell>
          <cell r="H115" t="str">
            <v>B0004035</v>
          </cell>
          <cell r="I115">
            <v>36659</v>
          </cell>
          <cell r="J115">
            <v>5</v>
          </cell>
          <cell r="K115" t="str">
            <v>CPQ-122931-B25</v>
          </cell>
          <cell r="L115" t="str">
            <v>122931-B25</v>
          </cell>
          <cell r="M115" t="str">
            <v>ARMADA CONVENIENCE BASE EMONITOR STAND</v>
          </cell>
          <cell r="N115" t="str">
            <v>x</v>
          </cell>
          <cell r="P115">
            <v>1</v>
          </cell>
          <cell r="Q115">
            <v>73.989999999999995</v>
          </cell>
          <cell r="R115">
            <v>73.989999999999995</v>
          </cell>
          <cell r="X115">
            <v>73.989999999999995</v>
          </cell>
          <cell r="Y115">
            <v>36628</v>
          </cell>
        </row>
        <row r="116">
          <cell r="A116">
            <v>36627</v>
          </cell>
          <cell r="B116" t="str">
            <v>IN</v>
          </cell>
          <cell r="C116" t="str">
            <v>728912</v>
          </cell>
          <cell r="D116">
            <v>0</v>
          </cell>
          <cell r="E116">
            <v>36622</v>
          </cell>
          <cell r="F116">
            <v>5</v>
          </cell>
          <cell r="G116" t="str">
            <v>121416</v>
          </cell>
          <cell r="H116" t="str">
            <v>B0004035</v>
          </cell>
          <cell r="I116">
            <v>36657</v>
          </cell>
          <cell r="J116">
            <v>1</v>
          </cell>
          <cell r="K116" t="str">
            <v>COI-1005F.ENO</v>
          </cell>
          <cell r="L116" t="str">
            <v>1005FENRON006</v>
          </cell>
          <cell r="M116" t="str">
            <v>ATTACHE SINGLE GUSSETSMALL CASE</v>
          </cell>
          <cell r="N116" t="str">
            <v>x</v>
          </cell>
          <cell r="P116">
            <v>1</v>
          </cell>
          <cell r="Q116">
            <v>61.7</v>
          </cell>
          <cell r="R116">
            <v>61.7</v>
          </cell>
          <cell r="S116">
            <v>5.09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66.790000000000006</v>
          </cell>
          <cell r="Y116">
            <v>36623</v>
          </cell>
        </row>
        <row r="117">
          <cell r="A117">
            <v>36629</v>
          </cell>
          <cell r="B117" t="str">
            <v>IN</v>
          </cell>
          <cell r="C117" t="str">
            <v>733010</v>
          </cell>
          <cell r="D117">
            <v>0</v>
          </cell>
          <cell r="E117">
            <v>36622</v>
          </cell>
          <cell r="F117">
            <v>7</v>
          </cell>
          <cell r="G117" t="str">
            <v>121416</v>
          </cell>
          <cell r="H117" t="str">
            <v>B0004035</v>
          </cell>
          <cell r="I117">
            <v>36659</v>
          </cell>
          <cell r="J117">
            <v>1</v>
          </cell>
          <cell r="K117" t="str">
            <v>CPQ-325800-001</v>
          </cell>
          <cell r="L117" t="str">
            <v>325800-001</v>
          </cell>
          <cell r="M117" t="str">
            <v>COMPAQ V700 17IN COLMON16VIS .22MM 1600X1200</v>
          </cell>
          <cell r="N117" t="str">
            <v>x</v>
          </cell>
          <cell r="P117">
            <v>1</v>
          </cell>
          <cell r="Q117">
            <v>293.32</v>
          </cell>
          <cell r="R117">
            <v>293.32</v>
          </cell>
          <cell r="S117">
            <v>64.22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357.53999999999996</v>
          </cell>
          <cell r="Y117">
            <v>36628</v>
          </cell>
        </row>
        <row r="118">
          <cell r="A118">
            <v>36629</v>
          </cell>
          <cell r="B118" t="str">
            <v>IN</v>
          </cell>
          <cell r="C118" t="str">
            <v>733010</v>
          </cell>
          <cell r="D118">
            <v>0</v>
          </cell>
          <cell r="E118">
            <v>36622</v>
          </cell>
          <cell r="F118">
            <v>7</v>
          </cell>
          <cell r="G118" t="str">
            <v>121416</v>
          </cell>
          <cell r="H118" t="str">
            <v>B0004035</v>
          </cell>
          <cell r="I118">
            <v>36659</v>
          </cell>
          <cell r="J118">
            <v>4</v>
          </cell>
          <cell r="K118" t="str">
            <v>CPQ-294343-001</v>
          </cell>
          <cell r="L118" t="str">
            <v>294343-001</v>
          </cell>
          <cell r="M118" t="str">
            <v>ENHANCED KYBRD - OPALF/ARMADA</v>
          </cell>
          <cell r="N118" t="str">
            <v>x</v>
          </cell>
          <cell r="P118">
            <v>1</v>
          </cell>
          <cell r="Q118">
            <v>49.67</v>
          </cell>
          <cell r="R118">
            <v>49.67</v>
          </cell>
          <cell r="X118">
            <v>49.67</v>
          </cell>
          <cell r="Y118">
            <v>36628</v>
          </cell>
        </row>
        <row r="119">
          <cell r="A119">
            <v>36629</v>
          </cell>
          <cell r="B119" t="str">
            <v>IN</v>
          </cell>
          <cell r="C119" t="str">
            <v>733010</v>
          </cell>
          <cell r="D119">
            <v>0</v>
          </cell>
          <cell r="E119">
            <v>36622</v>
          </cell>
          <cell r="F119">
            <v>7</v>
          </cell>
          <cell r="G119" t="str">
            <v>121416</v>
          </cell>
          <cell r="H119" t="str">
            <v>B0004035</v>
          </cell>
          <cell r="I119">
            <v>36659</v>
          </cell>
          <cell r="J119">
            <v>6</v>
          </cell>
          <cell r="K119" t="str">
            <v>CPQ-143315-B21</v>
          </cell>
          <cell r="L119" t="str">
            <v>143315-B21</v>
          </cell>
          <cell r="M119" t="str">
            <v>MOUSE - OPAL F/ARMADA</v>
          </cell>
          <cell r="N119" t="str">
            <v>x</v>
          </cell>
          <cell r="P119">
            <v>1</v>
          </cell>
          <cell r="Q119">
            <v>27.22</v>
          </cell>
          <cell r="R119">
            <v>27.22</v>
          </cell>
          <cell r="X119">
            <v>27.22</v>
          </cell>
          <cell r="Y119">
            <v>36628</v>
          </cell>
        </row>
        <row r="120">
          <cell r="A120">
            <v>36635</v>
          </cell>
          <cell r="B120" t="str">
            <v>IN</v>
          </cell>
          <cell r="C120" t="str">
            <v>736580</v>
          </cell>
          <cell r="D120">
            <v>0</v>
          </cell>
          <cell r="E120">
            <v>36622</v>
          </cell>
          <cell r="F120">
            <v>13</v>
          </cell>
          <cell r="G120" t="str">
            <v>121422</v>
          </cell>
          <cell r="H120" t="str">
            <v>B0004036</v>
          </cell>
          <cell r="I120">
            <v>36665</v>
          </cell>
          <cell r="J120">
            <v>2</v>
          </cell>
          <cell r="K120" t="str">
            <v>CPQ-205859-006</v>
          </cell>
          <cell r="L120" t="str">
            <v>205859-006</v>
          </cell>
          <cell r="M120" t="str">
            <v>Arm M700 P3/650 64/6 14.1</v>
          </cell>
          <cell r="N120" t="str">
            <v>LT</v>
          </cell>
          <cell r="P120">
            <v>1</v>
          </cell>
          <cell r="Q120">
            <v>2668.65</v>
          </cell>
          <cell r="R120">
            <v>2668.65</v>
          </cell>
          <cell r="X120">
            <v>2668.65</v>
          </cell>
          <cell r="Y120">
            <v>36634</v>
          </cell>
        </row>
        <row r="121">
          <cell r="A121">
            <v>36635</v>
          </cell>
          <cell r="B121" t="str">
            <v>IN</v>
          </cell>
          <cell r="C121" t="str">
            <v>736580</v>
          </cell>
          <cell r="D121">
            <v>0</v>
          </cell>
          <cell r="E121">
            <v>36622</v>
          </cell>
          <cell r="F121">
            <v>13</v>
          </cell>
          <cell r="G121" t="str">
            <v>121422</v>
          </cell>
          <cell r="H121" t="str">
            <v>B0004036</v>
          </cell>
          <cell r="I121">
            <v>36665</v>
          </cell>
          <cell r="J121">
            <v>1</v>
          </cell>
          <cell r="K121" t="str">
            <v>TCM-3CCFE575BT</v>
          </cell>
          <cell r="L121" t="str">
            <v>3CCFE575BT</v>
          </cell>
          <cell r="M121" t="str">
            <v>10/100 LAN CARDBUS PCCARD W/CABLE</v>
          </cell>
          <cell r="N121" t="str">
            <v>x</v>
          </cell>
          <cell r="P121">
            <v>1</v>
          </cell>
          <cell r="Q121">
            <v>143.63</v>
          </cell>
          <cell r="R121">
            <v>143.63</v>
          </cell>
          <cell r="S121">
            <v>232.01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375.64</v>
          </cell>
          <cell r="Y121">
            <v>36634</v>
          </cell>
        </row>
        <row r="122">
          <cell r="A122">
            <v>36629</v>
          </cell>
          <cell r="B122" t="str">
            <v>IN</v>
          </cell>
          <cell r="C122" t="str">
            <v>733011</v>
          </cell>
          <cell r="D122">
            <v>0</v>
          </cell>
          <cell r="E122">
            <v>36622</v>
          </cell>
          <cell r="F122">
            <v>7</v>
          </cell>
          <cell r="G122" t="str">
            <v>121422</v>
          </cell>
          <cell r="H122" t="str">
            <v>B0004036</v>
          </cell>
          <cell r="I122">
            <v>36659</v>
          </cell>
          <cell r="J122">
            <v>2</v>
          </cell>
          <cell r="K122" t="str">
            <v>CPQ-400312-B21</v>
          </cell>
          <cell r="L122" t="str">
            <v>400312-B21</v>
          </cell>
          <cell r="M122" t="str">
            <v>64MB 100MHZ SDRAMARMADA M300,M700,E700</v>
          </cell>
          <cell r="N122" t="str">
            <v>x</v>
          </cell>
          <cell r="P122">
            <v>1</v>
          </cell>
          <cell r="Q122">
            <v>124.59</v>
          </cell>
          <cell r="R122">
            <v>124.59</v>
          </cell>
          <cell r="X122">
            <v>124.59</v>
          </cell>
          <cell r="Y122">
            <v>36628</v>
          </cell>
        </row>
        <row r="123">
          <cell r="A123">
            <v>36629</v>
          </cell>
          <cell r="B123" t="str">
            <v>IN</v>
          </cell>
          <cell r="C123" t="str">
            <v>733011</v>
          </cell>
          <cell r="D123">
            <v>0</v>
          </cell>
          <cell r="E123">
            <v>36622</v>
          </cell>
          <cell r="F123">
            <v>7</v>
          </cell>
          <cell r="G123" t="str">
            <v>121422</v>
          </cell>
          <cell r="H123" t="str">
            <v>B0004036</v>
          </cell>
          <cell r="I123">
            <v>36659</v>
          </cell>
          <cell r="J123">
            <v>3</v>
          </cell>
          <cell r="K123" t="str">
            <v>CPQ-382500-001</v>
          </cell>
          <cell r="L123" t="str">
            <v>382500-001</v>
          </cell>
          <cell r="M123" t="str">
            <v>ARMADA CONVENIENCE BASE E</v>
          </cell>
          <cell r="N123" t="str">
            <v>x</v>
          </cell>
          <cell r="P123">
            <v>1</v>
          </cell>
          <cell r="Q123">
            <v>209.65</v>
          </cell>
          <cell r="R123">
            <v>209.65</v>
          </cell>
          <cell r="X123">
            <v>209.65</v>
          </cell>
          <cell r="Y123">
            <v>36628</v>
          </cell>
        </row>
        <row r="124">
          <cell r="A124">
            <v>36629</v>
          </cell>
          <cell r="B124" t="str">
            <v>IN</v>
          </cell>
          <cell r="C124" t="str">
            <v>733011</v>
          </cell>
          <cell r="D124">
            <v>0</v>
          </cell>
          <cell r="E124">
            <v>36622</v>
          </cell>
          <cell r="F124">
            <v>7</v>
          </cell>
          <cell r="G124" t="str">
            <v>121422</v>
          </cell>
          <cell r="H124" t="str">
            <v>B0004036</v>
          </cell>
          <cell r="I124">
            <v>36659</v>
          </cell>
          <cell r="J124">
            <v>5</v>
          </cell>
          <cell r="K124" t="str">
            <v>CPQ-122931-B25</v>
          </cell>
          <cell r="L124" t="str">
            <v>122931-B25</v>
          </cell>
          <cell r="M124" t="str">
            <v>ARMADA CONVENIENCE BASE EMONITOR STAND</v>
          </cell>
          <cell r="N124" t="str">
            <v>x</v>
          </cell>
          <cell r="P124">
            <v>1</v>
          </cell>
          <cell r="Q124">
            <v>73.989999999999995</v>
          </cell>
          <cell r="R124">
            <v>73.989999999999995</v>
          </cell>
          <cell r="X124">
            <v>73.989999999999995</v>
          </cell>
          <cell r="Y124">
            <v>36628</v>
          </cell>
        </row>
        <row r="125">
          <cell r="A125">
            <v>36627</v>
          </cell>
          <cell r="B125" t="str">
            <v>IN</v>
          </cell>
          <cell r="C125" t="str">
            <v>728913</v>
          </cell>
          <cell r="D125">
            <v>0</v>
          </cell>
          <cell r="E125">
            <v>36622</v>
          </cell>
          <cell r="F125">
            <v>5</v>
          </cell>
          <cell r="G125" t="str">
            <v>121422</v>
          </cell>
          <cell r="H125" t="str">
            <v>B0004036</v>
          </cell>
          <cell r="I125">
            <v>36657</v>
          </cell>
          <cell r="J125">
            <v>1</v>
          </cell>
          <cell r="K125" t="str">
            <v>COI-1005F.ENO</v>
          </cell>
          <cell r="L125" t="str">
            <v>1005FENRON006</v>
          </cell>
          <cell r="M125" t="str">
            <v>ATTACHE SINGLE GUSSETSMALL CASE</v>
          </cell>
          <cell r="N125" t="str">
            <v>x</v>
          </cell>
          <cell r="P125">
            <v>1</v>
          </cell>
          <cell r="Q125">
            <v>61.7</v>
          </cell>
          <cell r="R125">
            <v>61.7</v>
          </cell>
          <cell r="S125">
            <v>5.09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66.790000000000006</v>
          </cell>
          <cell r="Y125">
            <v>36623</v>
          </cell>
        </row>
        <row r="126">
          <cell r="A126">
            <v>36629</v>
          </cell>
          <cell r="B126" t="str">
            <v>IN</v>
          </cell>
          <cell r="C126" t="str">
            <v>733011</v>
          </cell>
          <cell r="D126">
            <v>0</v>
          </cell>
          <cell r="E126">
            <v>36622</v>
          </cell>
          <cell r="F126">
            <v>7</v>
          </cell>
          <cell r="G126" t="str">
            <v>121422</v>
          </cell>
          <cell r="H126" t="str">
            <v>B0004036</v>
          </cell>
          <cell r="I126">
            <v>36659</v>
          </cell>
          <cell r="J126">
            <v>1</v>
          </cell>
          <cell r="K126" t="str">
            <v>CPQ-325800-001</v>
          </cell>
          <cell r="L126" t="str">
            <v>325800-001</v>
          </cell>
          <cell r="M126" t="str">
            <v>COMPAQ V700 17IN COLMON16VIS .22MM 1600X1200</v>
          </cell>
          <cell r="N126" t="str">
            <v>x</v>
          </cell>
          <cell r="P126">
            <v>1</v>
          </cell>
          <cell r="Q126">
            <v>293.32</v>
          </cell>
          <cell r="R126">
            <v>293.32</v>
          </cell>
          <cell r="S126">
            <v>64.22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357.53999999999996</v>
          </cell>
          <cell r="Y126">
            <v>36628</v>
          </cell>
        </row>
        <row r="127">
          <cell r="A127">
            <v>36629</v>
          </cell>
          <cell r="B127" t="str">
            <v>IN</v>
          </cell>
          <cell r="C127" t="str">
            <v>733011</v>
          </cell>
          <cell r="D127">
            <v>0</v>
          </cell>
          <cell r="E127">
            <v>36622</v>
          </cell>
          <cell r="F127">
            <v>7</v>
          </cell>
          <cell r="G127" t="str">
            <v>121422</v>
          </cell>
          <cell r="H127" t="str">
            <v>B0004036</v>
          </cell>
          <cell r="I127">
            <v>36659</v>
          </cell>
          <cell r="J127">
            <v>4</v>
          </cell>
          <cell r="K127" t="str">
            <v>CPQ-294343-001</v>
          </cell>
          <cell r="L127" t="str">
            <v>294343-001</v>
          </cell>
          <cell r="M127" t="str">
            <v>ENHANCED KYBRD - OPALF/ARMADA</v>
          </cell>
          <cell r="N127" t="str">
            <v>x</v>
          </cell>
          <cell r="P127">
            <v>1</v>
          </cell>
          <cell r="Q127">
            <v>49.67</v>
          </cell>
          <cell r="R127">
            <v>49.67</v>
          </cell>
          <cell r="X127">
            <v>49.67</v>
          </cell>
          <cell r="Y127">
            <v>36628</v>
          </cell>
        </row>
        <row r="128">
          <cell r="A128">
            <v>36629</v>
          </cell>
          <cell r="B128" t="str">
            <v>IN</v>
          </cell>
          <cell r="C128" t="str">
            <v>733011</v>
          </cell>
          <cell r="D128">
            <v>0</v>
          </cell>
          <cell r="E128">
            <v>36622</v>
          </cell>
          <cell r="F128">
            <v>7</v>
          </cell>
          <cell r="G128" t="str">
            <v>121422</v>
          </cell>
          <cell r="H128" t="str">
            <v>B0004036</v>
          </cell>
          <cell r="I128">
            <v>36659</v>
          </cell>
          <cell r="J128">
            <v>6</v>
          </cell>
          <cell r="K128" t="str">
            <v>CPQ-143315-B21</v>
          </cell>
          <cell r="L128" t="str">
            <v>143315-B21</v>
          </cell>
          <cell r="M128" t="str">
            <v>MOUSE - OPAL F/ARMADA</v>
          </cell>
          <cell r="N128" t="str">
            <v>x</v>
          </cell>
          <cell r="P128">
            <v>1</v>
          </cell>
          <cell r="Q128">
            <v>27.22</v>
          </cell>
          <cell r="R128">
            <v>27.22</v>
          </cell>
          <cell r="X128">
            <v>27.22</v>
          </cell>
          <cell r="Y128">
            <v>36628</v>
          </cell>
        </row>
        <row r="129">
          <cell r="A129">
            <v>36635</v>
          </cell>
          <cell r="B129" t="str">
            <v>IN</v>
          </cell>
          <cell r="C129" t="str">
            <v>736581</v>
          </cell>
          <cell r="D129">
            <v>0</v>
          </cell>
          <cell r="E129">
            <v>36622</v>
          </cell>
          <cell r="F129">
            <v>13</v>
          </cell>
          <cell r="G129" t="str">
            <v>121424</v>
          </cell>
          <cell r="H129" t="str">
            <v>B0004037</v>
          </cell>
          <cell r="I129">
            <v>36665</v>
          </cell>
          <cell r="J129">
            <v>2</v>
          </cell>
          <cell r="K129" t="str">
            <v>CPQ-205859-006</v>
          </cell>
          <cell r="L129" t="str">
            <v>205859-006</v>
          </cell>
          <cell r="M129" t="str">
            <v>Arm M700 P3/650 64/6 14.1</v>
          </cell>
          <cell r="N129" t="str">
            <v>LT</v>
          </cell>
          <cell r="P129">
            <v>1</v>
          </cell>
          <cell r="Q129">
            <v>2668.65</v>
          </cell>
          <cell r="R129">
            <v>2668.65</v>
          </cell>
          <cell r="X129">
            <v>2668.65</v>
          </cell>
          <cell r="Y129">
            <v>36634</v>
          </cell>
        </row>
        <row r="130">
          <cell r="A130">
            <v>36635</v>
          </cell>
          <cell r="B130" t="str">
            <v>IN</v>
          </cell>
          <cell r="C130" t="str">
            <v>736581</v>
          </cell>
          <cell r="D130">
            <v>0</v>
          </cell>
          <cell r="E130">
            <v>36622</v>
          </cell>
          <cell r="F130">
            <v>13</v>
          </cell>
          <cell r="G130" t="str">
            <v>121424</v>
          </cell>
          <cell r="H130" t="str">
            <v>B0004037</v>
          </cell>
          <cell r="I130">
            <v>36665</v>
          </cell>
          <cell r="J130">
            <v>1</v>
          </cell>
          <cell r="K130" t="str">
            <v>TCM-3CCFE575BT</v>
          </cell>
          <cell r="L130" t="str">
            <v>3CCFE575BT</v>
          </cell>
          <cell r="M130" t="str">
            <v>10/100 LAN CARDBUS PCCARD W/CABLE</v>
          </cell>
          <cell r="N130" t="str">
            <v>x</v>
          </cell>
          <cell r="P130">
            <v>1</v>
          </cell>
          <cell r="Q130">
            <v>143.63</v>
          </cell>
          <cell r="R130">
            <v>143.63</v>
          </cell>
          <cell r="S130">
            <v>232.01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375.64</v>
          </cell>
          <cell r="Y130">
            <v>36634</v>
          </cell>
        </row>
        <row r="131">
          <cell r="A131">
            <v>36629</v>
          </cell>
          <cell r="B131" t="str">
            <v>IN</v>
          </cell>
          <cell r="C131" t="str">
            <v>733012</v>
          </cell>
          <cell r="D131">
            <v>0</v>
          </cell>
          <cell r="E131">
            <v>36622</v>
          </cell>
          <cell r="F131">
            <v>7</v>
          </cell>
          <cell r="G131" t="str">
            <v>121424</v>
          </cell>
          <cell r="H131" t="str">
            <v>B0004037</v>
          </cell>
          <cell r="I131">
            <v>36659</v>
          </cell>
          <cell r="J131">
            <v>2</v>
          </cell>
          <cell r="K131" t="str">
            <v>CPQ-400312-B21</v>
          </cell>
          <cell r="L131" t="str">
            <v>400312-B21</v>
          </cell>
          <cell r="M131" t="str">
            <v>64MB 100MHZ SDRAMARMADA M300,M700,E700</v>
          </cell>
          <cell r="N131" t="str">
            <v>x</v>
          </cell>
          <cell r="P131">
            <v>1</v>
          </cell>
          <cell r="Q131">
            <v>124.59</v>
          </cell>
          <cell r="R131">
            <v>124.59</v>
          </cell>
          <cell r="X131">
            <v>124.59</v>
          </cell>
          <cell r="Y131">
            <v>36628</v>
          </cell>
        </row>
        <row r="132">
          <cell r="A132">
            <v>36629</v>
          </cell>
          <cell r="B132" t="str">
            <v>IN</v>
          </cell>
          <cell r="C132" t="str">
            <v>733012</v>
          </cell>
          <cell r="D132">
            <v>0</v>
          </cell>
          <cell r="E132">
            <v>36622</v>
          </cell>
          <cell r="F132">
            <v>7</v>
          </cell>
          <cell r="G132" t="str">
            <v>121424</v>
          </cell>
          <cell r="H132" t="str">
            <v>B0004037</v>
          </cell>
          <cell r="I132">
            <v>36659</v>
          </cell>
          <cell r="J132">
            <v>3</v>
          </cell>
          <cell r="K132" t="str">
            <v>CPQ-382500-001</v>
          </cell>
          <cell r="L132" t="str">
            <v>382500-001</v>
          </cell>
          <cell r="M132" t="str">
            <v>ARMADA CONVENIENCE BASE E</v>
          </cell>
          <cell r="N132" t="str">
            <v>x</v>
          </cell>
          <cell r="P132">
            <v>1</v>
          </cell>
          <cell r="Q132">
            <v>209.65</v>
          </cell>
          <cell r="R132">
            <v>209.65</v>
          </cell>
          <cell r="X132">
            <v>209.65</v>
          </cell>
          <cell r="Y132">
            <v>36628</v>
          </cell>
        </row>
        <row r="133">
          <cell r="A133">
            <v>36629</v>
          </cell>
          <cell r="B133" t="str">
            <v>IN</v>
          </cell>
          <cell r="C133" t="str">
            <v>733012</v>
          </cell>
          <cell r="D133">
            <v>0</v>
          </cell>
          <cell r="E133">
            <v>36622</v>
          </cell>
          <cell r="F133">
            <v>7</v>
          </cell>
          <cell r="G133" t="str">
            <v>121424</v>
          </cell>
          <cell r="H133" t="str">
            <v>B0004037</v>
          </cell>
          <cell r="I133">
            <v>36659</v>
          </cell>
          <cell r="J133">
            <v>5</v>
          </cell>
          <cell r="K133" t="str">
            <v>CPQ-122931-B25</v>
          </cell>
          <cell r="L133" t="str">
            <v>122931-B25</v>
          </cell>
          <cell r="M133" t="str">
            <v>ARMADA CONVENIENCE BASE EMONITOR STAND</v>
          </cell>
          <cell r="N133" t="str">
            <v>x</v>
          </cell>
          <cell r="P133">
            <v>1</v>
          </cell>
          <cell r="Q133">
            <v>73.989999999999995</v>
          </cell>
          <cell r="R133">
            <v>73.989999999999995</v>
          </cell>
          <cell r="X133">
            <v>73.989999999999995</v>
          </cell>
          <cell r="Y133">
            <v>36628</v>
          </cell>
        </row>
        <row r="134">
          <cell r="A134">
            <v>36627</v>
          </cell>
          <cell r="B134" t="str">
            <v>IN</v>
          </cell>
          <cell r="C134" t="str">
            <v>728904</v>
          </cell>
          <cell r="D134">
            <v>0</v>
          </cell>
          <cell r="E134">
            <v>36622</v>
          </cell>
          <cell r="F134">
            <v>5</v>
          </cell>
          <cell r="G134" t="str">
            <v>121424</v>
          </cell>
          <cell r="H134" t="str">
            <v>B0004037</v>
          </cell>
          <cell r="I134">
            <v>36657</v>
          </cell>
          <cell r="J134">
            <v>1</v>
          </cell>
          <cell r="K134" t="str">
            <v>COI-1005F.ENO</v>
          </cell>
          <cell r="L134" t="str">
            <v>1005FENRON006</v>
          </cell>
          <cell r="M134" t="str">
            <v>ATTACHE SINGLE GUSSETSMALL CASE</v>
          </cell>
          <cell r="N134" t="str">
            <v>x</v>
          </cell>
          <cell r="P134">
            <v>1</v>
          </cell>
          <cell r="Q134">
            <v>61.7</v>
          </cell>
          <cell r="R134">
            <v>61.7</v>
          </cell>
          <cell r="S134">
            <v>5.09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66.790000000000006</v>
          </cell>
          <cell r="Y134">
            <v>36623</v>
          </cell>
        </row>
        <row r="135">
          <cell r="A135">
            <v>36629</v>
          </cell>
          <cell r="B135" t="str">
            <v>IN</v>
          </cell>
          <cell r="C135" t="str">
            <v>733012</v>
          </cell>
          <cell r="D135">
            <v>0</v>
          </cell>
          <cell r="E135">
            <v>36622</v>
          </cell>
          <cell r="F135">
            <v>7</v>
          </cell>
          <cell r="G135" t="str">
            <v>121424</v>
          </cell>
          <cell r="H135" t="str">
            <v>B0004037</v>
          </cell>
          <cell r="I135">
            <v>36659</v>
          </cell>
          <cell r="J135">
            <v>1</v>
          </cell>
          <cell r="K135" t="str">
            <v>CPQ-325800-001</v>
          </cell>
          <cell r="L135" t="str">
            <v>325800-001</v>
          </cell>
          <cell r="M135" t="str">
            <v>COMPAQ V700 17IN COLMON16VIS .22MM 1600X1200</v>
          </cell>
          <cell r="N135" t="str">
            <v>x</v>
          </cell>
          <cell r="P135">
            <v>1</v>
          </cell>
          <cell r="Q135">
            <v>293.32</v>
          </cell>
          <cell r="R135">
            <v>293.32</v>
          </cell>
          <cell r="S135">
            <v>64.22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357.53999999999996</v>
          </cell>
          <cell r="Y135">
            <v>36628</v>
          </cell>
        </row>
        <row r="136">
          <cell r="A136">
            <v>36629</v>
          </cell>
          <cell r="B136" t="str">
            <v>IN</v>
          </cell>
          <cell r="C136" t="str">
            <v>733012</v>
          </cell>
          <cell r="D136">
            <v>0</v>
          </cell>
          <cell r="E136">
            <v>36622</v>
          </cell>
          <cell r="F136">
            <v>7</v>
          </cell>
          <cell r="G136" t="str">
            <v>121424</v>
          </cell>
          <cell r="H136" t="str">
            <v>B0004037</v>
          </cell>
          <cell r="I136">
            <v>36659</v>
          </cell>
          <cell r="J136">
            <v>4</v>
          </cell>
          <cell r="K136" t="str">
            <v>CPQ-294343-001</v>
          </cell>
          <cell r="L136" t="str">
            <v>294343-001</v>
          </cell>
          <cell r="M136" t="str">
            <v>ENHANCED KYBRD - OPALF/ARMADA</v>
          </cell>
          <cell r="N136" t="str">
            <v>x</v>
          </cell>
          <cell r="P136">
            <v>1</v>
          </cell>
          <cell r="Q136">
            <v>49.67</v>
          </cell>
          <cell r="R136">
            <v>49.67</v>
          </cell>
          <cell r="X136">
            <v>49.67</v>
          </cell>
          <cell r="Y136">
            <v>36628</v>
          </cell>
        </row>
        <row r="137">
          <cell r="A137">
            <v>36629</v>
          </cell>
          <cell r="B137" t="str">
            <v>IN</v>
          </cell>
          <cell r="C137" t="str">
            <v>733012</v>
          </cell>
          <cell r="D137">
            <v>0</v>
          </cell>
          <cell r="E137">
            <v>36622</v>
          </cell>
          <cell r="F137">
            <v>7</v>
          </cell>
          <cell r="G137" t="str">
            <v>121424</v>
          </cell>
          <cell r="H137" t="str">
            <v>B0004037</v>
          </cell>
          <cell r="I137">
            <v>36659</v>
          </cell>
          <cell r="J137">
            <v>6</v>
          </cell>
          <cell r="K137" t="str">
            <v>CPQ-143315-B21</v>
          </cell>
          <cell r="L137" t="str">
            <v>143315-B21</v>
          </cell>
          <cell r="M137" t="str">
            <v>MOUSE - OPAL F/ARMADA</v>
          </cell>
          <cell r="N137" t="str">
            <v>x</v>
          </cell>
          <cell r="P137">
            <v>1</v>
          </cell>
          <cell r="Q137">
            <v>27.22</v>
          </cell>
          <cell r="R137">
            <v>27.22</v>
          </cell>
          <cell r="X137">
            <v>27.22</v>
          </cell>
          <cell r="Y137">
            <v>36628</v>
          </cell>
        </row>
        <row r="138">
          <cell r="A138">
            <v>36635</v>
          </cell>
          <cell r="B138" t="str">
            <v>IN</v>
          </cell>
          <cell r="C138" t="str">
            <v>736582</v>
          </cell>
          <cell r="D138">
            <v>0</v>
          </cell>
          <cell r="E138">
            <v>36622</v>
          </cell>
          <cell r="F138">
            <v>13</v>
          </cell>
          <cell r="G138" t="str">
            <v>121428</v>
          </cell>
          <cell r="H138" t="str">
            <v>B0004038</v>
          </cell>
          <cell r="I138">
            <v>36665</v>
          </cell>
          <cell r="J138">
            <v>1</v>
          </cell>
          <cell r="K138" t="str">
            <v>CPQ-154884-005</v>
          </cell>
          <cell r="L138" t="str">
            <v>154884-005</v>
          </cell>
          <cell r="M138" t="str">
            <v>DESKPRO EN P3-600MHZ 10.064MB 32X NT 4.0</v>
          </cell>
          <cell r="N138" t="str">
            <v xml:space="preserve">DT </v>
          </cell>
          <cell r="P138">
            <v>1</v>
          </cell>
          <cell r="Q138">
            <v>1191.99</v>
          </cell>
          <cell r="R138">
            <v>1191.99</v>
          </cell>
          <cell r="S138">
            <v>98.34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1290.33</v>
          </cell>
          <cell r="Y138">
            <v>36634</v>
          </cell>
        </row>
        <row r="139">
          <cell r="A139">
            <v>36635</v>
          </cell>
          <cell r="B139" t="str">
            <v>IN</v>
          </cell>
          <cell r="C139" t="str">
            <v>736591</v>
          </cell>
          <cell r="D139">
            <v>0</v>
          </cell>
          <cell r="E139">
            <v>36623</v>
          </cell>
          <cell r="F139">
            <v>12</v>
          </cell>
          <cell r="G139" t="str">
            <v>121445</v>
          </cell>
          <cell r="H139" t="str">
            <v>B0004039</v>
          </cell>
          <cell r="I139">
            <v>36665</v>
          </cell>
          <cell r="J139">
            <v>1</v>
          </cell>
          <cell r="K139" t="str">
            <v>CPQ-154884-005</v>
          </cell>
          <cell r="L139" t="str">
            <v>154884-005</v>
          </cell>
          <cell r="M139" t="str">
            <v>DESKPRO EN P3-600MHZ 10.064MB 32X NT 4.0</v>
          </cell>
          <cell r="N139" t="str">
            <v xml:space="preserve">DT </v>
          </cell>
          <cell r="P139">
            <v>1</v>
          </cell>
          <cell r="Q139">
            <v>1191.99</v>
          </cell>
          <cell r="R139">
            <v>1191.99</v>
          </cell>
          <cell r="S139">
            <v>98.34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1290.33</v>
          </cell>
          <cell r="Y139">
            <v>36634</v>
          </cell>
        </row>
        <row r="140">
          <cell r="A140">
            <v>36635</v>
          </cell>
          <cell r="B140" t="str">
            <v>IN</v>
          </cell>
          <cell r="C140" t="str">
            <v>736583</v>
          </cell>
          <cell r="D140">
            <v>0</v>
          </cell>
          <cell r="E140">
            <v>36622</v>
          </cell>
          <cell r="F140">
            <v>13</v>
          </cell>
          <cell r="G140" t="str">
            <v>121429</v>
          </cell>
          <cell r="H140" t="str">
            <v>B0004040</v>
          </cell>
          <cell r="I140">
            <v>36665</v>
          </cell>
          <cell r="J140">
            <v>1</v>
          </cell>
          <cell r="K140" t="str">
            <v>CPQ-154884-005</v>
          </cell>
          <cell r="L140" t="str">
            <v>154884-005</v>
          </cell>
          <cell r="M140" t="str">
            <v>DESKPRO EN P3-600MHZ 10.064MB 32X NT 4.0</v>
          </cell>
          <cell r="N140" t="str">
            <v xml:space="preserve">DT </v>
          </cell>
          <cell r="P140">
            <v>1</v>
          </cell>
          <cell r="Q140">
            <v>1191.99</v>
          </cell>
          <cell r="R140">
            <v>1191.99</v>
          </cell>
          <cell r="S140">
            <v>98.34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1290.33</v>
          </cell>
          <cell r="Y140">
            <v>36634</v>
          </cell>
        </row>
        <row r="141">
          <cell r="A141">
            <v>36636</v>
          </cell>
          <cell r="B141" t="str">
            <v>IN</v>
          </cell>
          <cell r="C141" t="str">
            <v>738530</v>
          </cell>
          <cell r="D141">
            <v>0</v>
          </cell>
          <cell r="E141">
            <v>36622</v>
          </cell>
          <cell r="F141">
            <v>14</v>
          </cell>
          <cell r="G141" t="str">
            <v>121436</v>
          </cell>
          <cell r="H141" t="str">
            <v>B0004041</v>
          </cell>
          <cell r="I141">
            <v>36666</v>
          </cell>
          <cell r="J141">
            <v>1</v>
          </cell>
          <cell r="K141" t="str">
            <v>CPQ-154884-005</v>
          </cell>
          <cell r="L141" t="str">
            <v>154884-005</v>
          </cell>
          <cell r="M141" t="str">
            <v>DESKPRO EN P3-600MHZ 10.064MB 32X NT 4.0</v>
          </cell>
          <cell r="N141" t="str">
            <v xml:space="preserve">DT </v>
          </cell>
          <cell r="P141">
            <v>1</v>
          </cell>
          <cell r="Q141">
            <v>1191.99</v>
          </cell>
          <cell r="R141">
            <v>1191.99</v>
          </cell>
          <cell r="S141">
            <v>98.34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1290.33</v>
          </cell>
          <cell r="Y141">
            <v>36635</v>
          </cell>
        </row>
        <row r="142">
          <cell r="A142">
            <v>36635</v>
          </cell>
          <cell r="B142" t="str">
            <v>IN</v>
          </cell>
          <cell r="C142" t="str">
            <v>736584</v>
          </cell>
          <cell r="D142">
            <v>0</v>
          </cell>
          <cell r="E142">
            <v>36622</v>
          </cell>
          <cell r="F142">
            <v>13</v>
          </cell>
          <cell r="G142" t="str">
            <v>121430</v>
          </cell>
          <cell r="H142" t="str">
            <v>B0004042</v>
          </cell>
          <cell r="I142">
            <v>36665</v>
          </cell>
          <cell r="J142">
            <v>1</v>
          </cell>
          <cell r="K142" t="str">
            <v>CPQ-154884-005</v>
          </cell>
          <cell r="L142" t="str">
            <v>154884-005</v>
          </cell>
          <cell r="M142" t="str">
            <v>DESKPRO EN P3-600MHZ 10.064MB 32X NT 4.0</v>
          </cell>
          <cell r="N142" t="str">
            <v xml:space="preserve">DT </v>
          </cell>
          <cell r="P142">
            <v>1</v>
          </cell>
          <cell r="Q142">
            <v>1191.99</v>
          </cell>
          <cell r="R142">
            <v>1191.99</v>
          </cell>
          <cell r="S142">
            <v>98.34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1290.33</v>
          </cell>
          <cell r="Y142">
            <v>36634</v>
          </cell>
        </row>
        <row r="143">
          <cell r="A143">
            <v>36635</v>
          </cell>
          <cell r="B143" t="str">
            <v>IN</v>
          </cell>
          <cell r="C143" t="str">
            <v>736585</v>
          </cell>
          <cell r="D143">
            <v>0</v>
          </cell>
          <cell r="E143">
            <v>36622</v>
          </cell>
          <cell r="F143">
            <v>13</v>
          </cell>
          <cell r="G143" t="str">
            <v>121431</v>
          </cell>
          <cell r="H143" t="str">
            <v>B0004043</v>
          </cell>
          <cell r="I143">
            <v>36665</v>
          </cell>
          <cell r="J143">
            <v>1</v>
          </cell>
          <cell r="K143" t="str">
            <v>CPQ-154884-005</v>
          </cell>
          <cell r="L143" t="str">
            <v>154884-005</v>
          </cell>
          <cell r="M143" t="str">
            <v>DESKPRO EN P3-600MHZ 10.064MB 32X NT 4.0</v>
          </cell>
          <cell r="N143" t="str">
            <v xml:space="preserve">DT </v>
          </cell>
          <cell r="P143">
            <v>1</v>
          </cell>
          <cell r="Q143">
            <v>1191.99</v>
          </cell>
          <cell r="R143">
            <v>1191.99</v>
          </cell>
          <cell r="S143">
            <v>98.34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1290.33</v>
          </cell>
          <cell r="Y143">
            <v>36634</v>
          </cell>
        </row>
        <row r="144">
          <cell r="A144">
            <v>36635</v>
          </cell>
          <cell r="B144" t="str">
            <v>IN</v>
          </cell>
          <cell r="C144" t="str">
            <v>736586</v>
          </cell>
          <cell r="D144">
            <v>0</v>
          </cell>
          <cell r="E144">
            <v>36622</v>
          </cell>
          <cell r="F144">
            <v>13</v>
          </cell>
          <cell r="G144" t="str">
            <v>121432</v>
          </cell>
          <cell r="H144" t="str">
            <v>B0004044</v>
          </cell>
          <cell r="I144">
            <v>36665</v>
          </cell>
          <cell r="J144">
            <v>1</v>
          </cell>
          <cell r="K144" t="str">
            <v>CPQ-154884-005</v>
          </cell>
          <cell r="L144" t="str">
            <v>154884-005</v>
          </cell>
          <cell r="M144" t="str">
            <v>DESKPRO EN P3-600MHZ 10.064MB 32X NT 4.0</v>
          </cell>
          <cell r="N144" t="str">
            <v xml:space="preserve">DT </v>
          </cell>
          <cell r="P144">
            <v>1</v>
          </cell>
          <cell r="Q144">
            <v>1191.99</v>
          </cell>
          <cell r="R144">
            <v>1191.99</v>
          </cell>
          <cell r="S144">
            <v>98.34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1290.33</v>
          </cell>
          <cell r="Y144">
            <v>36634</v>
          </cell>
        </row>
        <row r="145">
          <cell r="A145">
            <v>36635</v>
          </cell>
          <cell r="B145" t="str">
            <v>IN</v>
          </cell>
          <cell r="C145" t="str">
            <v>736587</v>
          </cell>
          <cell r="D145">
            <v>0</v>
          </cell>
          <cell r="E145">
            <v>36622</v>
          </cell>
          <cell r="F145">
            <v>13</v>
          </cell>
          <cell r="G145" t="str">
            <v>121433</v>
          </cell>
          <cell r="H145" t="str">
            <v>B0004045</v>
          </cell>
          <cell r="I145">
            <v>36665</v>
          </cell>
          <cell r="J145">
            <v>1</v>
          </cell>
          <cell r="K145" t="str">
            <v>CPQ-154884-005</v>
          </cell>
          <cell r="L145" t="str">
            <v>154884-005</v>
          </cell>
          <cell r="M145" t="str">
            <v>DESKPRO EN P3-600MHZ 10.064MB 32X NT 4.0</v>
          </cell>
          <cell r="N145" t="str">
            <v xml:space="preserve">DT </v>
          </cell>
          <cell r="P145">
            <v>1</v>
          </cell>
          <cell r="Q145">
            <v>1191.99</v>
          </cell>
          <cell r="R145">
            <v>1191.99</v>
          </cell>
          <cell r="S145">
            <v>98.34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1290.33</v>
          </cell>
          <cell r="Y145">
            <v>36634</v>
          </cell>
        </row>
        <row r="146">
          <cell r="A146">
            <v>36629</v>
          </cell>
          <cell r="B146" t="str">
            <v>IN</v>
          </cell>
          <cell r="C146" t="str">
            <v>733013</v>
          </cell>
          <cell r="D146">
            <v>0</v>
          </cell>
          <cell r="E146">
            <v>36622</v>
          </cell>
          <cell r="F146">
            <v>7</v>
          </cell>
          <cell r="G146" t="str">
            <v>121433</v>
          </cell>
          <cell r="H146" t="str">
            <v>B0004045</v>
          </cell>
          <cell r="I146">
            <v>36659</v>
          </cell>
          <cell r="J146">
            <v>1</v>
          </cell>
          <cell r="K146" t="str">
            <v>CPQ-325800-001</v>
          </cell>
          <cell r="L146" t="str">
            <v>325800-001</v>
          </cell>
          <cell r="M146" t="str">
            <v>COMPAQ V700 17IN COLMON16VIS .22MM 1600X1200</v>
          </cell>
          <cell r="N146" t="str">
            <v>x</v>
          </cell>
          <cell r="P146">
            <v>1</v>
          </cell>
          <cell r="Q146">
            <v>293.32</v>
          </cell>
          <cell r="R146">
            <v>293.32</v>
          </cell>
          <cell r="S146">
            <v>24.2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317.52</v>
          </cell>
          <cell r="Y146">
            <v>36628</v>
          </cell>
        </row>
        <row r="147">
          <cell r="A147">
            <v>36635</v>
          </cell>
          <cell r="B147" t="str">
            <v>IN</v>
          </cell>
          <cell r="C147" t="str">
            <v>736588</v>
          </cell>
          <cell r="D147">
            <v>0</v>
          </cell>
          <cell r="E147">
            <v>36622</v>
          </cell>
          <cell r="F147">
            <v>13</v>
          </cell>
          <cell r="G147" t="str">
            <v>121434</v>
          </cell>
          <cell r="H147" t="str">
            <v>B0004046</v>
          </cell>
          <cell r="I147">
            <v>36665</v>
          </cell>
          <cell r="J147">
            <v>1</v>
          </cell>
          <cell r="K147" t="str">
            <v>CPQ-154884-005</v>
          </cell>
          <cell r="L147" t="str">
            <v>154884-005</v>
          </cell>
          <cell r="M147" t="str">
            <v>DESKPRO EN P3-600MHZ 10.064MB 32X NT 4.0</v>
          </cell>
          <cell r="N147" t="str">
            <v xml:space="preserve">DT </v>
          </cell>
          <cell r="P147">
            <v>1</v>
          </cell>
          <cell r="Q147">
            <v>1191.99</v>
          </cell>
          <cell r="R147">
            <v>1191.99</v>
          </cell>
          <cell r="S147">
            <v>98.34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1290.33</v>
          </cell>
          <cell r="Y147">
            <v>36634</v>
          </cell>
        </row>
        <row r="148">
          <cell r="A148">
            <v>36629</v>
          </cell>
          <cell r="B148" t="str">
            <v>IN</v>
          </cell>
          <cell r="C148" t="str">
            <v>733014</v>
          </cell>
          <cell r="D148">
            <v>0</v>
          </cell>
          <cell r="E148">
            <v>36622</v>
          </cell>
          <cell r="F148">
            <v>7</v>
          </cell>
          <cell r="G148" t="str">
            <v>121434</v>
          </cell>
          <cell r="H148" t="str">
            <v>B0004046</v>
          </cell>
          <cell r="I148">
            <v>36659</v>
          </cell>
          <cell r="J148">
            <v>1</v>
          </cell>
          <cell r="K148" t="str">
            <v>CPQ-325800-001</v>
          </cell>
          <cell r="L148" t="str">
            <v>325800-001</v>
          </cell>
          <cell r="M148" t="str">
            <v>COMPAQ V700 17IN COLMON16VIS .22MM 1600X1200</v>
          </cell>
          <cell r="N148" t="str">
            <v>x</v>
          </cell>
          <cell r="P148">
            <v>1</v>
          </cell>
          <cell r="Q148">
            <v>293.32</v>
          </cell>
          <cell r="R148">
            <v>293.32</v>
          </cell>
          <cell r="S148">
            <v>24.2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317.52</v>
          </cell>
          <cell r="Y148">
            <v>36628</v>
          </cell>
        </row>
        <row r="149">
          <cell r="A149">
            <v>36635</v>
          </cell>
          <cell r="B149" t="str">
            <v>IN</v>
          </cell>
          <cell r="C149" t="str">
            <v>736589</v>
          </cell>
          <cell r="D149">
            <v>0</v>
          </cell>
          <cell r="E149">
            <v>36622</v>
          </cell>
          <cell r="F149">
            <v>13</v>
          </cell>
          <cell r="G149" t="str">
            <v>121435</v>
          </cell>
          <cell r="H149" t="str">
            <v>B0004047</v>
          </cell>
          <cell r="I149">
            <v>36665</v>
          </cell>
          <cell r="J149">
            <v>1</v>
          </cell>
          <cell r="K149" t="str">
            <v>CPQ-154884-005</v>
          </cell>
          <cell r="L149" t="str">
            <v>154884-005</v>
          </cell>
          <cell r="M149" t="str">
            <v>DESKPRO EN P3-600MHZ 10.064MB 32X NT 4.0</v>
          </cell>
          <cell r="N149" t="str">
            <v xml:space="preserve">DT </v>
          </cell>
          <cell r="P149">
            <v>1</v>
          </cell>
          <cell r="Q149">
            <v>1191.99</v>
          </cell>
          <cell r="R149">
            <v>1191.99</v>
          </cell>
          <cell r="S149">
            <v>98.34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1290.33</v>
          </cell>
          <cell r="Y149">
            <v>36634</v>
          </cell>
        </row>
        <row r="150">
          <cell r="A150">
            <v>36629</v>
          </cell>
          <cell r="B150" t="str">
            <v>IN</v>
          </cell>
          <cell r="C150" t="str">
            <v>733015</v>
          </cell>
          <cell r="D150">
            <v>0</v>
          </cell>
          <cell r="E150">
            <v>36622</v>
          </cell>
          <cell r="F150">
            <v>7</v>
          </cell>
          <cell r="G150" t="str">
            <v>121435</v>
          </cell>
          <cell r="H150" t="str">
            <v>B0004047</v>
          </cell>
          <cell r="I150">
            <v>36659</v>
          </cell>
          <cell r="J150">
            <v>1</v>
          </cell>
          <cell r="K150" t="str">
            <v>CPQ-325800-001</v>
          </cell>
          <cell r="L150" t="str">
            <v>325800-001</v>
          </cell>
          <cell r="M150" t="str">
            <v>COMPAQ V700 17IN COLMON16VIS .22MM 1600X1200</v>
          </cell>
          <cell r="N150" t="str">
            <v>x</v>
          </cell>
          <cell r="P150">
            <v>1</v>
          </cell>
          <cell r="Q150">
            <v>293.32</v>
          </cell>
          <cell r="R150">
            <v>293.32</v>
          </cell>
          <cell r="S150">
            <v>24.2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317.52</v>
          </cell>
          <cell r="Y150">
            <v>36628</v>
          </cell>
        </row>
        <row r="151">
          <cell r="A151">
            <v>36629</v>
          </cell>
          <cell r="B151" t="str">
            <v>IN</v>
          </cell>
          <cell r="C151" t="str">
            <v>733016</v>
          </cell>
          <cell r="D151">
            <v>0</v>
          </cell>
          <cell r="E151">
            <v>36623</v>
          </cell>
          <cell r="F151">
            <v>6</v>
          </cell>
          <cell r="G151" t="str">
            <v>121475</v>
          </cell>
          <cell r="H151" t="str">
            <v>B0004048</v>
          </cell>
          <cell r="I151">
            <v>36659</v>
          </cell>
          <cell r="J151">
            <v>1</v>
          </cell>
          <cell r="K151" t="str">
            <v>ADB-22001201</v>
          </cell>
          <cell r="L151" t="str">
            <v>22001201</v>
          </cell>
          <cell r="M151" t="str">
            <v>ACROBAT 4.0 WIN</v>
          </cell>
          <cell r="P151">
            <v>1</v>
          </cell>
          <cell r="Q151">
            <v>226.54</v>
          </cell>
          <cell r="R151">
            <v>226.54</v>
          </cell>
          <cell r="S151">
            <v>23.69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250.23</v>
          </cell>
          <cell r="Y151">
            <v>36628</v>
          </cell>
        </row>
        <row r="152">
          <cell r="A152">
            <v>36629</v>
          </cell>
          <cell r="B152" t="str">
            <v>IN</v>
          </cell>
          <cell r="C152" t="str">
            <v>733016</v>
          </cell>
          <cell r="D152">
            <v>0</v>
          </cell>
          <cell r="E152">
            <v>36623</v>
          </cell>
          <cell r="F152">
            <v>6</v>
          </cell>
          <cell r="G152" t="str">
            <v>121475</v>
          </cell>
          <cell r="H152" t="str">
            <v>B0004048</v>
          </cell>
          <cell r="I152">
            <v>36659</v>
          </cell>
          <cell r="J152">
            <v>2</v>
          </cell>
          <cell r="K152" t="str">
            <v>CPQ-120765-001</v>
          </cell>
          <cell r="L152" t="str">
            <v>120765-001</v>
          </cell>
          <cell r="M152" t="str">
            <v>ARMADA EM UNIVERSAL AC AD</v>
          </cell>
          <cell r="P152">
            <v>1</v>
          </cell>
          <cell r="Q152">
            <v>60.64</v>
          </cell>
          <cell r="R152">
            <v>60.64</v>
          </cell>
          <cell r="X152">
            <v>60.64</v>
          </cell>
          <cell r="Y152">
            <v>36628</v>
          </cell>
        </row>
        <row r="153">
          <cell r="A153">
            <v>36629</v>
          </cell>
          <cell r="B153" t="str">
            <v>IN</v>
          </cell>
          <cell r="C153" t="str">
            <v>733018</v>
          </cell>
          <cell r="D153">
            <v>0</v>
          </cell>
          <cell r="E153">
            <v>36623</v>
          </cell>
          <cell r="F153">
            <v>6</v>
          </cell>
          <cell r="G153" t="str">
            <v>121479</v>
          </cell>
          <cell r="H153" t="str">
            <v>B0004049</v>
          </cell>
          <cell r="I153">
            <v>36659</v>
          </cell>
          <cell r="J153">
            <v>1</v>
          </cell>
          <cell r="K153" t="str">
            <v>ADB-22001201</v>
          </cell>
          <cell r="L153" t="str">
            <v>22001201</v>
          </cell>
          <cell r="M153" t="str">
            <v>ACROBAT 4.0 WIN</v>
          </cell>
          <cell r="P153">
            <v>1</v>
          </cell>
          <cell r="Q153">
            <v>226.54</v>
          </cell>
          <cell r="R153">
            <v>226.54</v>
          </cell>
          <cell r="S153">
            <v>18.690000000000001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245.23</v>
          </cell>
          <cell r="Y153">
            <v>36628</v>
          </cell>
        </row>
        <row r="154">
          <cell r="A154">
            <v>36629</v>
          </cell>
          <cell r="B154" t="str">
            <v>IN</v>
          </cell>
          <cell r="C154" t="str">
            <v>733019</v>
          </cell>
          <cell r="D154">
            <v>0</v>
          </cell>
          <cell r="E154">
            <v>36623</v>
          </cell>
          <cell r="F154">
            <v>6</v>
          </cell>
          <cell r="G154" t="str">
            <v>121480</v>
          </cell>
          <cell r="H154" t="str">
            <v>B0004050</v>
          </cell>
          <cell r="I154">
            <v>36659</v>
          </cell>
          <cell r="J154">
            <v>1</v>
          </cell>
          <cell r="K154" t="str">
            <v>SEA-PRPRC80</v>
          </cell>
          <cell r="L154" t="str">
            <v>PRPRC80</v>
          </cell>
          <cell r="M154" t="str">
            <v>SEAGATE CRYSTAL REPORTS 8FULL PRODUCT</v>
          </cell>
          <cell r="P154">
            <v>1</v>
          </cell>
          <cell r="Q154">
            <v>268.45</v>
          </cell>
          <cell r="R154">
            <v>268.45</v>
          </cell>
          <cell r="S154">
            <v>22.15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290.59999999999997</v>
          </cell>
          <cell r="Y154">
            <v>36628</v>
          </cell>
        </row>
        <row r="155">
          <cell r="A155">
            <v>36629</v>
          </cell>
          <cell r="B155" t="str">
            <v>IN</v>
          </cell>
          <cell r="C155" t="str">
            <v>733020</v>
          </cell>
          <cell r="D155">
            <v>0</v>
          </cell>
          <cell r="E155">
            <v>36623</v>
          </cell>
          <cell r="F155">
            <v>6</v>
          </cell>
          <cell r="G155" t="str">
            <v>121481</v>
          </cell>
          <cell r="H155" t="str">
            <v>B0004051</v>
          </cell>
          <cell r="I155">
            <v>36659</v>
          </cell>
          <cell r="J155">
            <v>1</v>
          </cell>
          <cell r="K155" t="str">
            <v>IBM-00N8132</v>
          </cell>
          <cell r="L155" t="str">
            <v>00N8132</v>
          </cell>
          <cell r="M155" t="str">
            <v>OBI WORKPAD C3 CRADLE</v>
          </cell>
          <cell r="P155">
            <v>1</v>
          </cell>
          <cell r="Q155">
            <v>62.64</v>
          </cell>
          <cell r="R155">
            <v>62.64</v>
          </cell>
          <cell r="S155">
            <v>5.17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67.81</v>
          </cell>
          <cell r="Y155">
            <v>36628</v>
          </cell>
        </row>
        <row r="156">
          <cell r="A156">
            <v>36626</v>
          </cell>
          <cell r="B156" t="str">
            <v>IN</v>
          </cell>
          <cell r="C156" t="str">
            <v>728459</v>
          </cell>
          <cell r="D156">
            <v>0</v>
          </cell>
          <cell r="E156">
            <v>36623</v>
          </cell>
          <cell r="F156">
            <v>3</v>
          </cell>
          <cell r="G156" t="str">
            <v>121483</v>
          </cell>
          <cell r="H156" t="str">
            <v>B0004053</v>
          </cell>
          <cell r="I156">
            <v>36656</v>
          </cell>
          <cell r="J156">
            <v>1</v>
          </cell>
          <cell r="K156" t="str">
            <v>MIT-LXA550WB</v>
          </cell>
          <cell r="L156" t="str">
            <v>LXA550WB</v>
          </cell>
          <cell r="M156" t="str">
            <v>LCD52-BLACK 15INDISPLAY TFT LCD52-BLACK</v>
          </cell>
          <cell r="P156">
            <v>1</v>
          </cell>
          <cell r="Q156">
            <v>1172.54</v>
          </cell>
          <cell r="R156">
            <v>1172.54</v>
          </cell>
          <cell r="S156">
            <v>96.73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1269.27</v>
          </cell>
          <cell r="Y156">
            <v>36626</v>
          </cell>
        </row>
        <row r="157">
          <cell r="A157">
            <v>36633</v>
          </cell>
          <cell r="B157" t="str">
            <v>IN</v>
          </cell>
          <cell r="C157" t="str">
            <v>734624</v>
          </cell>
          <cell r="D157">
            <v>0</v>
          </cell>
          <cell r="E157">
            <v>36623</v>
          </cell>
          <cell r="F157">
            <v>10</v>
          </cell>
          <cell r="G157" t="str">
            <v>121484</v>
          </cell>
          <cell r="H157" t="str">
            <v>B0004055</v>
          </cell>
          <cell r="I157">
            <v>36663</v>
          </cell>
          <cell r="J157">
            <v>1</v>
          </cell>
          <cell r="K157" t="str">
            <v>LIF-P26L0821</v>
          </cell>
          <cell r="L157" t="str">
            <v>P26L0821</v>
          </cell>
          <cell r="M157" t="str">
            <v>ERWIN WITH 1 YEAR MAINTEN</v>
          </cell>
          <cell r="P157">
            <v>1</v>
          </cell>
          <cell r="Q157">
            <v>3473.4</v>
          </cell>
          <cell r="R157">
            <v>3473.4</v>
          </cell>
          <cell r="S157">
            <v>286.56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3759.96</v>
          </cell>
          <cell r="Y157">
            <v>36626</v>
          </cell>
        </row>
        <row r="158">
          <cell r="A158">
            <v>36635</v>
          </cell>
          <cell r="B158" t="str">
            <v>IN</v>
          </cell>
          <cell r="C158" t="str">
            <v>736593</v>
          </cell>
          <cell r="D158">
            <v>0</v>
          </cell>
          <cell r="E158">
            <v>36623</v>
          </cell>
          <cell r="F158">
            <v>12</v>
          </cell>
          <cell r="G158" t="str">
            <v>121485</v>
          </cell>
          <cell r="H158" t="str">
            <v>B0004056</v>
          </cell>
          <cell r="I158">
            <v>36665</v>
          </cell>
          <cell r="J158">
            <v>1</v>
          </cell>
          <cell r="K158" t="str">
            <v>HPC-C6273A#ABA</v>
          </cell>
          <cell r="L158" t="str">
            <v>C6273A#ABA</v>
          </cell>
          <cell r="M158" t="str">
            <v>HP SCANJET 6200CXI SCNR</v>
          </cell>
          <cell r="N158">
            <v>1</v>
          </cell>
          <cell r="O158" t="str">
            <v>SCAN</v>
          </cell>
          <cell r="P158">
            <v>1</v>
          </cell>
          <cell r="Q158">
            <v>274</v>
          </cell>
          <cell r="R158">
            <v>274</v>
          </cell>
          <cell r="S158">
            <v>28.4</v>
          </cell>
          <cell r="T158">
            <v>10</v>
          </cell>
          <cell r="U158">
            <v>0</v>
          </cell>
          <cell r="V158">
            <v>0</v>
          </cell>
          <cell r="W158">
            <v>0</v>
          </cell>
          <cell r="X158">
            <v>312.39999999999998</v>
          </cell>
          <cell r="Y158">
            <v>36634</v>
          </cell>
        </row>
        <row r="159">
          <cell r="A159">
            <v>36643</v>
          </cell>
          <cell r="B159" t="str">
            <v>IN</v>
          </cell>
          <cell r="C159" t="str">
            <v>749206</v>
          </cell>
          <cell r="D159">
            <v>0</v>
          </cell>
          <cell r="E159">
            <v>36623</v>
          </cell>
          <cell r="F159">
            <v>20</v>
          </cell>
          <cell r="G159" t="str">
            <v>121485</v>
          </cell>
          <cell r="H159" t="str">
            <v>B0004056</v>
          </cell>
          <cell r="I159">
            <v>36673</v>
          </cell>
          <cell r="J159">
            <v>1</v>
          </cell>
          <cell r="K159" t="str">
            <v>HPC-C4456A#ABA</v>
          </cell>
          <cell r="L159" t="str">
            <v>C4456A#ABA</v>
          </cell>
          <cell r="M159" t="str">
            <v>32X/8X/4X REWRITABLE RETASCSI CD-WRITER 9200E HD5</v>
          </cell>
          <cell r="P159">
            <v>1</v>
          </cell>
          <cell r="Q159">
            <v>364</v>
          </cell>
          <cell r="R159">
            <v>364</v>
          </cell>
          <cell r="S159">
            <v>18.2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382.2</v>
          </cell>
          <cell r="Y159">
            <v>36637</v>
          </cell>
        </row>
        <row r="160">
          <cell r="A160">
            <v>36635</v>
          </cell>
          <cell r="B160" t="str">
            <v>IN</v>
          </cell>
          <cell r="C160" t="str">
            <v>736593</v>
          </cell>
          <cell r="D160">
            <v>0</v>
          </cell>
          <cell r="E160">
            <v>36623</v>
          </cell>
          <cell r="F160">
            <v>12</v>
          </cell>
          <cell r="G160" t="str">
            <v>121485</v>
          </cell>
          <cell r="H160" t="str">
            <v>B0004056</v>
          </cell>
          <cell r="I160">
            <v>36665</v>
          </cell>
          <cell r="J160">
            <v>2</v>
          </cell>
          <cell r="K160" t="str">
            <v>IBM-860240U</v>
          </cell>
          <cell r="L160" t="str">
            <v>860240U</v>
          </cell>
          <cell r="M160" t="str">
            <v>WORKPAD C3 PC PDA 2MB-CRADLE LOTUS EASYSYNC 3.0</v>
          </cell>
          <cell r="P160">
            <v>1</v>
          </cell>
          <cell r="Q160">
            <v>294</v>
          </cell>
          <cell r="R160">
            <v>294</v>
          </cell>
          <cell r="X160">
            <v>294</v>
          </cell>
          <cell r="Y160">
            <v>36634</v>
          </cell>
        </row>
        <row r="161">
          <cell r="A161">
            <v>36636</v>
          </cell>
          <cell r="B161" t="str">
            <v>IN</v>
          </cell>
          <cell r="C161" t="str">
            <v>738538</v>
          </cell>
          <cell r="D161">
            <v>0</v>
          </cell>
          <cell r="E161">
            <v>36627</v>
          </cell>
          <cell r="F161">
            <v>9</v>
          </cell>
          <cell r="G161" t="str">
            <v>121591</v>
          </cell>
          <cell r="H161" t="str">
            <v>B0004057</v>
          </cell>
          <cell r="I161">
            <v>36666</v>
          </cell>
          <cell r="J161">
            <v>1</v>
          </cell>
          <cell r="K161" t="str">
            <v>IBM-860240U</v>
          </cell>
          <cell r="L161" t="str">
            <v>860240U</v>
          </cell>
          <cell r="M161" t="str">
            <v>WORKPAD C3 PC PDA 2MB-CRADLE LOTUS EASYSYNC 3.0</v>
          </cell>
          <cell r="P161">
            <v>1</v>
          </cell>
          <cell r="Q161">
            <v>265.45999999999998</v>
          </cell>
          <cell r="R161">
            <v>265.45999999999998</v>
          </cell>
          <cell r="S161">
            <v>13.27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278.72999999999996</v>
          </cell>
          <cell r="Y161">
            <v>36635</v>
          </cell>
        </row>
        <row r="162">
          <cell r="A162">
            <v>36635</v>
          </cell>
          <cell r="B162" t="str">
            <v>IN</v>
          </cell>
          <cell r="C162" t="str">
            <v>736598</v>
          </cell>
          <cell r="D162">
            <v>0</v>
          </cell>
          <cell r="E162">
            <v>36627</v>
          </cell>
          <cell r="F162">
            <v>8</v>
          </cell>
          <cell r="G162" t="str">
            <v>121592</v>
          </cell>
          <cell r="H162" t="str">
            <v>B0004058</v>
          </cell>
          <cell r="I162">
            <v>36665</v>
          </cell>
          <cell r="J162">
            <v>1</v>
          </cell>
          <cell r="K162" t="str">
            <v>IBM-860240U</v>
          </cell>
          <cell r="L162" t="str">
            <v>860240U</v>
          </cell>
          <cell r="M162" t="str">
            <v>WORKPAD C3 PC PDA 2MB-CRADLE LOTUS EASYSYNC 3.0</v>
          </cell>
          <cell r="P162">
            <v>1</v>
          </cell>
          <cell r="Q162">
            <v>265.45999999999998</v>
          </cell>
          <cell r="R162">
            <v>265.45999999999998</v>
          </cell>
          <cell r="S162">
            <v>21.9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287.35999999999996</v>
          </cell>
          <cell r="Y162">
            <v>36634</v>
          </cell>
        </row>
        <row r="163">
          <cell r="A163">
            <v>36636</v>
          </cell>
          <cell r="B163" t="str">
            <v>IN</v>
          </cell>
          <cell r="C163" t="str">
            <v>738539</v>
          </cell>
          <cell r="D163">
            <v>0</v>
          </cell>
          <cell r="E163">
            <v>36627</v>
          </cell>
          <cell r="F163">
            <v>9</v>
          </cell>
          <cell r="G163" t="str">
            <v>121593</v>
          </cell>
          <cell r="H163" t="str">
            <v>B0004059</v>
          </cell>
          <cell r="I163">
            <v>36666</v>
          </cell>
          <cell r="J163">
            <v>1</v>
          </cell>
          <cell r="K163" t="str">
            <v>IBM-860240U</v>
          </cell>
          <cell r="L163" t="str">
            <v>860240U</v>
          </cell>
          <cell r="M163" t="str">
            <v>WORKPAD C3 PC PDA 2MB-CRADLE LOTUS EASYSYNC 3.0</v>
          </cell>
          <cell r="P163">
            <v>1</v>
          </cell>
          <cell r="Q163">
            <v>265.45999999999998</v>
          </cell>
          <cell r="R163">
            <v>265.45999999999998</v>
          </cell>
          <cell r="S163">
            <v>13.27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278.72999999999996</v>
          </cell>
          <cell r="Y163">
            <v>36635</v>
          </cell>
        </row>
        <row r="164">
          <cell r="A164">
            <v>36628</v>
          </cell>
          <cell r="B164" t="str">
            <v>IN</v>
          </cell>
          <cell r="C164" t="str">
            <v>729742</v>
          </cell>
          <cell r="D164">
            <v>0</v>
          </cell>
          <cell r="E164">
            <v>36627</v>
          </cell>
          <cell r="F164">
            <v>1</v>
          </cell>
          <cell r="G164" t="str">
            <v>121594</v>
          </cell>
          <cell r="H164" t="str">
            <v>B0004060</v>
          </cell>
          <cell r="I164">
            <v>36658</v>
          </cell>
          <cell r="J164">
            <v>1</v>
          </cell>
          <cell r="K164" t="str">
            <v>CPQ-120765-001</v>
          </cell>
          <cell r="L164" t="str">
            <v>120765-001</v>
          </cell>
          <cell r="M164" t="str">
            <v>ARMADA EM UNIVERSAL AC AD</v>
          </cell>
          <cell r="P164">
            <v>1</v>
          </cell>
          <cell r="Q164">
            <v>60.89</v>
          </cell>
          <cell r="R164">
            <v>60.89</v>
          </cell>
          <cell r="S164">
            <v>4.51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65.400000000000006</v>
          </cell>
          <cell r="Y164">
            <v>36627</v>
          </cell>
        </row>
        <row r="165">
          <cell r="A165">
            <v>36628</v>
          </cell>
          <cell r="B165" t="str">
            <v>IN</v>
          </cell>
          <cell r="C165" t="str">
            <v>729743</v>
          </cell>
          <cell r="D165">
            <v>0</v>
          </cell>
          <cell r="E165">
            <v>36627</v>
          </cell>
          <cell r="F165">
            <v>1</v>
          </cell>
          <cell r="G165" t="str">
            <v>121595</v>
          </cell>
          <cell r="H165" t="str">
            <v>B0004062</v>
          </cell>
          <cell r="I165">
            <v>36658</v>
          </cell>
          <cell r="J165">
            <v>1</v>
          </cell>
          <cell r="K165" t="str">
            <v>CPQ-166616-B21</v>
          </cell>
          <cell r="L165" t="str">
            <v>166616-B21</v>
          </cell>
          <cell r="M165" t="str">
            <v>32MB SYNCH DRAM 100MHZDIMM ECC</v>
          </cell>
          <cell r="P165">
            <v>1</v>
          </cell>
          <cell r="Q165">
            <v>101.99</v>
          </cell>
          <cell r="R165">
            <v>101.99</v>
          </cell>
          <cell r="S165">
            <v>8.41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110.39999999999999</v>
          </cell>
          <cell r="Y165">
            <v>36627</v>
          </cell>
        </row>
        <row r="166">
          <cell r="A166">
            <v>36628</v>
          </cell>
          <cell r="B166" t="str">
            <v>IN</v>
          </cell>
          <cell r="C166" t="str">
            <v>730798</v>
          </cell>
          <cell r="D166">
            <v>0</v>
          </cell>
          <cell r="E166">
            <v>36627</v>
          </cell>
          <cell r="F166">
            <v>1</v>
          </cell>
          <cell r="G166" t="str">
            <v>121598</v>
          </cell>
          <cell r="H166" t="str">
            <v>B0004063</v>
          </cell>
          <cell r="I166">
            <v>36658</v>
          </cell>
          <cell r="J166">
            <v>1</v>
          </cell>
          <cell r="K166" t="str">
            <v>LEX-12A2100</v>
          </cell>
          <cell r="L166" t="str">
            <v>12A2100</v>
          </cell>
          <cell r="M166" t="str">
            <v>OPTRA E310 2MB 8PPM LASERPNTR 1200DPI</v>
          </cell>
          <cell r="N166">
            <v>1</v>
          </cell>
          <cell r="O166" t="str">
            <v>PP</v>
          </cell>
          <cell r="P166">
            <v>1</v>
          </cell>
          <cell r="Q166">
            <v>384</v>
          </cell>
          <cell r="R166">
            <v>384</v>
          </cell>
          <cell r="S166">
            <v>31.68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415.68</v>
          </cell>
          <cell r="Y166">
            <v>36628</v>
          </cell>
        </row>
        <row r="167">
          <cell r="A167">
            <v>36635</v>
          </cell>
          <cell r="B167" t="str">
            <v>IN</v>
          </cell>
          <cell r="C167" t="str">
            <v>736600</v>
          </cell>
          <cell r="D167">
            <v>0</v>
          </cell>
          <cell r="E167">
            <v>36627</v>
          </cell>
          <cell r="F167">
            <v>8</v>
          </cell>
          <cell r="G167" t="str">
            <v>121598</v>
          </cell>
          <cell r="H167" t="str">
            <v>B0004063</v>
          </cell>
          <cell r="I167">
            <v>36665</v>
          </cell>
          <cell r="J167">
            <v>1</v>
          </cell>
          <cell r="K167" t="str">
            <v>KST-S832001</v>
          </cell>
          <cell r="L167" t="str">
            <v>S832001</v>
          </cell>
          <cell r="M167" t="str">
            <v>32MB MEM MOD LEX OPTRASC 1275 1275N</v>
          </cell>
          <cell r="O167" t="str">
            <v>PP</v>
          </cell>
          <cell r="P167">
            <v>1</v>
          </cell>
          <cell r="Q167">
            <v>96.12</v>
          </cell>
          <cell r="R167">
            <v>96.12</v>
          </cell>
          <cell r="S167">
            <v>7.93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104.05000000000001</v>
          </cell>
          <cell r="Y167">
            <v>36634</v>
          </cell>
        </row>
        <row r="168">
          <cell r="A168">
            <v>36629</v>
          </cell>
          <cell r="B168" t="str">
            <v>IN</v>
          </cell>
          <cell r="C168" t="str">
            <v>731007</v>
          </cell>
          <cell r="D168">
            <v>0</v>
          </cell>
          <cell r="E168">
            <v>36627</v>
          </cell>
          <cell r="F168">
            <v>2</v>
          </cell>
          <cell r="G168" t="str">
            <v>121598</v>
          </cell>
          <cell r="H168" t="str">
            <v>B0004063</v>
          </cell>
          <cell r="I168">
            <v>36659</v>
          </cell>
          <cell r="J168">
            <v>1</v>
          </cell>
          <cell r="K168" t="str">
            <v>BEL-F2A032-10</v>
          </cell>
          <cell r="L168" t="str">
            <v>F2A032-10</v>
          </cell>
          <cell r="M168" t="str">
            <v>PRO IBM PAR PNTR CABLE, 1DB25/CENT 36 M, 10</v>
          </cell>
          <cell r="O168" t="str">
            <v>PP</v>
          </cell>
          <cell r="P168">
            <v>1</v>
          </cell>
          <cell r="Q168">
            <v>3.39</v>
          </cell>
          <cell r="R168">
            <v>3.39</v>
          </cell>
          <cell r="S168">
            <v>0.28000000000000003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3.67</v>
          </cell>
          <cell r="Y168">
            <v>36628</v>
          </cell>
        </row>
        <row r="169">
          <cell r="A169">
            <v>36628</v>
          </cell>
          <cell r="B169" t="str">
            <v>IN</v>
          </cell>
          <cell r="C169" t="str">
            <v>730799</v>
          </cell>
          <cell r="D169">
            <v>0</v>
          </cell>
          <cell r="E169">
            <v>36627</v>
          </cell>
          <cell r="F169">
            <v>1</v>
          </cell>
          <cell r="G169" t="str">
            <v>121599</v>
          </cell>
          <cell r="H169" t="str">
            <v>B0004064</v>
          </cell>
          <cell r="I169">
            <v>36658</v>
          </cell>
          <cell r="J169">
            <v>1</v>
          </cell>
          <cell r="K169" t="str">
            <v>LEX-12A2100</v>
          </cell>
          <cell r="L169" t="str">
            <v>12A2100</v>
          </cell>
          <cell r="M169" t="str">
            <v>OPTRA E310 2MB 8PPM LASERPNTR 1200DPI</v>
          </cell>
          <cell r="N169">
            <v>1</v>
          </cell>
          <cell r="O169" t="str">
            <v>PP</v>
          </cell>
          <cell r="P169">
            <v>1</v>
          </cell>
          <cell r="Q169">
            <v>384</v>
          </cell>
          <cell r="R169">
            <v>384</v>
          </cell>
          <cell r="S169">
            <v>31.68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415.68</v>
          </cell>
          <cell r="Y169">
            <v>36628</v>
          </cell>
        </row>
        <row r="170">
          <cell r="A170">
            <v>36636</v>
          </cell>
          <cell r="B170" t="str">
            <v>IN</v>
          </cell>
          <cell r="C170" t="str">
            <v>738540</v>
          </cell>
          <cell r="D170">
            <v>0</v>
          </cell>
          <cell r="E170">
            <v>36627</v>
          </cell>
          <cell r="F170">
            <v>9</v>
          </cell>
          <cell r="G170" t="str">
            <v>121599</v>
          </cell>
          <cell r="H170" t="str">
            <v>B0004064</v>
          </cell>
          <cell r="I170">
            <v>36666</v>
          </cell>
          <cell r="J170">
            <v>1</v>
          </cell>
          <cell r="K170" t="str">
            <v>KST-S832001</v>
          </cell>
          <cell r="L170" t="str">
            <v>S832001</v>
          </cell>
          <cell r="M170" t="str">
            <v>32MB MEM MOD LEX OPTRASC 1275 1275N</v>
          </cell>
          <cell r="O170" t="str">
            <v>PP</v>
          </cell>
          <cell r="P170">
            <v>1</v>
          </cell>
          <cell r="Q170">
            <v>96.12</v>
          </cell>
          <cell r="R170">
            <v>96.12</v>
          </cell>
          <cell r="S170">
            <v>7.93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104.05000000000001</v>
          </cell>
          <cell r="Y170">
            <v>36635</v>
          </cell>
        </row>
        <row r="171">
          <cell r="A171">
            <v>36629</v>
          </cell>
          <cell r="B171" t="str">
            <v>IN</v>
          </cell>
          <cell r="C171" t="str">
            <v>731008</v>
          </cell>
          <cell r="D171">
            <v>0</v>
          </cell>
          <cell r="E171">
            <v>36627</v>
          </cell>
          <cell r="F171">
            <v>2</v>
          </cell>
          <cell r="G171" t="str">
            <v>121599</v>
          </cell>
          <cell r="H171" t="str">
            <v>B0004064</v>
          </cell>
          <cell r="I171">
            <v>36659</v>
          </cell>
          <cell r="J171">
            <v>1</v>
          </cell>
          <cell r="K171" t="str">
            <v>BEL-F2A032-10</v>
          </cell>
          <cell r="L171" t="str">
            <v>F2A032-10</v>
          </cell>
          <cell r="M171" t="str">
            <v>PRO IBM PAR PNTR CABLE, 1DB25/CENT 36 M, 10</v>
          </cell>
          <cell r="O171" t="str">
            <v>PP</v>
          </cell>
          <cell r="P171">
            <v>1</v>
          </cell>
          <cell r="Q171">
            <v>3.39</v>
          </cell>
          <cell r="R171">
            <v>3.39</v>
          </cell>
          <cell r="S171">
            <v>0.28000000000000003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3.67</v>
          </cell>
          <cell r="Y171">
            <v>36628</v>
          </cell>
        </row>
        <row r="172">
          <cell r="A172">
            <v>36628</v>
          </cell>
          <cell r="B172" t="str">
            <v>IN</v>
          </cell>
          <cell r="C172" t="str">
            <v>729744</v>
          </cell>
          <cell r="D172">
            <v>0</v>
          </cell>
          <cell r="E172">
            <v>36627</v>
          </cell>
          <cell r="F172">
            <v>1</v>
          </cell>
          <cell r="G172" t="str">
            <v>121600</v>
          </cell>
          <cell r="H172" t="str">
            <v>B0004065</v>
          </cell>
          <cell r="I172">
            <v>36658</v>
          </cell>
          <cell r="J172">
            <v>2</v>
          </cell>
          <cell r="K172" t="str">
            <v>CPQ-122931-B25</v>
          </cell>
          <cell r="L172" t="str">
            <v>122931-B25</v>
          </cell>
          <cell r="M172" t="str">
            <v>ARMADA CONVENIENCE BASE EMONITOR STAND</v>
          </cell>
          <cell r="N172" t="str">
            <v>x</v>
          </cell>
          <cell r="P172">
            <v>1</v>
          </cell>
          <cell r="Q172">
            <v>74.31</v>
          </cell>
          <cell r="R172">
            <v>74.31</v>
          </cell>
          <cell r="X172">
            <v>74.31</v>
          </cell>
          <cell r="Y172">
            <v>36627</v>
          </cell>
        </row>
        <row r="173">
          <cell r="A173">
            <v>36628</v>
          </cell>
          <cell r="B173" t="str">
            <v>IN</v>
          </cell>
          <cell r="C173" t="str">
            <v>729744</v>
          </cell>
          <cell r="D173">
            <v>0</v>
          </cell>
          <cell r="E173">
            <v>36627</v>
          </cell>
          <cell r="F173">
            <v>1</v>
          </cell>
          <cell r="G173" t="str">
            <v>121600</v>
          </cell>
          <cell r="H173" t="str">
            <v>B0004065</v>
          </cell>
          <cell r="I173">
            <v>36658</v>
          </cell>
          <cell r="J173">
            <v>1</v>
          </cell>
          <cell r="K173" t="str">
            <v>CPQ-382500-001</v>
          </cell>
          <cell r="L173" t="str">
            <v>382500-001</v>
          </cell>
          <cell r="M173" t="str">
            <v>ARMADA CONVENIENCE BASE E</v>
          </cell>
          <cell r="P173">
            <v>1</v>
          </cell>
          <cell r="Q173">
            <v>210.65</v>
          </cell>
          <cell r="R173">
            <v>210.65</v>
          </cell>
          <cell r="S173">
            <v>26.31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236.96</v>
          </cell>
          <cell r="Y173">
            <v>36627</v>
          </cell>
        </row>
        <row r="174">
          <cell r="A174">
            <v>36628</v>
          </cell>
          <cell r="B174" t="str">
            <v>IN</v>
          </cell>
          <cell r="C174" t="str">
            <v>729744</v>
          </cell>
          <cell r="D174">
            <v>0</v>
          </cell>
          <cell r="E174">
            <v>36627</v>
          </cell>
          <cell r="F174">
            <v>1</v>
          </cell>
          <cell r="G174" t="str">
            <v>121600</v>
          </cell>
          <cell r="H174" t="str">
            <v>B0004065</v>
          </cell>
          <cell r="I174">
            <v>36658</v>
          </cell>
          <cell r="J174">
            <v>3</v>
          </cell>
          <cell r="K174" t="str">
            <v>KEN-64068</v>
          </cell>
          <cell r="L174" t="str">
            <v>64068</v>
          </cell>
          <cell r="M174" t="str">
            <v>MICROSAVER SECURITY SYSFOR CPQ PORT</v>
          </cell>
          <cell r="P174">
            <v>1</v>
          </cell>
          <cell r="Q174">
            <v>33.96</v>
          </cell>
          <cell r="R174">
            <v>33.96</v>
          </cell>
          <cell r="X174">
            <v>33.96</v>
          </cell>
          <cell r="Y174">
            <v>36627</v>
          </cell>
        </row>
        <row r="175">
          <cell r="A175">
            <v>36629</v>
          </cell>
          <cell r="B175" t="str">
            <v>IN</v>
          </cell>
          <cell r="C175" t="str">
            <v>733023</v>
          </cell>
          <cell r="D175">
            <v>0</v>
          </cell>
          <cell r="E175">
            <v>36627</v>
          </cell>
          <cell r="F175">
            <v>2</v>
          </cell>
          <cell r="G175" t="str">
            <v>121601</v>
          </cell>
          <cell r="H175" t="str">
            <v>B0004066</v>
          </cell>
          <cell r="I175">
            <v>36659</v>
          </cell>
          <cell r="J175">
            <v>1</v>
          </cell>
          <cell r="K175" t="str">
            <v>CPQ-122931-B25</v>
          </cell>
          <cell r="L175" t="str">
            <v>122931-B25</v>
          </cell>
          <cell r="M175" t="str">
            <v>ARMADA CONVENIENCE BASE EMONITOR STAND</v>
          </cell>
          <cell r="N175" t="str">
            <v>x</v>
          </cell>
          <cell r="P175">
            <v>1</v>
          </cell>
          <cell r="Q175">
            <v>74.31</v>
          </cell>
          <cell r="R175">
            <v>74.31</v>
          </cell>
          <cell r="S175">
            <v>6.13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80.44</v>
          </cell>
          <cell r="Y175">
            <v>36628</v>
          </cell>
        </row>
        <row r="176">
          <cell r="A176">
            <v>36628</v>
          </cell>
          <cell r="B176" t="str">
            <v>IN</v>
          </cell>
          <cell r="C176" t="str">
            <v>729745</v>
          </cell>
          <cell r="D176">
            <v>0</v>
          </cell>
          <cell r="E176">
            <v>36627</v>
          </cell>
          <cell r="F176">
            <v>1</v>
          </cell>
          <cell r="G176" t="str">
            <v>121601</v>
          </cell>
          <cell r="H176" t="str">
            <v>B0004066</v>
          </cell>
          <cell r="I176">
            <v>36658</v>
          </cell>
          <cell r="J176">
            <v>1</v>
          </cell>
          <cell r="K176" t="str">
            <v>CPQ-382500-001</v>
          </cell>
          <cell r="L176" t="str">
            <v>382500-001</v>
          </cell>
          <cell r="M176" t="str">
            <v>ARMADA CONVENIENCE BASE E</v>
          </cell>
          <cell r="P176">
            <v>1</v>
          </cell>
          <cell r="Q176">
            <v>210.65</v>
          </cell>
          <cell r="R176">
            <v>210.65</v>
          </cell>
          <cell r="S176">
            <v>17.38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228.03</v>
          </cell>
          <cell r="Y176">
            <v>36627</v>
          </cell>
        </row>
        <row r="177">
          <cell r="A177">
            <v>36645</v>
          </cell>
          <cell r="B177" t="str">
            <v>IN</v>
          </cell>
          <cell r="C177" t="str">
            <v>754324</v>
          </cell>
          <cell r="D177">
            <v>0</v>
          </cell>
          <cell r="E177">
            <v>36627</v>
          </cell>
          <cell r="F177">
            <v>18</v>
          </cell>
          <cell r="G177" t="str">
            <v>121619</v>
          </cell>
          <cell r="H177" t="str">
            <v>B0004067</v>
          </cell>
          <cell r="I177">
            <v>36675</v>
          </cell>
          <cell r="J177">
            <v>1</v>
          </cell>
          <cell r="K177" t="str">
            <v>CPQ-122931-B25</v>
          </cell>
          <cell r="L177" t="str">
            <v>122931-B25</v>
          </cell>
          <cell r="M177" t="str">
            <v>ARMADA CONVENIENCE BASE EMONITOR STAND</v>
          </cell>
          <cell r="N177" t="str">
            <v>x</v>
          </cell>
          <cell r="P177">
            <v>1</v>
          </cell>
          <cell r="Q177">
            <v>74.31</v>
          </cell>
          <cell r="R177">
            <v>74.31</v>
          </cell>
          <cell r="S177">
            <v>6.13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80.44</v>
          </cell>
          <cell r="Y177">
            <v>36644</v>
          </cell>
        </row>
        <row r="178">
          <cell r="A178">
            <v>36643</v>
          </cell>
          <cell r="B178" t="str">
            <v>IN</v>
          </cell>
          <cell r="C178" t="str">
            <v>749214</v>
          </cell>
          <cell r="D178">
            <v>0</v>
          </cell>
          <cell r="E178">
            <v>36627</v>
          </cell>
          <cell r="F178">
            <v>16</v>
          </cell>
          <cell r="G178" t="str">
            <v>121619</v>
          </cell>
          <cell r="H178" t="str">
            <v>B0004067</v>
          </cell>
          <cell r="I178">
            <v>36673</v>
          </cell>
          <cell r="J178">
            <v>1</v>
          </cell>
          <cell r="K178" t="str">
            <v>CPQ-382500-001</v>
          </cell>
          <cell r="L178" t="str">
            <v>382500-001</v>
          </cell>
          <cell r="M178" t="str">
            <v>ARMADA CONVENIENCE BASE E</v>
          </cell>
          <cell r="P178">
            <v>1</v>
          </cell>
          <cell r="Q178">
            <v>210.65</v>
          </cell>
          <cell r="R178">
            <v>210.65</v>
          </cell>
          <cell r="S178">
            <v>17.38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228.03</v>
          </cell>
          <cell r="Y178">
            <v>36641</v>
          </cell>
        </row>
        <row r="179">
          <cell r="A179">
            <v>36638</v>
          </cell>
          <cell r="B179" t="str">
            <v>IN</v>
          </cell>
          <cell r="C179" t="str">
            <v>742841</v>
          </cell>
          <cell r="D179">
            <v>0</v>
          </cell>
          <cell r="E179">
            <v>36627</v>
          </cell>
          <cell r="F179">
            <v>11</v>
          </cell>
          <cell r="G179" t="str">
            <v>121619</v>
          </cell>
          <cell r="H179" t="str">
            <v>B0004067</v>
          </cell>
          <cell r="I179">
            <v>36668</v>
          </cell>
          <cell r="J179">
            <v>1</v>
          </cell>
          <cell r="K179" t="str">
            <v>CPQ-325800-001</v>
          </cell>
          <cell r="L179" t="str">
            <v>325800-001</v>
          </cell>
          <cell r="M179" t="str">
            <v>COMPAQ V700 17IN COLMON16VIS .22MM 1600X1200</v>
          </cell>
          <cell r="P179">
            <v>1</v>
          </cell>
          <cell r="Q179">
            <v>293.32</v>
          </cell>
          <cell r="R179">
            <v>293.32</v>
          </cell>
          <cell r="S179">
            <v>24.2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317.52</v>
          </cell>
          <cell r="Y179">
            <v>36637</v>
          </cell>
        </row>
        <row r="180">
          <cell r="A180">
            <v>36629</v>
          </cell>
          <cell r="B180" t="str">
            <v>IN</v>
          </cell>
          <cell r="C180" t="str">
            <v>733054</v>
          </cell>
          <cell r="D180">
            <v>0</v>
          </cell>
          <cell r="E180">
            <v>36629</v>
          </cell>
          <cell r="F180">
            <v>0</v>
          </cell>
          <cell r="G180" t="str">
            <v>121804</v>
          </cell>
          <cell r="H180" t="str">
            <v>B0004070</v>
          </cell>
          <cell r="I180">
            <v>36659</v>
          </cell>
          <cell r="J180">
            <v>2</v>
          </cell>
          <cell r="K180" t="str">
            <v>LEX-12A2100</v>
          </cell>
          <cell r="L180" t="str">
            <v>12A2100</v>
          </cell>
          <cell r="M180" t="str">
            <v>OPTRA E310 2MB 8PPM LASERPNTR 1200DPI</v>
          </cell>
          <cell r="N180">
            <v>1</v>
          </cell>
          <cell r="O180" t="str">
            <v>PP</v>
          </cell>
          <cell r="P180">
            <v>1</v>
          </cell>
          <cell r="Q180">
            <v>384</v>
          </cell>
          <cell r="R180">
            <v>384</v>
          </cell>
          <cell r="X180">
            <v>384</v>
          </cell>
          <cell r="Y180">
            <v>36629</v>
          </cell>
        </row>
        <row r="181">
          <cell r="A181">
            <v>36644</v>
          </cell>
          <cell r="B181" t="str">
            <v>IN</v>
          </cell>
          <cell r="C181" t="str">
            <v>751193</v>
          </cell>
          <cell r="D181">
            <v>0</v>
          </cell>
          <cell r="E181">
            <v>36629</v>
          </cell>
          <cell r="F181">
            <v>15</v>
          </cell>
          <cell r="G181" t="str">
            <v>121804</v>
          </cell>
          <cell r="H181" t="str">
            <v>B0004070</v>
          </cell>
          <cell r="I181">
            <v>36674</v>
          </cell>
          <cell r="J181">
            <v>1</v>
          </cell>
          <cell r="K181" t="str">
            <v>KST-S832001</v>
          </cell>
          <cell r="L181" t="str">
            <v>S832001</v>
          </cell>
          <cell r="M181" t="str">
            <v>32MB MEM MOD LEX OPTRASC 1275 1275N</v>
          </cell>
          <cell r="O181" t="str">
            <v>PP</v>
          </cell>
          <cell r="P181">
            <v>1</v>
          </cell>
          <cell r="Q181">
            <v>97</v>
          </cell>
          <cell r="R181">
            <v>97</v>
          </cell>
          <cell r="S181">
            <v>8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105</v>
          </cell>
          <cell r="Y181">
            <v>36643</v>
          </cell>
        </row>
        <row r="182">
          <cell r="A182">
            <v>36629</v>
          </cell>
          <cell r="B182" t="str">
            <v>IN</v>
          </cell>
          <cell r="C182" t="str">
            <v>733054</v>
          </cell>
          <cell r="D182">
            <v>0</v>
          </cell>
          <cell r="E182">
            <v>36629</v>
          </cell>
          <cell r="F182">
            <v>0</v>
          </cell>
          <cell r="G182" t="str">
            <v>121804</v>
          </cell>
          <cell r="H182" t="str">
            <v>B0004070</v>
          </cell>
          <cell r="I182">
            <v>36659</v>
          </cell>
          <cell r="J182">
            <v>4</v>
          </cell>
          <cell r="K182" t="str">
            <v>MIC-FREIGHT</v>
          </cell>
          <cell r="L182" t="str">
            <v>FREIGHT</v>
          </cell>
          <cell r="M182" t="str">
            <v>FREIGHT CHARGETAXABLE</v>
          </cell>
          <cell r="O182" t="str">
            <v>PP</v>
          </cell>
          <cell r="P182">
            <v>1</v>
          </cell>
          <cell r="Q182">
            <v>0</v>
          </cell>
          <cell r="R182">
            <v>0</v>
          </cell>
          <cell r="X182">
            <v>0</v>
          </cell>
          <cell r="Y182">
            <v>36629</v>
          </cell>
        </row>
        <row r="183">
          <cell r="A183">
            <v>36629</v>
          </cell>
          <cell r="B183" t="str">
            <v>IN</v>
          </cell>
          <cell r="C183" t="str">
            <v>733054</v>
          </cell>
          <cell r="D183">
            <v>0</v>
          </cell>
          <cell r="E183">
            <v>36629</v>
          </cell>
          <cell r="F183">
            <v>0</v>
          </cell>
          <cell r="G183" t="str">
            <v>121804</v>
          </cell>
          <cell r="H183" t="str">
            <v>B0004070</v>
          </cell>
          <cell r="I183">
            <v>36659</v>
          </cell>
          <cell r="J183">
            <v>1</v>
          </cell>
          <cell r="K183" t="str">
            <v>BEL-F2A032-10</v>
          </cell>
          <cell r="L183" t="str">
            <v>F2A032-10</v>
          </cell>
          <cell r="M183" t="str">
            <v>PRO IBM PAR PNTR CABLE, 1DB25/CENT 36 M, 10</v>
          </cell>
          <cell r="O183" t="str">
            <v>PP</v>
          </cell>
          <cell r="P183">
            <v>1</v>
          </cell>
          <cell r="Q183">
            <v>4</v>
          </cell>
          <cell r="R183">
            <v>4</v>
          </cell>
          <cell r="S183">
            <v>32.01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36.01</v>
          </cell>
          <cell r="Y183">
            <v>36629</v>
          </cell>
        </row>
        <row r="184">
          <cell r="A184">
            <v>36643</v>
          </cell>
          <cell r="B184" t="str">
            <v>IN</v>
          </cell>
          <cell r="C184" t="str">
            <v>749237</v>
          </cell>
          <cell r="D184">
            <v>0</v>
          </cell>
          <cell r="E184">
            <v>36633</v>
          </cell>
          <cell r="F184">
            <v>10</v>
          </cell>
          <cell r="G184" t="str">
            <v>121901</v>
          </cell>
          <cell r="H184" t="str">
            <v>B0004071</v>
          </cell>
          <cell r="I184">
            <v>36673</v>
          </cell>
          <cell r="J184">
            <v>1</v>
          </cell>
          <cell r="K184" t="str">
            <v>CEX-CS-A03950-CD</v>
          </cell>
          <cell r="L184" t="str">
            <v>CS-A03950-CD</v>
          </cell>
          <cell r="M184" t="str">
            <v>CARDSCAN EXECUTIVE W/ V5.SOFTWARE</v>
          </cell>
          <cell r="P184">
            <v>1</v>
          </cell>
          <cell r="Q184">
            <v>224</v>
          </cell>
          <cell r="R184">
            <v>224</v>
          </cell>
          <cell r="S184">
            <v>18.48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242.48</v>
          </cell>
          <cell r="Y184">
            <v>36641</v>
          </cell>
        </row>
        <row r="185">
          <cell r="A185">
            <v>36636</v>
          </cell>
          <cell r="B185" t="str">
            <v>IN</v>
          </cell>
          <cell r="C185" t="str">
            <v>738568</v>
          </cell>
          <cell r="D185">
            <v>0</v>
          </cell>
          <cell r="E185">
            <v>36633</v>
          </cell>
          <cell r="F185">
            <v>3</v>
          </cell>
          <cell r="G185" t="str">
            <v>121902</v>
          </cell>
          <cell r="H185" t="str">
            <v>B0004072</v>
          </cell>
          <cell r="I185">
            <v>36666</v>
          </cell>
          <cell r="J185">
            <v>1</v>
          </cell>
          <cell r="K185" t="str">
            <v>HPC-C5195B#ABA</v>
          </cell>
          <cell r="L185" t="str">
            <v>C5195B#ABA</v>
          </cell>
          <cell r="M185" t="str">
            <v>HP 25PG AUTO DOC FDRSCANJET 5100C</v>
          </cell>
          <cell r="P185">
            <v>2</v>
          </cell>
          <cell r="Q185">
            <v>190</v>
          </cell>
          <cell r="R185">
            <v>380</v>
          </cell>
          <cell r="S185">
            <v>26.6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406.6</v>
          </cell>
          <cell r="Y185">
            <v>36635</v>
          </cell>
        </row>
        <row r="186">
          <cell r="A186">
            <v>36636</v>
          </cell>
          <cell r="B186" t="str">
            <v>IN</v>
          </cell>
          <cell r="C186" t="str">
            <v>738569</v>
          </cell>
          <cell r="D186">
            <v>0</v>
          </cell>
          <cell r="E186">
            <v>36633</v>
          </cell>
          <cell r="F186">
            <v>3</v>
          </cell>
          <cell r="G186" t="str">
            <v>121903</v>
          </cell>
          <cell r="H186" t="str">
            <v>B0004073</v>
          </cell>
          <cell r="I186">
            <v>36666</v>
          </cell>
          <cell r="J186">
            <v>2</v>
          </cell>
          <cell r="K186" t="str">
            <v>CPQ-122786-003</v>
          </cell>
          <cell r="L186" t="str">
            <v>122786-003</v>
          </cell>
          <cell r="M186" t="str">
            <v>DESKPRO EN 6550+/10000-7200RPM CDS/ NT4.0/MT</v>
          </cell>
          <cell r="N186" t="str">
            <v>DTL</v>
          </cell>
          <cell r="P186">
            <v>1</v>
          </cell>
          <cell r="Q186">
            <v>1374</v>
          </cell>
          <cell r="R186">
            <v>1374</v>
          </cell>
          <cell r="X186">
            <v>1374</v>
          </cell>
          <cell r="Y186">
            <v>36635</v>
          </cell>
        </row>
        <row r="187">
          <cell r="A187">
            <v>36636</v>
          </cell>
          <cell r="B187" t="str">
            <v>IN</v>
          </cell>
          <cell r="C187" t="str">
            <v>738569</v>
          </cell>
          <cell r="D187">
            <v>0</v>
          </cell>
          <cell r="E187">
            <v>36633</v>
          </cell>
          <cell r="F187">
            <v>3</v>
          </cell>
          <cell r="G187" t="str">
            <v>121903</v>
          </cell>
          <cell r="H187" t="str">
            <v>B0004073</v>
          </cell>
          <cell r="I187">
            <v>36666</v>
          </cell>
          <cell r="J187">
            <v>1</v>
          </cell>
          <cell r="K187" t="str">
            <v>CPQ-166618-B21</v>
          </cell>
          <cell r="L187" t="str">
            <v>166618-B21</v>
          </cell>
          <cell r="M187" t="str">
            <v>128MB SYNCH DRAM 100MHZDIMM ECC</v>
          </cell>
          <cell r="N187" t="str">
            <v>x</v>
          </cell>
          <cell r="P187">
            <v>1</v>
          </cell>
          <cell r="Q187">
            <v>215</v>
          </cell>
          <cell r="R187">
            <v>215</v>
          </cell>
          <cell r="S187">
            <v>138.6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353.6</v>
          </cell>
          <cell r="Y187">
            <v>36635</v>
          </cell>
        </row>
        <row r="188">
          <cell r="A188">
            <v>36633</v>
          </cell>
          <cell r="B188" t="str">
            <v>IN</v>
          </cell>
          <cell r="C188" t="str">
            <v>735102</v>
          </cell>
          <cell r="D188">
            <v>0</v>
          </cell>
          <cell r="E188">
            <v>36633</v>
          </cell>
          <cell r="F188">
            <v>0</v>
          </cell>
          <cell r="G188" t="str">
            <v>121903</v>
          </cell>
          <cell r="H188" t="str">
            <v>B0004073</v>
          </cell>
          <cell r="I188">
            <v>36663</v>
          </cell>
          <cell r="J188">
            <v>1</v>
          </cell>
          <cell r="K188" t="str">
            <v>CPQ-325606-001</v>
          </cell>
          <cell r="L188" t="str">
            <v>325606-001</v>
          </cell>
          <cell r="M188" t="str">
            <v>21IN/19.8V 24MM 1280X1024110HZ P1100</v>
          </cell>
          <cell r="N188" t="str">
            <v>x</v>
          </cell>
          <cell r="P188">
            <v>1</v>
          </cell>
          <cell r="Q188">
            <v>1039</v>
          </cell>
          <cell r="R188">
            <v>1039</v>
          </cell>
          <cell r="S188">
            <v>85.72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1124.72</v>
          </cell>
          <cell r="Y188">
            <v>36633</v>
          </cell>
        </row>
        <row r="189">
          <cell r="A189">
            <v>36643</v>
          </cell>
          <cell r="B189" t="str">
            <v>IN</v>
          </cell>
          <cell r="C189" t="str">
            <v>749238</v>
          </cell>
          <cell r="D189">
            <v>0</v>
          </cell>
          <cell r="E189">
            <v>36633</v>
          </cell>
          <cell r="F189">
            <v>10</v>
          </cell>
          <cell r="G189" t="str">
            <v>121903</v>
          </cell>
          <cell r="H189" t="str">
            <v>B0004073</v>
          </cell>
          <cell r="I189">
            <v>36673</v>
          </cell>
          <cell r="J189">
            <v>2</v>
          </cell>
          <cell r="K189" t="str">
            <v>HPC-C4455A#ABA</v>
          </cell>
          <cell r="L189" t="str">
            <v>C4455A#ABA</v>
          </cell>
          <cell r="M189" t="str">
            <v>32X/8X/4X REWRITABLE RETASCSI CD-WRITER 9200I INT</v>
          </cell>
          <cell r="N189" t="str">
            <v>x</v>
          </cell>
          <cell r="P189">
            <v>1</v>
          </cell>
          <cell r="Q189">
            <v>273</v>
          </cell>
          <cell r="R189">
            <v>273</v>
          </cell>
          <cell r="X189">
            <v>273</v>
          </cell>
          <cell r="Y189">
            <v>36641</v>
          </cell>
        </row>
        <row r="190">
          <cell r="A190">
            <v>36643</v>
          </cell>
          <cell r="B190" t="str">
            <v>IN</v>
          </cell>
          <cell r="C190" t="str">
            <v>749238</v>
          </cell>
          <cell r="D190">
            <v>0</v>
          </cell>
          <cell r="E190">
            <v>36633</v>
          </cell>
          <cell r="F190">
            <v>10</v>
          </cell>
          <cell r="G190" t="str">
            <v>121903</v>
          </cell>
          <cell r="H190" t="str">
            <v>B0004073</v>
          </cell>
          <cell r="I190">
            <v>36673</v>
          </cell>
          <cell r="J190">
            <v>1</v>
          </cell>
          <cell r="K190" t="str">
            <v>AUO-05720-016008-9</v>
          </cell>
          <cell r="L190" t="str">
            <v>05720-016008-9000</v>
          </cell>
          <cell r="M190" t="str">
            <v>AUTOCAD LT 2000SINGLE 1-DOC WIN95/NT</v>
          </cell>
          <cell r="N190" t="str">
            <v>x</v>
          </cell>
          <cell r="P190">
            <v>1</v>
          </cell>
          <cell r="Q190">
            <v>510</v>
          </cell>
          <cell r="R190">
            <v>510</v>
          </cell>
          <cell r="S190">
            <v>64.599999999999994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574.6</v>
          </cell>
          <cell r="Y190">
            <v>36641</v>
          </cell>
        </row>
        <row r="191">
          <cell r="A191">
            <v>36636</v>
          </cell>
          <cell r="B191" t="str">
            <v>IN</v>
          </cell>
          <cell r="C191" t="str">
            <v>738569</v>
          </cell>
          <cell r="D191">
            <v>0</v>
          </cell>
          <cell r="E191">
            <v>36633</v>
          </cell>
          <cell r="F191">
            <v>3</v>
          </cell>
          <cell r="G191" t="str">
            <v>121903</v>
          </cell>
          <cell r="H191" t="str">
            <v>B0004073</v>
          </cell>
          <cell r="I191">
            <v>36666</v>
          </cell>
          <cell r="J191">
            <v>3</v>
          </cell>
          <cell r="K191" t="str">
            <v>IOM-10670</v>
          </cell>
          <cell r="L191" t="str">
            <v>10670</v>
          </cell>
          <cell r="M191" t="str">
            <v>ZIP 100MB INT PLATINUMATAPI DRV W/MOUNT KIT</v>
          </cell>
          <cell r="P191">
            <v>1</v>
          </cell>
          <cell r="Q191">
            <v>91</v>
          </cell>
          <cell r="R191">
            <v>91</v>
          </cell>
          <cell r="X191">
            <v>91</v>
          </cell>
          <cell r="Y191">
            <v>36635</v>
          </cell>
        </row>
        <row r="192">
          <cell r="A192">
            <v>36645</v>
          </cell>
          <cell r="B192" t="str">
            <v>IN</v>
          </cell>
          <cell r="C192" t="str">
            <v>754325</v>
          </cell>
          <cell r="D192">
            <v>0</v>
          </cell>
          <cell r="E192">
            <v>36633</v>
          </cell>
          <cell r="F192">
            <v>12</v>
          </cell>
          <cell r="G192" t="str">
            <v>121904</v>
          </cell>
          <cell r="H192" t="str">
            <v>B0004074</v>
          </cell>
          <cell r="I192">
            <v>36675</v>
          </cell>
          <cell r="J192">
            <v>1</v>
          </cell>
          <cell r="K192" t="str">
            <v>CPQ-122931-B25</v>
          </cell>
          <cell r="L192" t="str">
            <v>122931-B25</v>
          </cell>
          <cell r="M192" t="str">
            <v>ARMADA CONVENIENCE BASE EMONITOR STAND</v>
          </cell>
          <cell r="N192" t="str">
            <v>x</v>
          </cell>
          <cell r="P192">
            <v>1</v>
          </cell>
          <cell r="Q192">
            <v>75</v>
          </cell>
          <cell r="R192">
            <v>75</v>
          </cell>
          <cell r="S192">
            <v>6.19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81.19</v>
          </cell>
          <cell r="Y192">
            <v>36644</v>
          </cell>
        </row>
        <row r="193">
          <cell r="A193">
            <v>36643</v>
          </cell>
          <cell r="B193" t="str">
            <v>IN</v>
          </cell>
          <cell r="C193" t="str">
            <v>749239</v>
          </cell>
          <cell r="D193">
            <v>0</v>
          </cell>
          <cell r="E193">
            <v>36633</v>
          </cell>
          <cell r="F193">
            <v>10</v>
          </cell>
          <cell r="G193" t="str">
            <v>121904</v>
          </cell>
          <cell r="H193" t="str">
            <v>B0004074</v>
          </cell>
          <cell r="I193">
            <v>36673</v>
          </cell>
          <cell r="J193">
            <v>2</v>
          </cell>
          <cell r="K193" t="str">
            <v>CPQ-382500-001</v>
          </cell>
          <cell r="L193" t="str">
            <v>382500-001</v>
          </cell>
          <cell r="M193" t="str">
            <v>ARMADA CONVENIENCE BASE E</v>
          </cell>
          <cell r="P193">
            <v>1</v>
          </cell>
          <cell r="Q193">
            <v>211</v>
          </cell>
          <cell r="R193">
            <v>211</v>
          </cell>
          <cell r="X193">
            <v>211</v>
          </cell>
          <cell r="Y193">
            <v>36641</v>
          </cell>
        </row>
        <row r="194">
          <cell r="A194">
            <v>36643</v>
          </cell>
          <cell r="B194" t="str">
            <v>IN</v>
          </cell>
          <cell r="C194" t="str">
            <v>749239</v>
          </cell>
          <cell r="D194">
            <v>0</v>
          </cell>
          <cell r="E194">
            <v>36633</v>
          </cell>
          <cell r="F194">
            <v>10</v>
          </cell>
          <cell r="G194" t="str">
            <v>121904</v>
          </cell>
          <cell r="H194" t="str">
            <v>B0004074</v>
          </cell>
          <cell r="I194">
            <v>36673</v>
          </cell>
          <cell r="J194">
            <v>1</v>
          </cell>
          <cell r="K194" t="str">
            <v>CPQ-325800-001</v>
          </cell>
          <cell r="L194" t="str">
            <v>325800-001</v>
          </cell>
          <cell r="M194" t="str">
            <v>COMPAQ V700 17IN COLMON16VIS .22MM 1600X1200</v>
          </cell>
          <cell r="P194">
            <v>1</v>
          </cell>
          <cell r="Q194">
            <v>294</v>
          </cell>
          <cell r="R194">
            <v>294</v>
          </cell>
          <cell r="S194">
            <v>41.66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335.65999999999997</v>
          </cell>
          <cell r="Y194">
            <v>36641</v>
          </cell>
        </row>
        <row r="195">
          <cell r="A195">
            <v>36645</v>
          </cell>
          <cell r="B195" t="str">
            <v>IN</v>
          </cell>
          <cell r="C195" t="str">
            <v>754326</v>
          </cell>
          <cell r="D195">
            <v>0</v>
          </cell>
          <cell r="E195">
            <v>36633</v>
          </cell>
          <cell r="F195">
            <v>12</v>
          </cell>
          <cell r="G195" t="str">
            <v>121905</v>
          </cell>
          <cell r="H195" t="str">
            <v>B0004075</v>
          </cell>
          <cell r="I195">
            <v>36675</v>
          </cell>
          <cell r="J195">
            <v>1</v>
          </cell>
          <cell r="K195" t="str">
            <v>CPQ-122931-B25</v>
          </cell>
          <cell r="L195" t="str">
            <v>122931-B25</v>
          </cell>
          <cell r="M195" t="str">
            <v>ARMADA CONVENIENCE BASE EMONITOR STAND</v>
          </cell>
          <cell r="N195" t="str">
            <v>x</v>
          </cell>
          <cell r="P195">
            <v>1</v>
          </cell>
          <cell r="Q195">
            <v>75</v>
          </cell>
          <cell r="R195">
            <v>75</v>
          </cell>
          <cell r="S195">
            <v>6.19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81.19</v>
          </cell>
          <cell r="Y195">
            <v>36644</v>
          </cell>
        </row>
        <row r="196">
          <cell r="A196">
            <v>36643</v>
          </cell>
          <cell r="B196" t="str">
            <v>IN</v>
          </cell>
          <cell r="C196" t="str">
            <v>749240</v>
          </cell>
          <cell r="D196">
            <v>0</v>
          </cell>
          <cell r="E196">
            <v>36633</v>
          </cell>
          <cell r="F196">
            <v>10</v>
          </cell>
          <cell r="G196" t="str">
            <v>121905</v>
          </cell>
          <cell r="H196" t="str">
            <v>B0004075</v>
          </cell>
          <cell r="I196">
            <v>36673</v>
          </cell>
          <cell r="J196">
            <v>1</v>
          </cell>
          <cell r="K196" t="str">
            <v>CPQ-382500-001</v>
          </cell>
          <cell r="L196" t="str">
            <v>382500-001</v>
          </cell>
          <cell r="M196" t="str">
            <v>ARMADA CONVENIENCE BASE E</v>
          </cell>
          <cell r="P196">
            <v>1</v>
          </cell>
          <cell r="Q196">
            <v>211</v>
          </cell>
          <cell r="R196">
            <v>211</v>
          </cell>
          <cell r="S196">
            <v>41.66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252.66</v>
          </cell>
          <cell r="Y196">
            <v>36641</v>
          </cell>
        </row>
        <row r="197">
          <cell r="A197">
            <v>36643</v>
          </cell>
          <cell r="B197" t="str">
            <v>IN</v>
          </cell>
          <cell r="C197" t="str">
            <v>749240</v>
          </cell>
          <cell r="D197">
            <v>0</v>
          </cell>
          <cell r="E197">
            <v>36633</v>
          </cell>
          <cell r="F197">
            <v>10</v>
          </cell>
          <cell r="G197" t="str">
            <v>121905</v>
          </cell>
          <cell r="H197" t="str">
            <v>B0004075</v>
          </cell>
          <cell r="I197">
            <v>36673</v>
          </cell>
          <cell r="J197">
            <v>2</v>
          </cell>
          <cell r="K197" t="str">
            <v>CPQ-325800-001</v>
          </cell>
          <cell r="L197" t="str">
            <v>325800-001</v>
          </cell>
          <cell r="M197" t="str">
            <v>COMPAQ V700 17IN COLMON16VIS .22MM 1600X1200</v>
          </cell>
          <cell r="P197">
            <v>1</v>
          </cell>
          <cell r="Q197">
            <v>294</v>
          </cell>
          <cell r="R197">
            <v>294</v>
          </cell>
          <cell r="X197">
            <v>294</v>
          </cell>
          <cell r="Y197">
            <v>36641</v>
          </cell>
        </row>
        <row r="198">
          <cell r="A198">
            <v>36636</v>
          </cell>
          <cell r="B198" t="str">
            <v>IN</v>
          </cell>
          <cell r="C198" t="str">
            <v>738570</v>
          </cell>
          <cell r="D198">
            <v>0</v>
          </cell>
          <cell r="E198">
            <v>36633</v>
          </cell>
          <cell r="F198">
            <v>3</v>
          </cell>
          <cell r="G198" t="str">
            <v>121907</v>
          </cell>
          <cell r="H198" t="str">
            <v>B0004076</v>
          </cell>
          <cell r="I198">
            <v>36666</v>
          </cell>
          <cell r="J198">
            <v>2</v>
          </cell>
          <cell r="K198" t="str">
            <v>LEX-11F0001</v>
          </cell>
          <cell r="L198" t="str">
            <v>11F0001</v>
          </cell>
          <cell r="M198" t="str">
            <v>OPTRA COLOR 1200N 64MB12PPM NTWRK 11X17 CAP</v>
          </cell>
          <cell r="N198">
            <v>1</v>
          </cell>
          <cell r="O198" t="str">
            <v>PN</v>
          </cell>
          <cell r="P198">
            <v>1</v>
          </cell>
          <cell r="Q198">
            <v>5075</v>
          </cell>
          <cell r="R198">
            <v>5075</v>
          </cell>
          <cell r="X198">
            <v>5075</v>
          </cell>
          <cell r="Y198">
            <v>36635</v>
          </cell>
        </row>
        <row r="199">
          <cell r="A199">
            <v>36643</v>
          </cell>
          <cell r="B199" t="str">
            <v>IN</v>
          </cell>
          <cell r="C199" t="str">
            <v>749242</v>
          </cell>
          <cell r="D199">
            <v>0</v>
          </cell>
          <cell r="E199">
            <v>36633</v>
          </cell>
          <cell r="F199">
            <v>10</v>
          </cell>
          <cell r="G199" t="str">
            <v>121907</v>
          </cell>
          <cell r="H199" t="str">
            <v>B0004076</v>
          </cell>
          <cell r="I199">
            <v>36673</v>
          </cell>
          <cell r="J199">
            <v>1</v>
          </cell>
          <cell r="K199" t="str">
            <v>LEX-11F0138</v>
          </cell>
          <cell r="L199" t="str">
            <v>11F0138</v>
          </cell>
          <cell r="M199" t="str">
            <v>250 SHEET-DRAWER W/TRAYFOR OPTRA 1200</v>
          </cell>
          <cell r="O199" t="str">
            <v>PN</v>
          </cell>
          <cell r="P199">
            <v>1</v>
          </cell>
          <cell r="Q199">
            <v>335</v>
          </cell>
          <cell r="R199">
            <v>335</v>
          </cell>
          <cell r="S199">
            <v>34.159999999999997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369.15999999999997</v>
          </cell>
          <cell r="Y199">
            <v>36641</v>
          </cell>
        </row>
        <row r="200">
          <cell r="A200">
            <v>36636</v>
          </cell>
          <cell r="B200" t="str">
            <v>IN</v>
          </cell>
          <cell r="C200" t="str">
            <v>738570</v>
          </cell>
          <cell r="D200">
            <v>0</v>
          </cell>
          <cell r="E200">
            <v>36633</v>
          </cell>
          <cell r="F200">
            <v>3</v>
          </cell>
          <cell r="G200" t="str">
            <v>121907</v>
          </cell>
          <cell r="H200" t="str">
            <v>B0004076</v>
          </cell>
          <cell r="I200">
            <v>36666</v>
          </cell>
          <cell r="J200">
            <v>1</v>
          </cell>
          <cell r="K200" t="str">
            <v>KST-S832003</v>
          </cell>
          <cell r="L200" t="str">
            <v>S832003</v>
          </cell>
          <cell r="M200" t="str">
            <v>32MB EDO MEM MOD 50NSNON PARITY</v>
          </cell>
          <cell r="O200" t="str">
            <v>PN</v>
          </cell>
          <cell r="P200">
            <v>2</v>
          </cell>
          <cell r="Q200">
            <v>97</v>
          </cell>
          <cell r="R200">
            <v>194</v>
          </cell>
          <cell r="S200">
            <v>444.02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638.02</v>
          </cell>
          <cell r="Y200">
            <v>36635</v>
          </cell>
        </row>
        <row r="201">
          <cell r="A201">
            <v>36634</v>
          </cell>
          <cell r="B201" t="str">
            <v>IN</v>
          </cell>
          <cell r="C201" t="str">
            <v>735249</v>
          </cell>
          <cell r="D201">
            <v>0</v>
          </cell>
          <cell r="E201">
            <v>36633</v>
          </cell>
          <cell r="F201">
            <v>1</v>
          </cell>
          <cell r="G201" t="str">
            <v>121907</v>
          </cell>
          <cell r="H201" t="str">
            <v>B0004076</v>
          </cell>
          <cell r="I201">
            <v>36664</v>
          </cell>
          <cell r="J201">
            <v>2</v>
          </cell>
          <cell r="K201" t="str">
            <v>LEX-12A1454</v>
          </cell>
          <cell r="L201" t="str">
            <v>12A1454</v>
          </cell>
          <cell r="M201" t="str">
            <v>BLACK CART FOR OPTRA 1200</v>
          </cell>
          <cell r="O201" t="str">
            <v>PN</v>
          </cell>
          <cell r="P201">
            <v>1</v>
          </cell>
          <cell r="Q201">
            <v>83</v>
          </cell>
          <cell r="R201">
            <v>83</v>
          </cell>
          <cell r="X201">
            <v>83</v>
          </cell>
          <cell r="Y201">
            <v>36633</v>
          </cell>
        </row>
        <row r="202">
          <cell r="A202">
            <v>36643</v>
          </cell>
          <cell r="B202" t="str">
            <v>IN</v>
          </cell>
          <cell r="C202" t="str">
            <v>749242</v>
          </cell>
          <cell r="D202">
            <v>0</v>
          </cell>
          <cell r="E202">
            <v>36633</v>
          </cell>
          <cell r="F202">
            <v>10</v>
          </cell>
          <cell r="G202" t="str">
            <v>121907</v>
          </cell>
          <cell r="H202" t="str">
            <v>B0004076</v>
          </cell>
          <cell r="I202">
            <v>36673</v>
          </cell>
          <cell r="J202">
            <v>2</v>
          </cell>
          <cell r="K202" t="str">
            <v>LEX-12A1450</v>
          </cell>
          <cell r="L202" t="str">
            <v>12A1450</v>
          </cell>
          <cell r="M202" t="str">
            <v>BLACK PHOTOCONDUCTOR KITFOR COLOR OPTRA 1200, 120</v>
          </cell>
          <cell r="O202" t="str">
            <v>PN</v>
          </cell>
          <cell r="P202">
            <v>1</v>
          </cell>
          <cell r="Q202">
            <v>79</v>
          </cell>
          <cell r="R202">
            <v>79</v>
          </cell>
          <cell r="X202">
            <v>79</v>
          </cell>
          <cell r="Y202">
            <v>36641</v>
          </cell>
        </row>
        <row r="203">
          <cell r="A203">
            <v>36634</v>
          </cell>
          <cell r="B203" t="str">
            <v>IN</v>
          </cell>
          <cell r="C203" t="str">
            <v>735249</v>
          </cell>
          <cell r="D203">
            <v>0</v>
          </cell>
          <cell r="E203">
            <v>36633</v>
          </cell>
          <cell r="F203">
            <v>1</v>
          </cell>
          <cell r="G203" t="str">
            <v>121907</v>
          </cell>
          <cell r="H203" t="str">
            <v>B0004076</v>
          </cell>
          <cell r="I203">
            <v>36664</v>
          </cell>
          <cell r="J203">
            <v>1</v>
          </cell>
          <cell r="K203" t="str">
            <v>LEX-12A1455</v>
          </cell>
          <cell r="L203" t="str">
            <v>12A1455</v>
          </cell>
          <cell r="M203" t="str">
            <v>COLOR PHOTOCONDUCTOR KITFOR COLOR OPTRA 1200, 120</v>
          </cell>
          <cell r="O203" t="str">
            <v>PN</v>
          </cell>
          <cell r="P203">
            <v>1</v>
          </cell>
          <cell r="Q203">
            <v>206</v>
          </cell>
          <cell r="R203">
            <v>206</v>
          </cell>
          <cell r="S203">
            <v>33.08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239.07999999999998</v>
          </cell>
          <cell r="Y203">
            <v>36633</v>
          </cell>
        </row>
        <row r="204">
          <cell r="A204">
            <v>36633</v>
          </cell>
          <cell r="B204" t="str">
            <v>IN</v>
          </cell>
          <cell r="C204" t="str">
            <v>735103</v>
          </cell>
          <cell r="D204">
            <v>0</v>
          </cell>
          <cell r="E204">
            <v>36633</v>
          </cell>
          <cell r="F204">
            <v>0</v>
          </cell>
          <cell r="G204" t="str">
            <v>121907</v>
          </cell>
          <cell r="H204" t="str">
            <v>B0004076</v>
          </cell>
          <cell r="I204">
            <v>36663</v>
          </cell>
          <cell r="J204">
            <v>1</v>
          </cell>
          <cell r="K204" t="str">
            <v>LEX-12A1452</v>
          </cell>
          <cell r="L204" t="str">
            <v>12A1452</v>
          </cell>
          <cell r="M204" t="str">
            <v>CYAN TONER CARTRIDGEFOR COLOR OPTRA 1200,1200</v>
          </cell>
          <cell r="O204" t="str">
            <v>PN</v>
          </cell>
          <cell r="P204">
            <v>1</v>
          </cell>
          <cell r="Q204">
            <v>112</v>
          </cell>
          <cell r="R204">
            <v>112</v>
          </cell>
          <cell r="S204">
            <v>9.24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121.24</v>
          </cell>
          <cell r="Y204">
            <v>36633</v>
          </cell>
        </row>
        <row r="205">
          <cell r="A205">
            <v>36636</v>
          </cell>
          <cell r="B205" t="str">
            <v>IN</v>
          </cell>
          <cell r="C205" t="str">
            <v>738570</v>
          </cell>
          <cell r="D205">
            <v>0</v>
          </cell>
          <cell r="E205">
            <v>36633</v>
          </cell>
          <cell r="F205">
            <v>3</v>
          </cell>
          <cell r="G205" t="str">
            <v>121907</v>
          </cell>
          <cell r="H205" t="str">
            <v>B0004076</v>
          </cell>
          <cell r="I205">
            <v>36666</v>
          </cell>
          <cell r="J205">
            <v>3</v>
          </cell>
          <cell r="K205" t="str">
            <v>LEX-12A1451</v>
          </cell>
          <cell r="L205" t="str">
            <v>12A1451</v>
          </cell>
          <cell r="M205" t="str">
            <v>MAGENTA TONER CARTRIDGEFOR COLOR OPTRA 1200,1200</v>
          </cell>
          <cell r="O205" t="str">
            <v>PN</v>
          </cell>
          <cell r="P205">
            <v>1</v>
          </cell>
          <cell r="Q205">
            <v>113</v>
          </cell>
          <cell r="R205">
            <v>113</v>
          </cell>
          <cell r="X205">
            <v>113</v>
          </cell>
          <cell r="Y205">
            <v>36635</v>
          </cell>
        </row>
        <row r="206">
          <cell r="A206">
            <v>36634</v>
          </cell>
          <cell r="B206" t="str">
            <v>IN</v>
          </cell>
          <cell r="C206" t="str">
            <v>735249</v>
          </cell>
          <cell r="D206">
            <v>0</v>
          </cell>
          <cell r="E206">
            <v>36633</v>
          </cell>
          <cell r="F206">
            <v>1</v>
          </cell>
          <cell r="G206" t="str">
            <v>121907</v>
          </cell>
          <cell r="H206" t="str">
            <v>B0004076</v>
          </cell>
          <cell r="I206">
            <v>36664</v>
          </cell>
          <cell r="J206">
            <v>3</v>
          </cell>
          <cell r="K206" t="str">
            <v>LEX-12A1453</v>
          </cell>
          <cell r="L206" t="str">
            <v>12A1453</v>
          </cell>
          <cell r="M206" t="str">
            <v>YELLOW TONER CARTRIDGEFOR COLOR OPTRA 1200,1200</v>
          </cell>
          <cell r="O206" t="str">
            <v>PN</v>
          </cell>
          <cell r="P206">
            <v>1</v>
          </cell>
          <cell r="Q206">
            <v>112</v>
          </cell>
          <cell r="R206">
            <v>112</v>
          </cell>
          <cell r="X206">
            <v>112</v>
          </cell>
          <cell r="Y206">
            <v>36633</v>
          </cell>
        </row>
        <row r="207">
          <cell r="A207">
            <v>36636</v>
          </cell>
          <cell r="B207" t="str">
            <v>IN</v>
          </cell>
          <cell r="C207" t="str">
            <v>738571</v>
          </cell>
          <cell r="D207">
            <v>0</v>
          </cell>
          <cell r="E207">
            <v>36633</v>
          </cell>
          <cell r="F207">
            <v>3</v>
          </cell>
          <cell r="G207" t="str">
            <v>121908</v>
          </cell>
          <cell r="H207" t="str">
            <v>B0004077</v>
          </cell>
          <cell r="I207">
            <v>36666</v>
          </cell>
          <cell r="J207">
            <v>1</v>
          </cell>
          <cell r="K207" t="str">
            <v>MIT-LXA550WB</v>
          </cell>
          <cell r="L207" t="str">
            <v>LXA550WB</v>
          </cell>
          <cell r="M207" t="str">
            <v>LCD52-BLACK 15INDISPLAY TFT LCD52-BLACK</v>
          </cell>
          <cell r="P207">
            <v>1</v>
          </cell>
          <cell r="Q207">
            <v>1158</v>
          </cell>
          <cell r="R207">
            <v>1158</v>
          </cell>
          <cell r="S207">
            <v>95.54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1253.54</v>
          </cell>
          <cell r="Y207">
            <v>36635</v>
          </cell>
        </row>
        <row r="208">
          <cell r="A208">
            <v>36634</v>
          </cell>
          <cell r="B208" t="str">
            <v>IN</v>
          </cell>
          <cell r="C208" t="str">
            <v>735250</v>
          </cell>
          <cell r="D208">
            <v>0</v>
          </cell>
          <cell r="E208">
            <v>36633</v>
          </cell>
          <cell r="F208">
            <v>1</v>
          </cell>
          <cell r="G208" t="str">
            <v>121909</v>
          </cell>
          <cell r="H208" t="str">
            <v>B0004078</v>
          </cell>
          <cell r="I208">
            <v>36664</v>
          </cell>
          <cell r="J208">
            <v>2</v>
          </cell>
          <cell r="K208" t="str">
            <v>LEX-12A2100</v>
          </cell>
          <cell r="L208" t="str">
            <v>12A2100</v>
          </cell>
          <cell r="M208" t="str">
            <v>OPTRA E310 2MB 8PPM LASERPNTR 1200DPI</v>
          </cell>
          <cell r="N208">
            <v>1</v>
          </cell>
          <cell r="O208" t="str">
            <v>PP</v>
          </cell>
          <cell r="P208">
            <v>1</v>
          </cell>
          <cell r="Q208">
            <v>385</v>
          </cell>
          <cell r="R208">
            <v>385</v>
          </cell>
          <cell r="X208">
            <v>385</v>
          </cell>
          <cell r="Y208">
            <v>36633</v>
          </cell>
        </row>
        <row r="209">
          <cell r="A209">
            <v>36648</v>
          </cell>
          <cell r="B209" t="str">
            <v>IN</v>
          </cell>
          <cell r="C209" t="str">
            <v>755864</v>
          </cell>
          <cell r="D209">
            <v>0</v>
          </cell>
          <cell r="E209">
            <v>36633</v>
          </cell>
          <cell r="F209">
            <v>15</v>
          </cell>
          <cell r="G209" t="str">
            <v>121909</v>
          </cell>
          <cell r="H209" t="str">
            <v>B0004078</v>
          </cell>
          <cell r="I209">
            <v>36678</v>
          </cell>
          <cell r="J209">
            <v>1</v>
          </cell>
          <cell r="K209" t="str">
            <v>KST-S832001</v>
          </cell>
          <cell r="L209" t="str">
            <v>S832001</v>
          </cell>
          <cell r="M209" t="str">
            <v>32MB MEM MOD LEX OPTRASC 1275 1275N</v>
          </cell>
          <cell r="O209" t="str">
            <v>PP</v>
          </cell>
          <cell r="P209">
            <v>1</v>
          </cell>
          <cell r="Q209">
            <v>97</v>
          </cell>
          <cell r="R209">
            <v>97</v>
          </cell>
          <cell r="S209">
            <v>8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105</v>
          </cell>
          <cell r="Y209">
            <v>36643</v>
          </cell>
        </row>
        <row r="210">
          <cell r="A210">
            <v>36634</v>
          </cell>
          <cell r="B210" t="str">
            <v>IN</v>
          </cell>
          <cell r="C210" t="str">
            <v>735250</v>
          </cell>
          <cell r="D210">
            <v>0</v>
          </cell>
          <cell r="E210">
            <v>36633</v>
          </cell>
          <cell r="F210">
            <v>1</v>
          </cell>
          <cell r="G210" t="str">
            <v>121909</v>
          </cell>
          <cell r="H210" t="str">
            <v>B0004078</v>
          </cell>
          <cell r="I210">
            <v>36664</v>
          </cell>
          <cell r="J210">
            <v>1</v>
          </cell>
          <cell r="K210" t="str">
            <v>BEL-F2A032-10</v>
          </cell>
          <cell r="L210" t="str">
            <v>F2A032-10</v>
          </cell>
          <cell r="M210" t="str">
            <v>PRO IBM PAR PNTR CABLE, 1DB25/CENT 36 M, 10</v>
          </cell>
          <cell r="O210" t="str">
            <v>PP</v>
          </cell>
          <cell r="P210">
            <v>1</v>
          </cell>
          <cell r="Q210">
            <v>4</v>
          </cell>
          <cell r="R210">
            <v>4</v>
          </cell>
          <cell r="S210">
            <v>32.090000000000003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36.090000000000003</v>
          </cell>
          <cell r="Y210">
            <v>36633</v>
          </cell>
        </row>
        <row r="211">
          <cell r="A211">
            <v>36638</v>
          </cell>
          <cell r="B211" t="str">
            <v>IN</v>
          </cell>
          <cell r="C211" t="str">
            <v>742401</v>
          </cell>
          <cell r="D211">
            <v>0</v>
          </cell>
          <cell r="E211">
            <v>36633</v>
          </cell>
          <cell r="F211">
            <v>5</v>
          </cell>
          <cell r="G211" t="str">
            <v>121910</v>
          </cell>
          <cell r="H211" t="str">
            <v>B0004079</v>
          </cell>
          <cell r="I211">
            <v>36668</v>
          </cell>
          <cell r="J211">
            <v>1</v>
          </cell>
          <cell r="K211" t="str">
            <v>IBM-860240U</v>
          </cell>
          <cell r="L211" t="str">
            <v>860240U</v>
          </cell>
          <cell r="M211" t="str">
            <v>WORKPAD C3 PC PDA 2MB-CRADLE LOTUS EASYSYNC 3.0</v>
          </cell>
          <cell r="P211">
            <v>1</v>
          </cell>
          <cell r="Q211">
            <v>266</v>
          </cell>
          <cell r="R211">
            <v>266</v>
          </cell>
          <cell r="S211">
            <v>21.95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287.95</v>
          </cell>
          <cell r="Y211">
            <v>36637</v>
          </cell>
        </row>
        <row r="212">
          <cell r="A212">
            <v>36658</v>
          </cell>
          <cell r="B212" t="str">
            <v>IN</v>
          </cell>
          <cell r="C212" t="str">
            <v>770462</v>
          </cell>
          <cell r="D212">
            <v>0</v>
          </cell>
          <cell r="E212">
            <v>36633</v>
          </cell>
          <cell r="F212">
            <v>25</v>
          </cell>
          <cell r="G212" t="str">
            <v>121911</v>
          </cell>
          <cell r="H212" t="str">
            <v>B0004080</v>
          </cell>
          <cell r="I212">
            <v>36688</v>
          </cell>
          <cell r="J212">
            <v>1</v>
          </cell>
          <cell r="K212" t="str">
            <v>NIC-WINZIP</v>
          </cell>
          <cell r="L212" t="str">
            <v>WINZIP</v>
          </cell>
          <cell r="M212" t="str">
            <v>WINZIP 7.0 SINGLE</v>
          </cell>
          <cell r="P212">
            <v>1</v>
          </cell>
          <cell r="Q212">
            <v>31</v>
          </cell>
          <cell r="R212">
            <v>31</v>
          </cell>
          <cell r="S212">
            <v>2.56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33.56</v>
          </cell>
          <cell r="Y212">
            <v>36656</v>
          </cell>
        </row>
        <row r="213">
          <cell r="A213">
            <v>36636</v>
          </cell>
          <cell r="B213" t="str">
            <v>IN</v>
          </cell>
          <cell r="C213" t="str">
            <v>738572</v>
          </cell>
          <cell r="D213">
            <v>0</v>
          </cell>
          <cell r="E213">
            <v>36633</v>
          </cell>
          <cell r="F213">
            <v>3</v>
          </cell>
          <cell r="G213" t="str">
            <v>121912</v>
          </cell>
          <cell r="H213" t="str">
            <v>B0004081</v>
          </cell>
          <cell r="I213">
            <v>36666</v>
          </cell>
          <cell r="J213">
            <v>2</v>
          </cell>
          <cell r="K213" t="str">
            <v>CPQ-205859-006</v>
          </cell>
          <cell r="L213" t="str">
            <v>205859-006</v>
          </cell>
          <cell r="M213" t="str">
            <v>Arm M700 P3/650 64/6 14.1</v>
          </cell>
          <cell r="N213" t="str">
            <v>LT</v>
          </cell>
          <cell r="P213">
            <v>1</v>
          </cell>
          <cell r="Q213">
            <v>2669</v>
          </cell>
          <cell r="R213">
            <v>2669</v>
          </cell>
          <cell r="X213">
            <v>2669</v>
          </cell>
          <cell r="Y213">
            <v>36635</v>
          </cell>
        </row>
        <row r="214">
          <cell r="A214">
            <v>36636</v>
          </cell>
          <cell r="B214" t="str">
            <v>IN</v>
          </cell>
          <cell r="C214" t="str">
            <v>738572</v>
          </cell>
          <cell r="D214">
            <v>0</v>
          </cell>
          <cell r="E214">
            <v>36633</v>
          </cell>
          <cell r="F214">
            <v>3</v>
          </cell>
          <cell r="G214" t="str">
            <v>121912</v>
          </cell>
          <cell r="H214" t="str">
            <v>B0004081</v>
          </cell>
          <cell r="I214">
            <v>36666</v>
          </cell>
          <cell r="J214">
            <v>1</v>
          </cell>
          <cell r="K214" t="str">
            <v>TCM-3CCFE575BT</v>
          </cell>
          <cell r="L214" t="str">
            <v>3CCFE575BT</v>
          </cell>
          <cell r="M214" t="str">
            <v>10/100 LAN CARDBUS PCCARD W/CABLE</v>
          </cell>
          <cell r="N214" t="str">
            <v>x</v>
          </cell>
          <cell r="P214">
            <v>1</v>
          </cell>
          <cell r="Q214">
            <v>144</v>
          </cell>
          <cell r="R214">
            <v>144</v>
          </cell>
          <cell r="S214">
            <v>232.07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376.07</v>
          </cell>
          <cell r="Y214">
            <v>36635</v>
          </cell>
        </row>
        <row r="215">
          <cell r="A215">
            <v>36644</v>
          </cell>
          <cell r="B215" t="str">
            <v>IN</v>
          </cell>
          <cell r="C215" t="str">
            <v>752421</v>
          </cell>
          <cell r="D215">
            <v>0</v>
          </cell>
          <cell r="E215">
            <v>36633</v>
          </cell>
          <cell r="F215">
            <v>11</v>
          </cell>
          <cell r="G215" t="str">
            <v>121912</v>
          </cell>
          <cell r="H215" t="str">
            <v>B0004081</v>
          </cell>
          <cell r="I215">
            <v>36674</v>
          </cell>
          <cell r="J215">
            <v>1</v>
          </cell>
          <cell r="K215" t="str">
            <v>CPQ-400312-B21</v>
          </cell>
          <cell r="L215" t="str">
            <v>400312-B21</v>
          </cell>
          <cell r="M215" t="str">
            <v>64MB 100MHZ SDRAMARMADA M300,M700,E700</v>
          </cell>
          <cell r="N215" t="str">
            <v>x</v>
          </cell>
          <cell r="P215">
            <v>1</v>
          </cell>
          <cell r="Q215">
            <v>126</v>
          </cell>
          <cell r="R215">
            <v>126</v>
          </cell>
          <cell r="S215">
            <v>16.91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142.91</v>
          </cell>
          <cell r="Y215">
            <v>36641</v>
          </cell>
        </row>
        <row r="216">
          <cell r="A216">
            <v>36644</v>
          </cell>
          <cell r="B216" t="str">
            <v>IN</v>
          </cell>
          <cell r="C216" t="str">
            <v>751695</v>
          </cell>
          <cell r="D216">
            <v>0</v>
          </cell>
          <cell r="E216">
            <v>36633</v>
          </cell>
          <cell r="F216">
            <v>11</v>
          </cell>
          <cell r="G216" t="str">
            <v>121912</v>
          </cell>
          <cell r="H216" t="str">
            <v>B0004081</v>
          </cell>
          <cell r="I216">
            <v>36674</v>
          </cell>
          <cell r="J216">
            <v>1</v>
          </cell>
          <cell r="K216" t="str">
            <v>COI-1005F.ENO</v>
          </cell>
          <cell r="L216" t="str">
            <v>1005FENRON006</v>
          </cell>
          <cell r="M216" t="str">
            <v>ATTACHE SINGLE GUSSETSMALL CASE</v>
          </cell>
          <cell r="N216" t="str">
            <v>x</v>
          </cell>
          <cell r="P216">
            <v>1</v>
          </cell>
          <cell r="Q216">
            <v>62</v>
          </cell>
          <cell r="R216">
            <v>62</v>
          </cell>
          <cell r="S216">
            <v>5.12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67.12</v>
          </cell>
          <cell r="Y216">
            <v>36640</v>
          </cell>
        </row>
        <row r="217">
          <cell r="A217">
            <v>36644</v>
          </cell>
          <cell r="B217" t="str">
            <v>IN</v>
          </cell>
          <cell r="C217" t="str">
            <v>752421</v>
          </cell>
          <cell r="D217">
            <v>0</v>
          </cell>
          <cell r="E217">
            <v>36633</v>
          </cell>
          <cell r="F217">
            <v>11</v>
          </cell>
          <cell r="G217" t="str">
            <v>121912</v>
          </cell>
          <cell r="H217" t="str">
            <v>B0004081</v>
          </cell>
          <cell r="I217">
            <v>36674</v>
          </cell>
          <cell r="J217">
            <v>2</v>
          </cell>
          <cell r="K217" t="str">
            <v>CPQ-294343-001</v>
          </cell>
          <cell r="L217" t="str">
            <v>294343-001</v>
          </cell>
          <cell r="M217" t="str">
            <v>ENHANCED KYBRD - OPALF/ARMADA</v>
          </cell>
          <cell r="N217" t="str">
            <v>x</v>
          </cell>
          <cell r="P217">
            <v>1</v>
          </cell>
          <cell r="Q217">
            <v>51</v>
          </cell>
          <cell r="R217">
            <v>51</v>
          </cell>
          <cell r="X217">
            <v>51</v>
          </cell>
          <cell r="Y217">
            <v>36641</v>
          </cell>
        </row>
        <row r="218">
          <cell r="A218">
            <v>36644</v>
          </cell>
          <cell r="B218" t="str">
            <v>IN</v>
          </cell>
          <cell r="C218" t="str">
            <v>752421</v>
          </cell>
          <cell r="D218">
            <v>0</v>
          </cell>
          <cell r="E218">
            <v>36633</v>
          </cell>
          <cell r="F218">
            <v>11</v>
          </cell>
          <cell r="G218" t="str">
            <v>121912</v>
          </cell>
          <cell r="H218" t="str">
            <v>B0004081</v>
          </cell>
          <cell r="I218">
            <v>36674</v>
          </cell>
          <cell r="J218">
            <v>3</v>
          </cell>
          <cell r="K218" t="str">
            <v>CPQ-143315-B21</v>
          </cell>
          <cell r="L218" t="str">
            <v>143315-B21</v>
          </cell>
          <cell r="M218" t="str">
            <v>MOUSE - OPAL F/ARMADA</v>
          </cell>
          <cell r="N218" t="str">
            <v>x</v>
          </cell>
          <cell r="P218">
            <v>1</v>
          </cell>
          <cell r="Q218">
            <v>28</v>
          </cell>
          <cell r="R218">
            <v>28</v>
          </cell>
          <cell r="X218">
            <v>28</v>
          </cell>
          <cell r="Y218">
            <v>36641</v>
          </cell>
        </row>
        <row r="219">
          <cell r="A219">
            <v>36636</v>
          </cell>
          <cell r="B219" t="str">
            <v>IN</v>
          </cell>
          <cell r="C219" t="str">
            <v>738573</v>
          </cell>
          <cell r="D219">
            <v>0</v>
          </cell>
          <cell r="E219">
            <v>36633</v>
          </cell>
          <cell r="F219">
            <v>3</v>
          </cell>
          <cell r="G219" t="str">
            <v>121913</v>
          </cell>
          <cell r="H219" t="str">
            <v>B0004082</v>
          </cell>
          <cell r="I219">
            <v>36666</v>
          </cell>
          <cell r="J219">
            <v>2</v>
          </cell>
          <cell r="K219" t="str">
            <v>CPQ-205859-006</v>
          </cell>
          <cell r="L219" t="str">
            <v>205859-006</v>
          </cell>
          <cell r="M219" t="str">
            <v>Arm M700 P3/650 64/6 14.1</v>
          </cell>
          <cell r="N219" t="str">
            <v>LT</v>
          </cell>
          <cell r="P219">
            <v>1</v>
          </cell>
          <cell r="Q219">
            <v>2669</v>
          </cell>
          <cell r="R219">
            <v>2669</v>
          </cell>
          <cell r="X219">
            <v>2669</v>
          </cell>
          <cell r="Y219">
            <v>36635</v>
          </cell>
        </row>
        <row r="220">
          <cell r="A220">
            <v>36636</v>
          </cell>
          <cell r="B220" t="str">
            <v>IN</v>
          </cell>
          <cell r="C220" t="str">
            <v>738573</v>
          </cell>
          <cell r="D220">
            <v>0</v>
          </cell>
          <cell r="E220">
            <v>36633</v>
          </cell>
          <cell r="F220">
            <v>3</v>
          </cell>
          <cell r="G220" t="str">
            <v>121913</v>
          </cell>
          <cell r="H220" t="str">
            <v>B0004082</v>
          </cell>
          <cell r="I220">
            <v>36666</v>
          </cell>
          <cell r="J220">
            <v>1</v>
          </cell>
          <cell r="K220" t="str">
            <v>TCM-3CCFE575BT</v>
          </cell>
          <cell r="L220" t="str">
            <v>3CCFE575BT</v>
          </cell>
          <cell r="M220" t="str">
            <v>10/100 LAN CARDBUS PCCARD W/CABLE</v>
          </cell>
          <cell r="N220" t="str">
            <v>x</v>
          </cell>
          <cell r="P220">
            <v>1</v>
          </cell>
          <cell r="Q220">
            <v>144</v>
          </cell>
          <cell r="R220">
            <v>144</v>
          </cell>
          <cell r="S220">
            <v>232.07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376.07</v>
          </cell>
          <cell r="Y220">
            <v>36635</v>
          </cell>
        </row>
        <row r="221">
          <cell r="A221">
            <v>36643</v>
          </cell>
          <cell r="B221" t="str">
            <v>IN</v>
          </cell>
          <cell r="C221" t="str">
            <v>749243</v>
          </cell>
          <cell r="D221">
            <v>0</v>
          </cell>
          <cell r="E221">
            <v>36633</v>
          </cell>
          <cell r="F221">
            <v>10</v>
          </cell>
          <cell r="G221" t="str">
            <v>121913</v>
          </cell>
          <cell r="H221" t="str">
            <v>B0004082</v>
          </cell>
          <cell r="I221">
            <v>36673</v>
          </cell>
          <cell r="J221">
            <v>1</v>
          </cell>
          <cell r="K221" t="str">
            <v>CPQ-400312-B21</v>
          </cell>
          <cell r="L221" t="str">
            <v>400312-B21</v>
          </cell>
          <cell r="M221" t="str">
            <v>64MB 100MHZ SDRAMARMADA M300,M700,E700</v>
          </cell>
          <cell r="N221" t="str">
            <v>x</v>
          </cell>
          <cell r="P221">
            <v>1</v>
          </cell>
          <cell r="Q221">
            <v>126</v>
          </cell>
          <cell r="R221">
            <v>126</v>
          </cell>
          <cell r="S221">
            <v>16.91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142.91</v>
          </cell>
          <cell r="Y221">
            <v>36641</v>
          </cell>
        </row>
        <row r="222">
          <cell r="A222">
            <v>36644</v>
          </cell>
          <cell r="B222" t="str">
            <v>IN</v>
          </cell>
          <cell r="C222" t="str">
            <v>751693</v>
          </cell>
          <cell r="D222">
            <v>0</v>
          </cell>
          <cell r="E222">
            <v>36633</v>
          </cell>
          <cell r="F222">
            <v>11</v>
          </cell>
          <cell r="G222" t="str">
            <v>121913</v>
          </cell>
          <cell r="H222" t="str">
            <v>B0004082</v>
          </cell>
          <cell r="I222">
            <v>36674</v>
          </cell>
          <cell r="J222">
            <v>1</v>
          </cell>
          <cell r="K222" t="str">
            <v>COI-1005F.ENO</v>
          </cell>
          <cell r="L222" t="str">
            <v>1005FENRON006</v>
          </cell>
          <cell r="M222" t="str">
            <v>ATTACHE SINGLE GUSSETSMALL CASE</v>
          </cell>
          <cell r="N222" t="str">
            <v>x</v>
          </cell>
          <cell r="P222">
            <v>1</v>
          </cell>
          <cell r="Q222">
            <v>62</v>
          </cell>
          <cell r="R222">
            <v>62</v>
          </cell>
          <cell r="S222">
            <v>5.12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67.12</v>
          </cell>
          <cell r="Y222">
            <v>36640</v>
          </cell>
        </row>
        <row r="223">
          <cell r="A223">
            <v>36643</v>
          </cell>
          <cell r="B223" t="str">
            <v>IN</v>
          </cell>
          <cell r="C223" t="str">
            <v>749243</v>
          </cell>
          <cell r="D223">
            <v>0</v>
          </cell>
          <cell r="E223">
            <v>36633</v>
          </cell>
          <cell r="F223">
            <v>10</v>
          </cell>
          <cell r="G223" t="str">
            <v>121913</v>
          </cell>
          <cell r="H223" t="str">
            <v>B0004082</v>
          </cell>
          <cell r="I223">
            <v>36673</v>
          </cell>
          <cell r="J223">
            <v>2</v>
          </cell>
          <cell r="K223" t="str">
            <v>CPQ-294343-001</v>
          </cell>
          <cell r="L223" t="str">
            <v>294343-001</v>
          </cell>
          <cell r="M223" t="str">
            <v>ENHANCED KYBRD - OPALF/ARMADA</v>
          </cell>
          <cell r="N223" t="str">
            <v>x</v>
          </cell>
          <cell r="P223">
            <v>1</v>
          </cell>
          <cell r="Q223">
            <v>51</v>
          </cell>
          <cell r="R223">
            <v>51</v>
          </cell>
          <cell r="X223">
            <v>51</v>
          </cell>
          <cell r="Y223">
            <v>36641</v>
          </cell>
        </row>
        <row r="224">
          <cell r="A224">
            <v>36643</v>
          </cell>
          <cell r="B224" t="str">
            <v>IN</v>
          </cell>
          <cell r="C224" t="str">
            <v>749243</v>
          </cell>
          <cell r="D224">
            <v>0</v>
          </cell>
          <cell r="E224">
            <v>36633</v>
          </cell>
          <cell r="F224">
            <v>10</v>
          </cell>
          <cell r="G224" t="str">
            <v>121913</v>
          </cell>
          <cell r="H224" t="str">
            <v>B0004082</v>
          </cell>
          <cell r="I224">
            <v>36673</v>
          </cell>
          <cell r="J224">
            <v>3</v>
          </cell>
          <cell r="K224" t="str">
            <v>CPQ-143315-B21</v>
          </cell>
          <cell r="L224" t="str">
            <v>143315-B21</v>
          </cell>
          <cell r="M224" t="str">
            <v>MOUSE - OPAL F/ARMADA</v>
          </cell>
          <cell r="N224" t="str">
            <v>x</v>
          </cell>
          <cell r="P224">
            <v>1</v>
          </cell>
          <cell r="Q224">
            <v>28</v>
          </cell>
          <cell r="R224">
            <v>28</v>
          </cell>
          <cell r="X224">
            <v>28</v>
          </cell>
          <cell r="Y224">
            <v>36641</v>
          </cell>
        </row>
        <row r="225">
          <cell r="A225">
            <v>36636</v>
          </cell>
          <cell r="B225" t="str">
            <v>IN</v>
          </cell>
          <cell r="C225" t="str">
            <v>738575</v>
          </cell>
          <cell r="D225">
            <v>0</v>
          </cell>
          <cell r="E225">
            <v>36633</v>
          </cell>
          <cell r="F225">
            <v>3</v>
          </cell>
          <cell r="G225" t="str">
            <v>121915</v>
          </cell>
          <cell r="H225" t="str">
            <v>B0004083</v>
          </cell>
          <cell r="I225">
            <v>36666</v>
          </cell>
          <cell r="J225">
            <v>2</v>
          </cell>
          <cell r="K225" t="str">
            <v>CPQ-205859-006</v>
          </cell>
          <cell r="L225" t="str">
            <v>205859-006</v>
          </cell>
          <cell r="M225" t="str">
            <v>Arm M700 P3/650 64/6 14.1</v>
          </cell>
          <cell r="N225" t="str">
            <v>LT</v>
          </cell>
          <cell r="P225">
            <v>1</v>
          </cell>
          <cell r="Q225">
            <v>2669</v>
          </cell>
          <cell r="R225">
            <v>2669</v>
          </cell>
          <cell r="X225">
            <v>2669</v>
          </cell>
          <cell r="Y225">
            <v>36635</v>
          </cell>
        </row>
        <row r="226">
          <cell r="A226">
            <v>36636</v>
          </cell>
          <cell r="B226" t="str">
            <v>IN</v>
          </cell>
          <cell r="C226" t="str">
            <v>738575</v>
          </cell>
          <cell r="D226">
            <v>0</v>
          </cell>
          <cell r="E226">
            <v>36633</v>
          </cell>
          <cell r="F226">
            <v>3</v>
          </cell>
          <cell r="G226" t="str">
            <v>121915</v>
          </cell>
          <cell r="H226" t="str">
            <v>B0004083</v>
          </cell>
          <cell r="I226">
            <v>36666</v>
          </cell>
          <cell r="J226">
            <v>1</v>
          </cell>
          <cell r="K226" t="str">
            <v>TCM-3CCFE575BT</v>
          </cell>
          <cell r="L226" t="str">
            <v>3CCFE575BT</v>
          </cell>
          <cell r="M226" t="str">
            <v>10/100 LAN CARDBUS PCCARD W/CABLE</v>
          </cell>
          <cell r="N226" t="str">
            <v>x</v>
          </cell>
          <cell r="P226">
            <v>1</v>
          </cell>
          <cell r="Q226">
            <v>144</v>
          </cell>
          <cell r="R226">
            <v>144</v>
          </cell>
          <cell r="S226">
            <v>232.07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376.07</v>
          </cell>
          <cell r="Y226">
            <v>36635</v>
          </cell>
        </row>
        <row r="227">
          <cell r="A227">
            <v>36643</v>
          </cell>
          <cell r="B227" t="str">
            <v>IN</v>
          </cell>
          <cell r="C227" t="str">
            <v>749244</v>
          </cell>
          <cell r="D227">
            <v>0</v>
          </cell>
          <cell r="E227">
            <v>36633</v>
          </cell>
          <cell r="F227">
            <v>10</v>
          </cell>
          <cell r="G227" t="str">
            <v>121915</v>
          </cell>
          <cell r="H227" t="str">
            <v>B0004083</v>
          </cell>
          <cell r="I227">
            <v>36673</v>
          </cell>
          <cell r="J227">
            <v>1</v>
          </cell>
          <cell r="K227" t="str">
            <v>CPQ-400312-B21</v>
          </cell>
          <cell r="L227" t="str">
            <v>400312-B21</v>
          </cell>
          <cell r="M227" t="str">
            <v>64MB 100MHZ SDRAMARMADA M300,M700,E700</v>
          </cell>
          <cell r="N227" t="str">
            <v>x</v>
          </cell>
          <cell r="P227">
            <v>1</v>
          </cell>
          <cell r="Q227">
            <v>126</v>
          </cell>
          <cell r="R227">
            <v>126</v>
          </cell>
          <cell r="S227">
            <v>16.91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142.91</v>
          </cell>
          <cell r="Y227">
            <v>36641</v>
          </cell>
        </row>
        <row r="228">
          <cell r="A228">
            <v>36644</v>
          </cell>
          <cell r="B228" t="str">
            <v>IN</v>
          </cell>
          <cell r="C228" t="str">
            <v>751707</v>
          </cell>
          <cell r="D228">
            <v>0</v>
          </cell>
          <cell r="E228">
            <v>36633</v>
          </cell>
          <cell r="F228">
            <v>11</v>
          </cell>
          <cell r="G228" t="str">
            <v>121915</v>
          </cell>
          <cell r="H228" t="str">
            <v>B0004083</v>
          </cell>
          <cell r="I228">
            <v>36674</v>
          </cell>
          <cell r="J228">
            <v>1</v>
          </cell>
          <cell r="K228" t="str">
            <v>COI-1005F.ENO</v>
          </cell>
          <cell r="L228" t="str">
            <v>1005FENRON006</v>
          </cell>
          <cell r="M228" t="str">
            <v>ATTACHE SINGLE GUSSETSMALL CASE</v>
          </cell>
          <cell r="N228" t="str">
            <v>x</v>
          </cell>
          <cell r="P228">
            <v>1</v>
          </cell>
          <cell r="Q228">
            <v>62</v>
          </cell>
          <cell r="R228">
            <v>62</v>
          </cell>
          <cell r="S228">
            <v>5.12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67.12</v>
          </cell>
          <cell r="Y228">
            <v>36640</v>
          </cell>
        </row>
        <row r="229">
          <cell r="A229">
            <v>36643</v>
          </cell>
          <cell r="B229" t="str">
            <v>IN</v>
          </cell>
          <cell r="C229" t="str">
            <v>749244</v>
          </cell>
          <cell r="D229">
            <v>0</v>
          </cell>
          <cell r="E229">
            <v>36633</v>
          </cell>
          <cell r="F229">
            <v>10</v>
          </cell>
          <cell r="G229" t="str">
            <v>121915</v>
          </cell>
          <cell r="H229" t="str">
            <v>B0004083</v>
          </cell>
          <cell r="I229">
            <v>36673</v>
          </cell>
          <cell r="J229">
            <v>2</v>
          </cell>
          <cell r="K229" t="str">
            <v>CPQ-294343-001</v>
          </cell>
          <cell r="L229" t="str">
            <v>294343-001</v>
          </cell>
          <cell r="M229" t="str">
            <v>ENHANCED KYBRD - OPALF/ARMADA</v>
          </cell>
          <cell r="N229" t="str">
            <v>x</v>
          </cell>
          <cell r="P229">
            <v>1</v>
          </cell>
          <cell r="Q229">
            <v>51</v>
          </cell>
          <cell r="R229">
            <v>51</v>
          </cell>
          <cell r="X229">
            <v>51</v>
          </cell>
          <cell r="Y229">
            <v>36641</v>
          </cell>
        </row>
        <row r="230">
          <cell r="A230">
            <v>36643</v>
          </cell>
          <cell r="B230" t="str">
            <v>IN</v>
          </cell>
          <cell r="C230" t="str">
            <v>749244</v>
          </cell>
          <cell r="D230">
            <v>0</v>
          </cell>
          <cell r="E230">
            <v>36633</v>
          </cell>
          <cell r="F230">
            <v>10</v>
          </cell>
          <cell r="G230" t="str">
            <v>121915</v>
          </cell>
          <cell r="H230" t="str">
            <v>B0004083</v>
          </cell>
          <cell r="I230">
            <v>36673</v>
          </cell>
          <cell r="J230">
            <v>3</v>
          </cell>
          <cell r="K230" t="str">
            <v>CPQ-143315-B21</v>
          </cell>
          <cell r="L230" t="str">
            <v>143315-B21</v>
          </cell>
          <cell r="M230" t="str">
            <v>MOUSE - OPAL F/ARMADA</v>
          </cell>
          <cell r="N230" t="str">
            <v>x</v>
          </cell>
          <cell r="P230">
            <v>1</v>
          </cell>
          <cell r="Q230">
            <v>28</v>
          </cell>
          <cell r="R230">
            <v>28</v>
          </cell>
          <cell r="X230">
            <v>28</v>
          </cell>
          <cell r="Y230">
            <v>36641</v>
          </cell>
        </row>
        <row r="231">
          <cell r="A231">
            <v>36636</v>
          </cell>
          <cell r="B231" t="str">
            <v>IN</v>
          </cell>
          <cell r="C231" t="str">
            <v>738577</v>
          </cell>
          <cell r="D231">
            <v>0</v>
          </cell>
          <cell r="E231">
            <v>36633</v>
          </cell>
          <cell r="F231">
            <v>3</v>
          </cell>
          <cell r="G231" t="str">
            <v>121917</v>
          </cell>
          <cell r="H231" t="str">
            <v>B0004084</v>
          </cell>
          <cell r="I231">
            <v>36666</v>
          </cell>
          <cell r="J231">
            <v>2</v>
          </cell>
          <cell r="K231" t="str">
            <v>CPQ-205859-006</v>
          </cell>
          <cell r="L231" t="str">
            <v>205859-006</v>
          </cell>
          <cell r="M231" t="str">
            <v>Arm M700 P3/650 64/6 14.1</v>
          </cell>
          <cell r="N231" t="str">
            <v>LT</v>
          </cell>
          <cell r="P231">
            <v>1</v>
          </cell>
          <cell r="Q231">
            <v>2669</v>
          </cell>
          <cell r="R231">
            <v>2669</v>
          </cell>
          <cell r="X231">
            <v>2669</v>
          </cell>
          <cell r="Y231">
            <v>36635</v>
          </cell>
        </row>
        <row r="232">
          <cell r="A232">
            <v>36636</v>
          </cell>
          <cell r="B232" t="str">
            <v>IN</v>
          </cell>
          <cell r="C232" t="str">
            <v>738577</v>
          </cell>
          <cell r="D232">
            <v>0</v>
          </cell>
          <cell r="E232">
            <v>36633</v>
          </cell>
          <cell r="F232">
            <v>3</v>
          </cell>
          <cell r="G232" t="str">
            <v>121917</v>
          </cell>
          <cell r="H232" t="str">
            <v>B0004084</v>
          </cell>
          <cell r="I232">
            <v>36666</v>
          </cell>
          <cell r="J232">
            <v>1</v>
          </cell>
          <cell r="K232" t="str">
            <v>TCM-3CCFE575BT</v>
          </cell>
          <cell r="L232" t="str">
            <v>3CCFE575BT</v>
          </cell>
          <cell r="M232" t="str">
            <v>10/100 LAN CARDBUS PCCARD W/CABLE</v>
          </cell>
          <cell r="N232" t="str">
            <v>x</v>
          </cell>
          <cell r="P232">
            <v>1</v>
          </cell>
          <cell r="Q232">
            <v>144</v>
          </cell>
          <cell r="R232">
            <v>144</v>
          </cell>
          <cell r="S232">
            <v>232.07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376.07</v>
          </cell>
          <cell r="Y232">
            <v>36635</v>
          </cell>
        </row>
        <row r="233">
          <cell r="A233">
            <v>36644</v>
          </cell>
          <cell r="B233" t="str">
            <v>IN</v>
          </cell>
          <cell r="C233" t="str">
            <v>752418</v>
          </cell>
          <cell r="D233">
            <v>0</v>
          </cell>
          <cell r="E233">
            <v>36633</v>
          </cell>
          <cell r="F233">
            <v>11</v>
          </cell>
          <cell r="G233" t="str">
            <v>121917</v>
          </cell>
          <cell r="H233" t="str">
            <v>B0004084</v>
          </cell>
          <cell r="I233">
            <v>36674</v>
          </cell>
          <cell r="J233">
            <v>1</v>
          </cell>
          <cell r="K233" t="str">
            <v>CPQ-400312-B21</v>
          </cell>
          <cell r="L233" t="str">
            <v>400312-B21</v>
          </cell>
          <cell r="M233" t="str">
            <v>64MB 100MHZ SDRAMARMADA M300,M700,E700</v>
          </cell>
          <cell r="N233" t="str">
            <v>x</v>
          </cell>
          <cell r="P233">
            <v>1</v>
          </cell>
          <cell r="Q233">
            <v>126</v>
          </cell>
          <cell r="R233">
            <v>126</v>
          </cell>
          <cell r="S233">
            <v>16.91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142.91</v>
          </cell>
          <cell r="Y233">
            <v>36641</v>
          </cell>
        </row>
        <row r="234">
          <cell r="A234">
            <v>36644</v>
          </cell>
          <cell r="B234" t="str">
            <v>IN</v>
          </cell>
          <cell r="C234" t="str">
            <v>751691</v>
          </cell>
          <cell r="D234">
            <v>0</v>
          </cell>
          <cell r="E234">
            <v>36633</v>
          </cell>
          <cell r="F234">
            <v>11</v>
          </cell>
          <cell r="G234" t="str">
            <v>121917</v>
          </cell>
          <cell r="H234" t="str">
            <v>B0004084</v>
          </cell>
          <cell r="I234">
            <v>36674</v>
          </cell>
          <cell r="J234">
            <v>1</v>
          </cell>
          <cell r="K234" t="str">
            <v>COI-1005F.ENO</v>
          </cell>
          <cell r="L234" t="str">
            <v>1005FENRON006</v>
          </cell>
          <cell r="M234" t="str">
            <v>ATTACHE SINGLE GUSSETSMALL CASE</v>
          </cell>
          <cell r="N234" t="str">
            <v>x</v>
          </cell>
          <cell r="P234">
            <v>1</v>
          </cell>
          <cell r="Q234">
            <v>62</v>
          </cell>
          <cell r="R234">
            <v>62</v>
          </cell>
          <cell r="S234">
            <v>5.12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67.12</v>
          </cell>
          <cell r="Y234">
            <v>36640</v>
          </cell>
        </row>
        <row r="235">
          <cell r="A235">
            <v>36644</v>
          </cell>
          <cell r="B235" t="str">
            <v>IN</v>
          </cell>
          <cell r="C235" t="str">
            <v>752418</v>
          </cell>
          <cell r="D235">
            <v>0</v>
          </cell>
          <cell r="E235">
            <v>36633</v>
          </cell>
          <cell r="F235">
            <v>11</v>
          </cell>
          <cell r="G235" t="str">
            <v>121917</v>
          </cell>
          <cell r="H235" t="str">
            <v>B0004084</v>
          </cell>
          <cell r="I235">
            <v>36674</v>
          </cell>
          <cell r="J235">
            <v>2</v>
          </cell>
          <cell r="K235" t="str">
            <v>CPQ-294343-001</v>
          </cell>
          <cell r="L235" t="str">
            <v>294343-001</v>
          </cell>
          <cell r="M235" t="str">
            <v>ENHANCED KYBRD - OPALF/ARMADA</v>
          </cell>
          <cell r="N235" t="str">
            <v>x</v>
          </cell>
          <cell r="P235">
            <v>1</v>
          </cell>
          <cell r="Q235">
            <v>51</v>
          </cell>
          <cell r="R235">
            <v>51</v>
          </cell>
          <cell r="X235">
            <v>51</v>
          </cell>
          <cell r="Y235">
            <v>36641</v>
          </cell>
        </row>
        <row r="236">
          <cell r="A236">
            <v>36644</v>
          </cell>
          <cell r="B236" t="str">
            <v>IN</v>
          </cell>
          <cell r="C236" t="str">
            <v>752418</v>
          </cell>
          <cell r="D236">
            <v>0</v>
          </cell>
          <cell r="E236">
            <v>36633</v>
          </cell>
          <cell r="F236">
            <v>11</v>
          </cell>
          <cell r="G236" t="str">
            <v>121917</v>
          </cell>
          <cell r="H236" t="str">
            <v>B0004084</v>
          </cell>
          <cell r="I236">
            <v>36674</v>
          </cell>
          <cell r="J236">
            <v>3</v>
          </cell>
          <cell r="K236" t="str">
            <v>CPQ-143315-B21</v>
          </cell>
          <cell r="L236" t="str">
            <v>143315-B21</v>
          </cell>
          <cell r="M236" t="str">
            <v>MOUSE - OPAL F/ARMADA</v>
          </cell>
          <cell r="N236" t="str">
            <v>x</v>
          </cell>
          <cell r="P236">
            <v>1</v>
          </cell>
          <cell r="Q236">
            <v>28</v>
          </cell>
          <cell r="R236">
            <v>28</v>
          </cell>
          <cell r="X236">
            <v>28</v>
          </cell>
          <cell r="Y236">
            <v>36641</v>
          </cell>
        </row>
        <row r="237">
          <cell r="A237">
            <v>36636</v>
          </cell>
          <cell r="B237" t="str">
            <v>IN</v>
          </cell>
          <cell r="C237" t="str">
            <v>738578</v>
          </cell>
          <cell r="D237">
            <v>0</v>
          </cell>
          <cell r="E237">
            <v>36633</v>
          </cell>
          <cell r="F237">
            <v>3</v>
          </cell>
          <cell r="G237" t="str">
            <v>121918</v>
          </cell>
          <cell r="H237" t="str">
            <v>B0004085</v>
          </cell>
          <cell r="I237">
            <v>36666</v>
          </cell>
          <cell r="J237">
            <v>2</v>
          </cell>
          <cell r="K237" t="str">
            <v>CPQ-205859-006</v>
          </cell>
          <cell r="L237" t="str">
            <v>205859-006</v>
          </cell>
          <cell r="M237" t="str">
            <v>Arm M700 P3/650 64/6 14.1</v>
          </cell>
          <cell r="N237" t="str">
            <v>LT</v>
          </cell>
          <cell r="P237">
            <v>1</v>
          </cell>
          <cell r="Q237">
            <v>2669</v>
          </cell>
          <cell r="R237">
            <v>2669</v>
          </cell>
          <cell r="X237">
            <v>2669</v>
          </cell>
          <cell r="Y237">
            <v>36635</v>
          </cell>
        </row>
        <row r="238">
          <cell r="A238">
            <v>36636</v>
          </cell>
          <cell r="B238" t="str">
            <v>IN</v>
          </cell>
          <cell r="C238" t="str">
            <v>738578</v>
          </cell>
          <cell r="D238">
            <v>0</v>
          </cell>
          <cell r="E238">
            <v>36633</v>
          </cell>
          <cell r="F238">
            <v>3</v>
          </cell>
          <cell r="G238" t="str">
            <v>121918</v>
          </cell>
          <cell r="H238" t="str">
            <v>B0004085</v>
          </cell>
          <cell r="I238">
            <v>36666</v>
          </cell>
          <cell r="J238">
            <v>1</v>
          </cell>
          <cell r="K238" t="str">
            <v>TCM-3CCFE575BT</v>
          </cell>
          <cell r="L238" t="str">
            <v>3CCFE575BT</v>
          </cell>
          <cell r="M238" t="str">
            <v>10/100 LAN CARDBUS PCCARD W/CABLE</v>
          </cell>
          <cell r="N238" t="str">
            <v>x</v>
          </cell>
          <cell r="P238">
            <v>1</v>
          </cell>
          <cell r="Q238">
            <v>144</v>
          </cell>
          <cell r="R238">
            <v>144</v>
          </cell>
          <cell r="S238">
            <v>232.07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376.07</v>
          </cell>
          <cell r="Y238">
            <v>36635</v>
          </cell>
        </row>
        <row r="239">
          <cell r="A239">
            <v>36643</v>
          </cell>
          <cell r="B239" t="str">
            <v>IN</v>
          </cell>
          <cell r="C239" t="str">
            <v>749245</v>
          </cell>
          <cell r="D239">
            <v>0</v>
          </cell>
          <cell r="E239">
            <v>36633</v>
          </cell>
          <cell r="F239">
            <v>10</v>
          </cell>
          <cell r="G239" t="str">
            <v>121918</v>
          </cell>
          <cell r="H239" t="str">
            <v>B0004085</v>
          </cell>
          <cell r="I239">
            <v>36673</v>
          </cell>
          <cell r="J239">
            <v>1</v>
          </cell>
          <cell r="K239" t="str">
            <v>CPQ-400312-B21</v>
          </cell>
          <cell r="L239" t="str">
            <v>400312-B21</v>
          </cell>
          <cell r="M239" t="str">
            <v>64MB 100MHZ SDRAMARMADA M300,M700,E700</v>
          </cell>
          <cell r="N239" t="str">
            <v>x</v>
          </cell>
          <cell r="P239">
            <v>1</v>
          </cell>
          <cell r="Q239">
            <v>126</v>
          </cell>
          <cell r="R239">
            <v>126</v>
          </cell>
          <cell r="S239">
            <v>16.91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142.91</v>
          </cell>
          <cell r="Y239">
            <v>36641</v>
          </cell>
        </row>
        <row r="240">
          <cell r="A240">
            <v>36644</v>
          </cell>
          <cell r="B240" t="str">
            <v>IN</v>
          </cell>
          <cell r="C240" t="str">
            <v>751704</v>
          </cell>
          <cell r="D240">
            <v>0</v>
          </cell>
          <cell r="E240">
            <v>36633</v>
          </cell>
          <cell r="F240">
            <v>11</v>
          </cell>
          <cell r="G240" t="str">
            <v>121918</v>
          </cell>
          <cell r="H240" t="str">
            <v>B0004085</v>
          </cell>
          <cell r="I240">
            <v>36674</v>
          </cell>
          <cell r="J240">
            <v>1</v>
          </cell>
          <cell r="K240" t="str">
            <v>COI-1005F.ENO</v>
          </cell>
          <cell r="L240" t="str">
            <v>1005FENRON006</v>
          </cell>
          <cell r="M240" t="str">
            <v>ATTACHE SINGLE GUSSETSMALL CASE</v>
          </cell>
          <cell r="N240" t="str">
            <v>x</v>
          </cell>
          <cell r="P240">
            <v>1</v>
          </cell>
          <cell r="Q240">
            <v>62</v>
          </cell>
          <cell r="R240">
            <v>62</v>
          </cell>
          <cell r="S240">
            <v>5.12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67.12</v>
          </cell>
          <cell r="Y240">
            <v>36640</v>
          </cell>
        </row>
        <row r="241">
          <cell r="A241">
            <v>36643</v>
          </cell>
          <cell r="B241" t="str">
            <v>IN</v>
          </cell>
          <cell r="C241" t="str">
            <v>749245</v>
          </cell>
          <cell r="D241">
            <v>0</v>
          </cell>
          <cell r="E241">
            <v>36633</v>
          </cell>
          <cell r="F241">
            <v>10</v>
          </cell>
          <cell r="G241" t="str">
            <v>121918</v>
          </cell>
          <cell r="H241" t="str">
            <v>B0004085</v>
          </cell>
          <cell r="I241">
            <v>36673</v>
          </cell>
          <cell r="J241">
            <v>2</v>
          </cell>
          <cell r="K241" t="str">
            <v>CPQ-294343-001</v>
          </cell>
          <cell r="L241" t="str">
            <v>294343-001</v>
          </cell>
          <cell r="M241" t="str">
            <v>ENHANCED KYBRD - OPALF/ARMADA</v>
          </cell>
          <cell r="N241" t="str">
            <v>x</v>
          </cell>
          <cell r="P241">
            <v>1</v>
          </cell>
          <cell r="Q241">
            <v>51</v>
          </cell>
          <cell r="R241">
            <v>51</v>
          </cell>
          <cell r="X241">
            <v>51</v>
          </cell>
          <cell r="Y241">
            <v>36641</v>
          </cell>
        </row>
        <row r="242">
          <cell r="A242">
            <v>36643</v>
          </cell>
          <cell r="B242" t="str">
            <v>IN</v>
          </cell>
          <cell r="C242" t="str">
            <v>749245</v>
          </cell>
          <cell r="D242">
            <v>0</v>
          </cell>
          <cell r="E242">
            <v>36633</v>
          </cell>
          <cell r="F242">
            <v>10</v>
          </cell>
          <cell r="G242" t="str">
            <v>121918</v>
          </cell>
          <cell r="H242" t="str">
            <v>B0004085</v>
          </cell>
          <cell r="I242">
            <v>36673</v>
          </cell>
          <cell r="J242">
            <v>3</v>
          </cell>
          <cell r="K242" t="str">
            <v>CPQ-143315-B21</v>
          </cell>
          <cell r="L242" t="str">
            <v>143315-B21</v>
          </cell>
          <cell r="M242" t="str">
            <v>MOUSE - OPAL F/ARMADA</v>
          </cell>
          <cell r="N242" t="str">
            <v>x</v>
          </cell>
          <cell r="P242">
            <v>1</v>
          </cell>
          <cell r="Q242">
            <v>28</v>
          </cell>
          <cell r="R242">
            <v>28</v>
          </cell>
          <cell r="X242">
            <v>28</v>
          </cell>
          <cell r="Y242">
            <v>36641</v>
          </cell>
        </row>
        <row r="243">
          <cell r="A243">
            <v>36636</v>
          </cell>
          <cell r="B243" t="str">
            <v>IN</v>
          </cell>
          <cell r="C243" t="str">
            <v>738579</v>
          </cell>
          <cell r="D243">
            <v>0</v>
          </cell>
          <cell r="E243">
            <v>36633</v>
          </cell>
          <cell r="F243">
            <v>3</v>
          </cell>
          <cell r="G243" t="str">
            <v>121921</v>
          </cell>
          <cell r="H243" t="str">
            <v>B0004086</v>
          </cell>
          <cell r="I243">
            <v>36666</v>
          </cell>
          <cell r="J243">
            <v>2</v>
          </cell>
          <cell r="K243" t="str">
            <v>CPQ-205859-006</v>
          </cell>
          <cell r="L243" t="str">
            <v>205859-006</v>
          </cell>
          <cell r="M243" t="str">
            <v>Arm M700 P3/650 64/6 14.1</v>
          </cell>
          <cell r="N243" t="str">
            <v>LT</v>
          </cell>
          <cell r="P243">
            <v>1</v>
          </cell>
          <cell r="Q243">
            <v>2669</v>
          </cell>
          <cell r="R243">
            <v>2669</v>
          </cell>
          <cell r="X243">
            <v>2669</v>
          </cell>
          <cell r="Y243">
            <v>36635</v>
          </cell>
        </row>
        <row r="244">
          <cell r="A244">
            <v>36636</v>
          </cell>
          <cell r="B244" t="str">
            <v>IN</v>
          </cell>
          <cell r="C244" t="str">
            <v>738579</v>
          </cell>
          <cell r="D244">
            <v>0</v>
          </cell>
          <cell r="E244">
            <v>36633</v>
          </cell>
          <cell r="F244">
            <v>3</v>
          </cell>
          <cell r="G244" t="str">
            <v>121921</v>
          </cell>
          <cell r="H244" t="str">
            <v>B0004086</v>
          </cell>
          <cell r="I244">
            <v>36666</v>
          </cell>
          <cell r="J244">
            <v>1</v>
          </cell>
          <cell r="K244" t="str">
            <v>TCM-3CCFE575BT</v>
          </cell>
          <cell r="L244" t="str">
            <v>3CCFE575BT</v>
          </cell>
          <cell r="M244" t="str">
            <v>10/100 LAN CARDBUS PCCARD W/CABLE</v>
          </cell>
          <cell r="N244" t="str">
            <v>x</v>
          </cell>
          <cell r="P244">
            <v>1</v>
          </cell>
          <cell r="Q244">
            <v>144</v>
          </cell>
          <cell r="R244">
            <v>144</v>
          </cell>
          <cell r="S244">
            <v>232.07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376.07</v>
          </cell>
          <cell r="Y244">
            <v>36635</v>
          </cell>
        </row>
        <row r="245">
          <cell r="A245">
            <v>36643</v>
          </cell>
          <cell r="B245" t="str">
            <v>IN</v>
          </cell>
          <cell r="C245" t="str">
            <v>749246</v>
          </cell>
          <cell r="D245">
            <v>0</v>
          </cell>
          <cell r="E245">
            <v>36633</v>
          </cell>
          <cell r="F245">
            <v>10</v>
          </cell>
          <cell r="G245" t="str">
            <v>121921</v>
          </cell>
          <cell r="H245" t="str">
            <v>B0004086</v>
          </cell>
          <cell r="I245">
            <v>36673</v>
          </cell>
          <cell r="J245">
            <v>1</v>
          </cell>
          <cell r="K245" t="str">
            <v>CPQ-400312-B21</v>
          </cell>
          <cell r="L245" t="str">
            <v>400312-B21</v>
          </cell>
          <cell r="M245" t="str">
            <v>64MB 100MHZ SDRAMARMADA M300,M700,E700</v>
          </cell>
          <cell r="N245" t="str">
            <v>x</v>
          </cell>
          <cell r="P245">
            <v>1</v>
          </cell>
          <cell r="Q245">
            <v>126</v>
          </cell>
          <cell r="R245">
            <v>126</v>
          </cell>
          <cell r="S245">
            <v>16.91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142.91</v>
          </cell>
          <cell r="Y245">
            <v>36641</v>
          </cell>
        </row>
        <row r="246">
          <cell r="A246">
            <v>36644</v>
          </cell>
          <cell r="B246" t="str">
            <v>IN</v>
          </cell>
          <cell r="C246" t="str">
            <v>751687</v>
          </cell>
          <cell r="D246">
            <v>0</v>
          </cell>
          <cell r="E246">
            <v>36633</v>
          </cell>
          <cell r="F246">
            <v>11</v>
          </cell>
          <cell r="G246" t="str">
            <v>121921</v>
          </cell>
          <cell r="H246" t="str">
            <v>B0004086</v>
          </cell>
          <cell r="I246">
            <v>36674</v>
          </cell>
          <cell r="J246">
            <v>1</v>
          </cell>
          <cell r="K246" t="str">
            <v>COI-1005F.ENO</v>
          </cell>
          <cell r="L246" t="str">
            <v>1005FENRON006</v>
          </cell>
          <cell r="M246" t="str">
            <v>ATTACHE SINGLE GUSSETSMALL CASE</v>
          </cell>
          <cell r="N246" t="str">
            <v>x</v>
          </cell>
          <cell r="P246">
            <v>1</v>
          </cell>
          <cell r="Q246">
            <v>62</v>
          </cell>
          <cell r="R246">
            <v>62</v>
          </cell>
          <cell r="S246">
            <v>5.12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67.12</v>
          </cell>
          <cell r="Y246">
            <v>36640</v>
          </cell>
        </row>
        <row r="247">
          <cell r="A247">
            <v>36643</v>
          </cell>
          <cell r="B247" t="str">
            <v>IN</v>
          </cell>
          <cell r="C247" t="str">
            <v>749246</v>
          </cell>
          <cell r="D247">
            <v>0</v>
          </cell>
          <cell r="E247">
            <v>36633</v>
          </cell>
          <cell r="F247">
            <v>10</v>
          </cell>
          <cell r="G247" t="str">
            <v>121921</v>
          </cell>
          <cell r="H247" t="str">
            <v>B0004086</v>
          </cell>
          <cell r="I247">
            <v>36673</v>
          </cell>
          <cell r="J247">
            <v>2</v>
          </cell>
          <cell r="K247" t="str">
            <v>CPQ-294343-001</v>
          </cell>
          <cell r="L247" t="str">
            <v>294343-001</v>
          </cell>
          <cell r="M247" t="str">
            <v>ENHANCED KYBRD - OPALF/ARMADA</v>
          </cell>
          <cell r="N247" t="str">
            <v>x</v>
          </cell>
          <cell r="P247">
            <v>1</v>
          </cell>
          <cell r="Q247">
            <v>51</v>
          </cell>
          <cell r="R247">
            <v>51</v>
          </cell>
          <cell r="X247">
            <v>51</v>
          </cell>
          <cell r="Y247">
            <v>36641</v>
          </cell>
        </row>
        <row r="248">
          <cell r="A248">
            <v>36643</v>
          </cell>
          <cell r="B248" t="str">
            <v>IN</v>
          </cell>
          <cell r="C248" t="str">
            <v>749246</v>
          </cell>
          <cell r="D248">
            <v>0</v>
          </cell>
          <cell r="E248">
            <v>36633</v>
          </cell>
          <cell r="F248">
            <v>10</v>
          </cell>
          <cell r="G248" t="str">
            <v>121921</v>
          </cell>
          <cell r="H248" t="str">
            <v>B0004086</v>
          </cell>
          <cell r="I248">
            <v>36673</v>
          </cell>
          <cell r="J248">
            <v>3</v>
          </cell>
          <cell r="K248" t="str">
            <v>CPQ-143315-B21</v>
          </cell>
          <cell r="L248" t="str">
            <v>143315-B21</v>
          </cell>
          <cell r="M248" t="str">
            <v>MOUSE - OPAL F/ARMADA</v>
          </cell>
          <cell r="N248" t="str">
            <v>x</v>
          </cell>
          <cell r="P248">
            <v>1</v>
          </cell>
          <cell r="Q248">
            <v>28</v>
          </cell>
          <cell r="R248">
            <v>28</v>
          </cell>
          <cell r="X248">
            <v>28</v>
          </cell>
          <cell r="Y248">
            <v>36641</v>
          </cell>
        </row>
        <row r="249">
          <cell r="A249">
            <v>36636</v>
          </cell>
          <cell r="B249" t="str">
            <v>IN</v>
          </cell>
          <cell r="C249" t="str">
            <v>738580</v>
          </cell>
          <cell r="D249">
            <v>0</v>
          </cell>
          <cell r="E249">
            <v>36633</v>
          </cell>
          <cell r="F249">
            <v>3</v>
          </cell>
          <cell r="G249" t="str">
            <v>121938</v>
          </cell>
          <cell r="H249" t="str">
            <v>B0004087</v>
          </cell>
          <cell r="I249">
            <v>36666</v>
          </cell>
          <cell r="J249">
            <v>2</v>
          </cell>
          <cell r="K249" t="str">
            <v>CPQ-205859-006</v>
          </cell>
          <cell r="L249" t="str">
            <v>205859-006</v>
          </cell>
          <cell r="M249" t="str">
            <v>Arm M700 P3/650 64/6 14.1</v>
          </cell>
          <cell r="N249" t="str">
            <v>LT</v>
          </cell>
          <cell r="P249">
            <v>1</v>
          </cell>
          <cell r="Q249">
            <v>2669</v>
          </cell>
          <cell r="R249">
            <v>2669</v>
          </cell>
          <cell r="X249">
            <v>2669</v>
          </cell>
          <cell r="Y249">
            <v>36635</v>
          </cell>
        </row>
        <row r="250">
          <cell r="A250">
            <v>36636</v>
          </cell>
          <cell r="B250" t="str">
            <v>IN</v>
          </cell>
          <cell r="C250" t="str">
            <v>738580</v>
          </cell>
          <cell r="D250">
            <v>0</v>
          </cell>
          <cell r="E250">
            <v>36633</v>
          </cell>
          <cell r="F250">
            <v>3</v>
          </cell>
          <cell r="G250" t="str">
            <v>121938</v>
          </cell>
          <cell r="H250" t="str">
            <v>B0004087</v>
          </cell>
          <cell r="I250">
            <v>36666</v>
          </cell>
          <cell r="J250">
            <v>1</v>
          </cell>
          <cell r="K250" t="str">
            <v>TCM-3CCFE575BT</v>
          </cell>
          <cell r="L250" t="str">
            <v>3CCFE575BT</v>
          </cell>
          <cell r="M250" t="str">
            <v>10/100 LAN CARDBUS PCCARD W/CABLE</v>
          </cell>
          <cell r="N250" t="str">
            <v>x</v>
          </cell>
          <cell r="P250">
            <v>1</v>
          </cell>
          <cell r="Q250">
            <v>144</v>
          </cell>
          <cell r="R250">
            <v>144</v>
          </cell>
          <cell r="S250">
            <v>232.07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376.07</v>
          </cell>
          <cell r="Y250">
            <v>36635</v>
          </cell>
        </row>
        <row r="251">
          <cell r="A251">
            <v>36643</v>
          </cell>
          <cell r="B251" t="str">
            <v>IN</v>
          </cell>
          <cell r="C251" t="str">
            <v>749247</v>
          </cell>
          <cell r="D251">
            <v>0</v>
          </cell>
          <cell r="E251">
            <v>36633</v>
          </cell>
          <cell r="F251">
            <v>10</v>
          </cell>
          <cell r="G251" t="str">
            <v>121938</v>
          </cell>
          <cell r="H251" t="str">
            <v>B0004087</v>
          </cell>
          <cell r="I251">
            <v>36673</v>
          </cell>
          <cell r="J251">
            <v>1</v>
          </cell>
          <cell r="K251" t="str">
            <v>CPQ-400312-B21</v>
          </cell>
          <cell r="L251" t="str">
            <v>400312-B21</v>
          </cell>
          <cell r="M251" t="str">
            <v>64MB 100MHZ SDRAMARMADA M300,M700,E700</v>
          </cell>
          <cell r="N251" t="str">
            <v>x</v>
          </cell>
          <cell r="P251">
            <v>1</v>
          </cell>
          <cell r="Q251">
            <v>126</v>
          </cell>
          <cell r="R251">
            <v>126</v>
          </cell>
          <cell r="S251">
            <v>16.91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142.91</v>
          </cell>
          <cell r="Y251">
            <v>36641</v>
          </cell>
        </row>
        <row r="252">
          <cell r="A252">
            <v>36644</v>
          </cell>
          <cell r="B252" t="str">
            <v>IN</v>
          </cell>
          <cell r="C252" t="str">
            <v>751684</v>
          </cell>
          <cell r="D252">
            <v>0</v>
          </cell>
          <cell r="E252">
            <v>36633</v>
          </cell>
          <cell r="F252">
            <v>11</v>
          </cell>
          <cell r="G252" t="str">
            <v>121938</v>
          </cell>
          <cell r="H252" t="str">
            <v>B0004087</v>
          </cell>
          <cell r="I252">
            <v>36674</v>
          </cell>
          <cell r="J252">
            <v>1</v>
          </cell>
          <cell r="K252" t="str">
            <v>COI-1005F.ENO</v>
          </cell>
          <cell r="L252" t="str">
            <v>1005FENRON006</v>
          </cell>
          <cell r="M252" t="str">
            <v>ATTACHE SINGLE GUSSETSMALL CASE</v>
          </cell>
          <cell r="N252" t="str">
            <v>x</v>
          </cell>
          <cell r="P252">
            <v>1</v>
          </cell>
          <cell r="Q252">
            <v>62</v>
          </cell>
          <cell r="R252">
            <v>62</v>
          </cell>
          <cell r="S252">
            <v>5.12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67.12</v>
          </cell>
          <cell r="Y252">
            <v>36640</v>
          </cell>
        </row>
        <row r="253">
          <cell r="A253">
            <v>36643</v>
          </cell>
          <cell r="B253" t="str">
            <v>IN</v>
          </cell>
          <cell r="C253" t="str">
            <v>749247</v>
          </cell>
          <cell r="D253">
            <v>0</v>
          </cell>
          <cell r="E253">
            <v>36633</v>
          </cell>
          <cell r="F253">
            <v>10</v>
          </cell>
          <cell r="G253" t="str">
            <v>121938</v>
          </cell>
          <cell r="H253" t="str">
            <v>B0004087</v>
          </cell>
          <cell r="I253">
            <v>36673</v>
          </cell>
          <cell r="J253">
            <v>2</v>
          </cell>
          <cell r="K253" t="str">
            <v>CPQ-294343-001</v>
          </cell>
          <cell r="L253" t="str">
            <v>294343-001</v>
          </cell>
          <cell r="M253" t="str">
            <v>ENHANCED KYBRD - OPALF/ARMADA</v>
          </cell>
          <cell r="N253" t="str">
            <v>x</v>
          </cell>
          <cell r="P253">
            <v>1</v>
          </cell>
          <cell r="Q253">
            <v>51</v>
          </cell>
          <cell r="R253">
            <v>51</v>
          </cell>
          <cell r="X253">
            <v>51</v>
          </cell>
          <cell r="Y253">
            <v>36641</v>
          </cell>
        </row>
        <row r="254">
          <cell r="A254">
            <v>36643</v>
          </cell>
          <cell r="B254" t="str">
            <v>IN</v>
          </cell>
          <cell r="C254" t="str">
            <v>749247</v>
          </cell>
          <cell r="D254">
            <v>0</v>
          </cell>
          <cell r="E254">
            <v>36633</v>
          </cell>
          <cell r="F254">
            <v>10</v>
          </cell>
          <cell r="G254" t="str">
            <v>121938</v>
          </cell>
          <cell r="H254" t="str">
            <v>B0004087</v>
          </cell>
          <cell r="I254">
            <v>36673</v>
          </cell>
          <cell r="J254">
            <v>3</v>
          </cell>
          <cell r="K254" t="str">
            <v>CPQ-143315-B21</v>
          </cell>
          <cell r="L254" t="str">
            <v>143315-B21</v>
          </cell>
          <cell r="M254" t="str">
            <v>MOUSE - OPAL F/ARMADA</v>
          </cell>
          <cell r="N254" t="str">
            <v>x</v>
          </cell>
          <cell r="P254">
            <v>1</v>
          </cell>
          <cell r="Q254">
            <v>28</v>
          </cell>
          <cell r="R254">
            <v>28</v>
          </cell>
          <cell r="X254">
            <v>28</v>
          </cell>
          <cell r="Y254">
            <v>36641</v>
          </cell>
        </row>
        <row r="255">
          <cell r="A255">
            <v>36636</v>
          </cell>
          <cell r="B255" t="str">
            <v>IN</v>
          </cell>
          <cell r="C255" t="str">
            <v>738581</v>
          </cell>
          <cell r="D255">
            <v>0</v>
          </cell>
          <cell r="E255">
            <v>36633</v>
          </cell>
          <cell r="F255">
            <v>3</v>
          </cell>
          <cell r="G255" t="str">
            <v>121940</v>
          </cell>
          <cell r="H255" t="str">
            <v>B0004088</v>
          </cell>
          <cell r="I255">
            <v>36666</v>
          </cell>
          <cell r="J255">
            <v>2</v>
          </cell>
          <cell r="K255" t="str">
            <v>CPQ-205859-006</v>
          </cell>
          <cell r="L255" t="str">
            <v>205859-006</v>
          </cell>
          <cell r="M255" t="str">
            <v>Arm M700 P3/650 64/6 14.1</v>
          </cell>
          <cell r="N255" t="str">
            <v>LT</v>
          </cell>
          <cell r="P255">
            <v>1</v>
          </cell>
          <cell r="Q255">
            <v>2669</v>
          </cell>
          <cell r="R255">
            <v>2669</v>
          </cell>
          <cell r="X255">
            <v>2669</v>
          </cell>
          <cell r="Y255">
            <v>36635</v>
          </cell>
        </row>
        <row r="256">
          <cell r="A256">
            <v>36643</v>
          </cell>
          <cell r="B256" t="str">
            <v>IN</v>
          </cell>
          <cell r="C256" t="str">
            <v>749249</v>
          </cell>
          <cell r="D256">
            <v>0</v>
          </cell>
          <cell r="E256">
            <v>36633</v>
          </cell>
          <cell r="F256">
            <v>10</v>
          </cell>
          <cell r="G256" t="str">
            <v>121940</v>
          </cell>
          <cell r="H256" t="str">
            <v>B0004088</v>
          </cell>
          <cell r="I256">
            <v>36673</v>
          </cell>
          <cell r="J256">
            <v>4</v>
          </cell>
          <cell r="K256" t="str">
            <v>CPQ-143315-B21</v>
          </cell>
          <cell r="L256" t="str">
            <v>143315-B21</v>
          </cell>
          <cell r="M256" t="str">
            <v>MOUSE - OPAL F/ARMADA</v>
          </cell>
          <cell r="N256" t="str">
            <v>x</v>
          </cell>
          <cell r="P256">
            <v>1</v>
          </cell>
          <cell r="Q256">
            <v>28</v>
          </cell>
          <cell r="R256">
            <v>28</v>
          </cell>
          <cell r="X256">
            <v>28</v>
          </cell>
          <cell r="Y256">
            <v>36641</v>
          </cell>
        </row>
        <row r="257">
          <cell r="A257">
            <v>36636</v>
          </cell>
          <cell r="B257" t="str">
            <v>IN</v>
          </cell>
          <cell r="C257" t="str">
            <v>738581</v>
          </cell>
          <cell r="D257">
            <v>0</v>
          </cell>
          <cell r="E257">
            <v>36633</v>
          </cell>
          <cell r="F257">
            <v>3</v>
          </cell>
          <cell r="G257" t="str">
            <v>121940</v>
          </cell>
          <cell r="H257" t="str">
            <v>B0004088</v>
          </cell>
          <cell r="I257">
            <v>36666</v>
          </cell>
          <cell r="J257">
            <v>1</v>
          </cell>
          <cell r="K257" t="str">
            <v>TCM-3CCFE575BT</v>
          </cell>
          <cell r="L257" t="str">
            <v>3CCFE575BT</v>
          </cell>
          <cell r="M257" t="str">
            <v>10/100 LAN CARDBUS PCCARD W/CABLE</v>
          </cell>
          <cell r="N257" t="str">
            <v>x</v>
          </cell>
          <cell r="P257">
            <v>1</v>
          </cell>
          <cell r="Q257">
            <v>144</v>
          </cell>
          <cell r="R257">
            <v>144</v>
          </cell>
          <cell r="S257">
            <v>232.07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376.07</v>
          </cell>
          <cell r="Y257">
            <v>36635</v>
          </cell>
        </row>
        <row r="258">
          <cell r="A258">
            <v>36643</v>
          </cell>
          <cell r="B258" t="str">
            <v>IN</v>
          </cell>
          <cell r="C258" t="str">
            <v>749249</v>
          </cell>
          <cell r="D258">
            <v>0</v>
          </cell>
          <cell r="E258">
            <v>36633</v>
          </cell>
          <cell r="F258">
            <v>10</v>
          </cell>
          <cell r="G258" t="str">
            <v>121940</v>
          </cell>
          <cell r="H258" t="str">
            <v>B0004088</v>
          </cell>
          <cell r="I258">
            <v>36673</v>
          </cell>
          <cell r="J258">
            <v>1</v>
          </cell>
          <cell r="K258" t="str">
            <v>CPQ-400312-B21</v>
          </cell>
          <cell r="L258" t="str">
            <v>400312-B21</v>
          </cell>
          <cell r="M258" t="str">
            <v>64MB 100MHZ SDRAMARMADA M300,M700,E700</v>
          </cell>
          <cell r="N258" t="str">
            <v>x</v>
          </cell>
          <cell r="P258">
            <v>1</v>
          </cell>
          <cell r="Q258">
            <v>126</v>
          </cell>
          <cell r="R258">
            <v>126</v>
          </cell>
          <cell r="S258">
            <v>34.32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160.32</v>
          </cell>
          <cell r="Y258">
            <v>36641</v>
          </cell>
        </row>
        <row r="259">
          <cell r="A259">
            <v>36643</v>
          </cell>
          <cell r="B259" t="str">
            <v>IN</v>
          </cell>
          <cell r="C259" t="str">
            <v>749249</v>
          </cell>
          <cell r="D259">
            <v>0</v>
          </cell>
          <cell r="E259">
            <v>36633</v>
          </cell>
          <cell r="F259">
            <v>10</v>
          </cell>
          <cell r="G259" t="str">
            <v>121940</v>
          </cell>
          <cell r="H259" t="str">
            <v>B0004088</v>
          </cell>
          <cell r="I259">
            <v>36673</v>
          </cell>
          <cell r="J259">
            <v>2</v>
          </cell>
          <cell r="K259" t="str">
            <v>CPQ-382500-001</v>
          </cell>
          <cell r="L259" t="str">
            <v>382500-001</v>
          </cell>
          <cell r="M259" t="str">
            <v>ARMADA CONVENIENCE BASE E</v>
          </cell>
          <cell r="N259" t="str">
            <v>x</v>
          </cell>
          <cell r="P259">
            <v>1</v>
          </cell>
          <cell r="Q259">
            <v>211</v>
          </cell>
          <cell r="R259">
            <v>211</v>
          </cell>
          <cell r="X259">
            <v>211</v>
          </cell>
          <cell r="Y259">
            <v>36641</v>
          </cell>
        </row>
        <row r="260">
          <cell r="A260">
            <v>36645</v>
          </cell>
          <cell r="B260" t="str">
            <v>IN</v>
          </cell>
          <cell r="C260" t="str">
            <v>754327</v>
          </cell>
          <cell r="D260">
            <v>0</v>
          </cell>
          <cell r="E260">
            <v>36633</v>
          </cell>
          <cell r="F260">
            <v>12</v>
          </cell>
          <cell r="G260" t="str">
            <v>121940</v>
          </cell>
          <cell r="H260" t="str">
            <v>B0004088</v>
          </cell>
          <cell r="I260">
            <v>36675</v>
          </cell>
          <cell r="J260">
            <v>1</v>
          </cell>
          <cell r="K260" t="str">
            <v>CPQ-122931-B25</v>
          </cell>
          <cell r="L260" t="str">
            <v>122931-B25</v>
          </cell>
          <cell r="M260" t="str">
            <v>ARMADA CONVENIENCE BASE EMONITOR STAND</v>
          </cell>
          <cell r="N260" t="str">
            <v>x</v>
          </cell>
          <cell r="P260">
            <v>1</v>
          </cell>
          <cell r="Q260">
            <v>75</v>
          </cell>
          <cell r="R260">
            <v>75</v>
          </cell>
          <cell r="S260">
            <v>6.19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81.19</v>
          </cell>
          <cell r="Y260">
            <v>36644</v>
          </cell>
        </row>
        <row r="261">
          <cell r="A261">
            <v>36644</v>
          </cell>
          <cell r="B261" t="str">
            <v>IN</v>
          </cell>
          <cell r="C261" t="str">
            <v>751710</v>
          </cell>
          <cell r="D261">
            <v>0</v>
          </cell>
          <cell r="E261">
            <v>36633</v>
          </cell>
          <cell r="F261">
            <v>11</v>
          </cell>
          <cell r="G261" t="str">
            <v>121940</v>
          </cell>
          <cell r="H261" t="str">
            <v>B0004088</v>
          </cell>
          <cell r="I261">
            <v>36674</v>
          </cell>
          <cell r="J261">
            <v>1</v>
          </cell>
          <cell r="K261" t="str">
            <v>COI-1005F.ENO</v>
          </cell>
          <cell r="L261" t="str">
            <v>1005FENRON006</v>
          </cell>
          <cell r="M261" t="str">
            <v>ATTACHE SINGLE GUSSETSMALL CASE</v>
          </cell>
          <cell r="N261" t="str">
            <v>x</v>
          </cell>
          <cell r="P261">
            <v>1</v>
          </cell>
          <cell r="Q261">
            <v>62</v>
          </cell>
          <cell r="R261">
            <v>62</v>
          </cell>
          <cell r="S261">
            <v>5.12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67.12</v>
          </cell>
          <cell r="Y261">
            <v>36640</v>
          </cell>
        </row>
        <row r="262">
          <cell r="A262">
            <v>36643</v>
          </cell>
          <cell r="B262" t="str">
            <v>IN</v>
          </cell>
          <cell r="C262" t="str">
            <v>749249</v>
          </cell>
          <cell r="D262">
            <v>0</v>
          </cell>
          <cell r="E262">
            <v>36633</v>
          </cell>
          <cell r="F262">
            <v>10</v>
          </cell>
          <cell r="G262" t="str">
            <v>121940</v>
          </cell>
          <cell r="H262" t="str">
            <v>B0004088</v>
          </cell>
          <cell r="I262">
            <v>36673</v>
          </cell>
          <cell r="J262">
            <v>3</v>
          </cell>
          <cell r="K262" t="str">
            <v>CPQ-294343-001</v>
          </cell>
          <cell r="L262" t="str">
            <v>294343-001</v>
          </cell>
          <cell r="M262" t="str">
            <v>ENHANCED KYBRD - OPALF/ARMADA</v>
          </cell>
          <cell r="N262" t="str">
            <v>x</v>
          </cell>
          <cell r="P262">
            <v>1</v>
          </cell>
          <cell r="Q262">
            <v>51</v>
          </cell>
          <cell r="R262">
            <v>51</v>
          </cell>
          <cell r="X262">
            <v>51</v>
          </cell>
          <cell r="Y262">
            <v>36641</v>
          </cell>
        </row>
        <row r="263">
          <cell r="A263">
            <v>36636</v>
          </cell>
          <cell r="B263" t="str">
            <v>IN</v>
          </cell>
          <cell r="C263" t="str">
            <v>738582</v>
          </cell>
          <cell r="D263">
            <v>0</v>
          </cell>
          <cell r="E263">
            <v>36633</v>
          </cell>
          <cell r="F263">
            <v>3</v>
          </cell>
          <cell r="G263" t="str">
            <v>121941</v>
          </cell>
          <cell r="H263" t="str">
            <v>B0004089</v>
          </cell>
          <cell r="I263">
            <v>36666</v>
          </cell>
          <cell r="J263">
            <v>2</v>
          </cell>
          <cell r="K263" t="str">
            <v>CPQ-205859-006</v>
          </cell>
          <cell r="L263" t="str">
            <v>205859-006</v>
          </cell>
          <cell r="M263" t="str">
            <v>Arm M700 P3/650 64/6 14.1</v>
          </cell>
          <cell r="N263" t="str">
            <v>LT</v>
          </cell>
          <cell r="P263">
            <v>1</v>
          </cell>
          <cell r="Q263">
            <v>2669</v>
          </cell>
          <cell r="R263">
            <v>2669</v>
          </cell>
          <cell r="X263">
            <v>2669</v>
          </cell>
          <cell r="Y263">
            <v>36635</v>
          </cell>
        </row>
        <row r="264">
          <cell r="A264">
            <v>36636</v>
          </cell>
          <cell r="B264" t="str">
            <v>IN</v>
          </cell>
          <cell r="C264" t="str">
            <v>738582</v>
          </cell>
          <cell r="D264">
            <v>0</v>
          </cell>
          <cell r="E264">
            <v>36633</v>
          </cell>
          <cell r="F264">
            <v>3</v>
          </cell>
          <cell r="G264" t="str">
            <v>121941</v>
          </cell>
          <cell r="H264" t="str">
            <v>B0004089</v>
          </cell>
          <cell r="I264">
            <v>36666</v>
          </cell>
          <cell r="J264">
            <v>1</v>
          </cell>
          <cell r="K264" t="str">
            <v>TCM-3CCFE575BT</v>
          </cell>
          <cell r="L264" t="str">
            <v>3CCFE575BT</v>
          </cell>
          <cell r="M264" t="str">
            <v>10/100 LAN CARDBUS PCCARD W/CABLE</v>
          </cell>
          <cell r="N264" t="str">
            <v>x</v>
          </cell>
          <cell r="P264">
            <v>1</v>
          </cell>
          <cell r="Q264">
            <v>144</v>
          </cell>
          <cell r="R264">
            <v>144</v>
          </cell>
          <cell r="S264">
            <v>260.62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404.62</v>
          </cell>
          <cell r="Y264">
            <v>36635</v>
          </cell>
        </row>
        <row r="265">
          <cell r="A265">
            <v>36643</v>
          </cell>
          <cell r="B265" t="str">
            <v>IN</v>
          </cell>
          <cell r="C265" t="str">
            <v>749250</v>
          </cell>
          <cell r="D265">
            <v>0</v>
          </cell>
          <cell r="E265">
            <v>36633</v>
          </cell>
          <cell r="F265">
            <v>10</v>
          </cell>
          <cell r="G265" t="str">
            <v>121941</v>
          </cell>
          <cell r="H265" t="str">
            <v>B0004089</v>
          </cell>
          <cell r="I265">
            <v>36673</v>
          </cell>
          <cell r="J265">
            <v>2</v>
          </cell>
          <cell r="K265" t="str">
            <v>CPQ-400312-B21</v>
          </cell>
          <cell r="L265" t="str">
            <v>400312-B21</v>
          </cell>
          <cell r="M265" t="str">
            <v>64MB 100MHZ SDRAMARMADA M300,M700,E700</v>
          </cell>
          <cell r="N265" t="str">
            <v>x</v>
          </cell>
          <cell r="P265">
            <v>1</v>
          </cell>
          <cell r="Q265">
            <v>126</v>
          </cell>
          <cell r="R265">
            <v>126</v>
          </cell>
          <cell r="X265">
            <v>126</v>
          </cell>
          <cell r="Y265">
            <v>36641</v>
          </cell>
        </row>
        <row r="266">
          <cell r="A266">
            <v>36643</v>
          </cell>
          <cell r="B266" t="str">
            <v>IN</v>
          </cell>
          <cell r="C266" t="str">
            <v>749250</v>
          </cell>
          <cell r="D266">
            <v>0</v>
          </cell>
          <cell r="E266">
            <v>36633</v>
          </cell>
          <cell r="F266">
            <v>10</v>
          </cell>
          <cell r="G266" t="str">
            <v>121941</v>
          </cell>
          <cell r="H266" t="str">
            <v>B0004089</v>
          </cell>
          <cell r="I266">
            <v>36673</v>
          </cell>
          <cell r="J266">
            <v>3</v>
          </cell>
          <cell r="K266" t="str">
            <v>CPQ-382500-001</v>
          </cell>
          <cell r="L266" t="str">
            <v>382500-001</v>
          </cell>
          <cell r="M266" t="str">
            <v>ARMADA CONVENIENCE BASE E</v>
          </cell>
          <cell r="N266" t="str">
            <v>x</v>
          </cell>
          <cell r="P266">
            <v>1</v>
          </cell>
          <cell r="Q266">
            <v>211</v>
          </cell>
          <cell r="R266">
            <v>211</v>
          </cell>
          <cell r="X266">
            <v>211</v>
          </cell>
          <cell r="Y266">
            <v>36641</v>
          </cell>
        </row>
        <row r="267">
          <cell r="A267">
            <v>36644</v>
          </cell>
          <cell r="B267" t="str">
            <v>IN</v>
          </cell>
          <cell r="C267" t="str">
            <v>751701</v>
          </cell>
          <cell r="D267">
            <v>0</v>
          </cell>
          <cell r="E267">
            <v>36633</v>
          </cell>
          <cell r="F267">
            <v>11</v>
          </cell>
          <cell r="G267" t="str">
            <v>121941</v>
          </cell>
          <cell r="H267" t="str">
            <v>B0004089</v>
          </cell>
          <cell r="I267">
            <v>36674</v>
          </cell>
          <cell r="J267">
            <v>1</v>
          </cell>
          <cell r="K267" t="str">
            <v>COI-1005F.ENO</v>
          </cell>
          <cell r="L267" t="str">
            <v>1005FENRON006</v>
          </cell>
          <cell r="M267" t="str">
            <v>ATTACHE SINGLE GUSSETSMALL CASE</v>
          </cell>
          <cell r="N267" t="str">
            <v>x</v>
          </cell>
          <cell r="P267">
            <v>1</v>
          </cell>
          <cell r="Q267">
            <v>62</v>
          </cell>
          <cell r="R267">
            <v>62</v>
          </cell>
          <cell r="S267">
            <v>5.12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67.12</v>
          </cell>
          <cell r="Y267">
            <v>36640</v>
          </cell>
        </row>
        <row r="268">
          <cell r="A268">
            <v>36643</v>
          </cell>
          <cell r="B268" t="str">
            <v>IN</v>
          </cell>
          <cell r="C268" t="str">
            <v>749250</v>
          </cell>
          <cell r="D268">
            <v>0</v>
          </cell>
          <cell r="E268">
            <v>36633</v>
          </cell>
          <cell r="F268">
            <v>10</v>
          </cell>
          <cell r="G268" t="str">
            <v>121941</v>
          </cell>
          <cell r="H268" t="str">
            <v>B0004089</v>
          </cell>
          <cell r="I268">
            <v>36673</v>
          </cell>
          <cell r="J268">
            <v>1</v>
          </cell>
          <cell r="K268" t="str">
            <v>CPQ-325800-001</v>
          </cell>
          <cell r="L268" t="str">
            <v>325800-001</v>
          </cell>
          <cell r="M268" t="str">
            <v>COMPAQ V700 17IN COLMON16VIS .22MM 1600X1200</v>
          </cell>
          <cell r="N268" t="str">
            <v>x</v>
          </cell>
          <cell r="P268">
            <v>1</v>
          </cell>
          <cell r="Q268">
            <v>294</v>
          </cell>
          <cell r="R268">
            <v>294</v>
          </cell>
          <cell r="S268">
            <v>58.58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352.58</v>
          </cell>
          <cell r="Y268">
            <v>36641</v>
          </cell>
        </row>
        <row r="269">
          <cell r="A269">
            <v>36643</v>
          </cell>
          <cell r="B269" t="str">
            <v>IN</v>
          </cell>
          <cell r="C269" t="str">
            <v>749250</v>
          </cell>
          <cell r="D269">
            <v>0</v>
          </cell>
          <cell r="E269">
            <v>36633</v>
          </cell>
          <cell r="F269">
            <v>10</v>
          </cell>
          <cell r="G269" t="str">
            <v>121941</v>
          </cell>
          <cell r="H269" t="str">
            <v>B0004089</v>
          </cell>
          <cell r="I269">
            <v>36673</v>
          </cell>
          <cell r="J269">
            <v>4</v>
          </cell>
          <cell r="K269" t="str">
            <v>CPQ-294343-001</v>
          </cell>
          <cell r="L269" t="str">
            <v>294343-001</v>
          </cell>
          <cell r="M269" t="str">
            <v>ENHANCED KYBRD - OPALF/ARMADA</v>
          </cell>
          <cell r="N269" t="str">
            <v>x</v>
          </cell>
          <cell r="P269">
            <v>1</v>
          </cell>
          <cell r="Q269">
            <v>51</v>
          </cell>
          <cell r="R269">
            <v>51</v>
          </cell>
          <cell r="X269">
            <v>51</v>
          </cell>
          <cell r="Y269">
            <v>36641</v>
          </cell>
        </row>
        <row r="270">
          <cell r="A270">
            <v>36643</v>
          </cell>
          <cell r="B270" t="str">
            <v>IN</v>
          </cell>
          <cell r="C270" t="str">
            <v>749250</v>
          </cell>
          <cell r="D270">
            <v>0</v>
          </cell>
          <cell r="E270">
            <v>36633</v>
          </cell>
          <cell r="F270">
            <v>10</v>
          </cell>
          <cell r="G270" t="str">
            <v>121941</v>
          </cell>
          <cell r="H270" t="str">
            <v>B0004089</v>
          </cell>
          <cell r="I270">
            <v>36673</v>
          </cell>
          <cell r="J270">
            <v>5</v>
          </cell>
          <cell r="K270" t="str">
            <v>CPQ-143315-B21</v>
          </cell>
          <cell r="L270" t="str">
            <v>143315-B21</v>
          </cell>
          <cell r="M270" t="str">
            <v>MOUSE - OPAL F/ARMADA</v>
          </cell>
          <cell r="N270" t="str">
            <v>x</v>
          </cell>
          <cell r="P270">
            <v>1</v>
          </cell>
          <cell r="Q270">
            <v>28</v>
          </cell>
          <cell r="R270">
            <v>28</v>
          </cell>
          <cell r="X270">
            <v>28</v>
          </cell>
          <cell r="Y270">
            <v>36641</v>
          </cell>
        </row>
        <row r="271">
          <cell r="A271">
            <v>36636</v>
          </cell>
          <cell r="B271" t="str">
            <v>IN</v>
          </cell>
          <cell r="C271" t="str">
            <v>738582</v>
          </cell>
          <cell r="D271">
            <v>0</v>
          </cell>
          <cell r="E271">
            <v>36633</v>
          </cell>
          <cell r="F271">
            <v>3</v>
          </cell>
          <cell r="G271" t="str">
            <v>121941</v>
          </cell>
          <cell r="H271" t="str">
            <v>B0004089</v>
          </cell>
          <cell r="I271">
            <v>36666</v>
          </cell>
          <cell r="J271">
            <v>3</v>
          </cell>
          <cell r="K271" t="str">
            <v>VIO-123103</v>
          </cell>
          <cell r="L271" t="str">
            <v>123103</v>
          </cell>
          <cell r="M271" t="str">
            <v>Visio Pro 2000 New ver 1U</v>
          </cell>
          <cell r="P271">
            <v>1</v>
          </cell>
          <cell r="Q271">
            <v>346</v>
          </cell>
          <cell r="R271">
            <v>346</v>
          </cell>
          <cell r="X271">
            <v>346</v>
          </cell>
          <cell r="Y271">
            <v>36635</v>
          </cell>
        </row>
        <row r="272">
          <cell r="A272">
            <v>36636</v>
          </cell>
          <cell r="B272" t="str">
            <v>IN</v>
          </cell>
          <cell r="C272" t="str">
            <v>738583</v>
          </cell>
          <cell r="D272">
            <v>0</v>
          </cell>
          <cell r="E272">
            <v>36633</v>
          </cell>
          <cell r="F272">
            <v>3</v>
          </cell>
          <cell r="G272" t="str">
            <v>121943</v>
          </cell>
          <cell r="H272" t="str">
            <v>B0004090</v>
          </cell>
          <cell r="I272">
            <v>36666</v>
          </cell>
          <cell r="J272">
            <v>2</v>
          </cell>
          <cell r="K272" t="str">
            <v>CPQ-205859-006</v>
          </cell>
          <cell r="L272" t="str">
            <v>205859-006</v>
          </cell>
          <cell r="M272" t="str">
            <v>Arm M700 P3/650 64/6 14.1</v>
          </cell>
          <cell r="N272" t="str">
            <v>LT</v>
          </cell>
          <cell r="P272">
            <v>2</v>
          </cell>
          <cell r="Q272">
            <v>2669</v>
          </cell>
          <cell r="R272">
            <v>5338</v>
          </cell>
          <cell r="X272">
            <v>5338</v>
          </cell>
          <cell r="Y272">
            <v>36635</v>
          </cell>
        </row>
        <row r="273">
          <cell r="A273">
            <v>36636</v>
          </cell>
          <cell r="B273" t="str">
            <v>IN</v>
          </cell>
          <cell r="C273" t="str">
            <v>738583</v>
          </cell>
          <cell r="D273">
            <v>0</v>
          </cell>
          <cell r="E273">
            <v>36633</v>
          </cell>
          <cell r="F273">
            <v>3</v>
          </cell>
          <cell r="G273" t="str">
            <v>121943</v>
          </cell>
          <cell r="H273" t="str">
            <v>B0004090</v>
          </cell>
          <cell r="I273">
            <v>36666</v>
          </cell>
          <cell r="J273">
            <v>1</v>
          </cell>
          <cell r="K273" t="str">
            <v>TCM-3CCFE575BT</v>
          </cell>
          <cell r="L273" t="str">
            <v>3CCFE575BT</v>
          </cell>
          <cell r="M273" t="str">
            <v>10/100 LAN CARDBUS PCCARD W/CABLE</v>
          </cell>
          <cell r="N273" t="str">
            <v>x</v>
          </cell>
          <cell r="P273">
            <v>2</v>
          </cell>
          <cell r="Q273">
            <v>144</v>
          </cell>
          <cell r="R273">
            <v>288</v>
          </cell>
          <cell r="S273">
            <v>464.15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752.15</v>
          </cell>
          <cell r="Y273">
            <v>36635</v>
          </cell>
        </row>
        <row r="274">
          <cell r="A274">
            <v>36643</v>
          </cell>
          <cell r="B274" t="str">
            <v>IN</v>
          </cell>
          <cell r="C274" t="str">
            <v>749251</v>
          </cell>
          <cell r="D274">
            <v>0</v>
          </cell>
          <cell r="E274">
            <v>36633</v>
          </cell>
          <cell r="F274">
            <v>10</v>
          </cell>
          <cell r="G274" t="str">
            <v>121943</v>
          </cell>
          <cell r="H274" t="str">
            <v>B0004090</v>
          </cell>
          <cell r="I274">
            <v>36673</v>
          </cell>
          <cell r="J274">
            <v>1</v>
          </cell>
          <cell r="K274" t="str">
            <v>CPQ-400312-B21</v>
          </cell>
          <cell r="L274" t="str">
            <v>400312-B21</v>
          </cell>
          <cell r="M274" t="str">
            <v>64MB 100MHZ SDRAMARMADA M300,M700,E700</v>
          </cell>
          <cell r="N274" t="str">
            <v>x</v>
          </cell>
          <cell r="P274">
            <v>2</v>
          </cell>
          <cell r="Q274">
            <v>126</v>
          </cell>
          <cell r="R274">
            <v>252</v>
          </cell>
          <cell r="S274">
            <v>68.64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320.64</v>
          </cell>
          <cell r="Y274">
            <v>36641</v>
          </cell>
        </row>
        <row r="275">
          <cell r="A275">
            <v>36643</v>
          </cell>
          <cell r="B275" t="str">
            <v>IN</v>
          </cell>
          <cell r="C275" t="str">
            <v>749251</v>
          </cell>
          <cell r="D275">
            <v>0</v>
          </cell>
          <cell r="E275">
            <v>36633</v>
          </cell>
          <cell r="F275">
            <v>10</v>
          </cell>
          <cell r="G275" t="str">
            <v>121943</v>
          </cell>
          <cell r="H275" t="str">
            <v>B0004090</v>
          </cell>
          <cell r="I275">
            <v>36673</v>
          </cell>
          <cell r="J275">
            <v>2</v>
          </cell>
          <cell r="K275" t="str">
            <v>CPQ-382500-001</v>
          </cell>
          <cell r="L275" t="str">
            <v>382500-001</v>
          </cell>
          <cell r="M275" t="str">
            <v>ARMADA CONVENIENCE BASE E</v>
          </cell>
          <cell r="N275" t="str">
            <v>x</v>
          </cell>
          <cell r="P275">
            <v>2</v>
          </cell>
          <cell r="Q275">
            <v>211</v>
          </cell>
          <cell r="R275">
            <v>422</v>
          </cell>
          <cell r="X275">
            <v>422</v>
          </cell>
          <cell r="Y275">
            <v>36641</v>
          </cell>
        </row>
        <row r="276">
          <cell r="A276">
            <v>36645</v>
          </cell>
          <cell r="B276" t="str">
            <v>IN</v>
          </cell>
          <cell r="C276" t="str">
            <v>754328</v>
          </cell>
          <cell r="D276">
            <v>0</v>
          </cell>
          <cell r="E276">
            <v>36633</v>
          </cell>
          <cell r="F276">
            <v>12</v>
          </cell>
          <cell r="G276" t="str">
            <v>121943</v>
          </cell>
          <cell r="H276" t="str">
            <v>B0004090</v>
          </cell>
          <cell r="I276">
            <v>36675</v>
          </cell>
          <cell r="J276">
            <v>1</v>
          </cell>
          <cell r="K276" t="str">
            <v>CPQ-122931-B25</v>
          </cell>
          <cell r="L276" t="str">
            <v>122931-B25</v>
          </cell>
          <cell r="M276" t="str">
            <v>ARMADA CONVENIENCE BASE EMONITOR STAND</v>
          </cell>
          <cell r="N276" t="str">
            <v>x</v>
          </cell>
          <cell r="P276">
            <v>2</v>
          </cell>
          <cell r="Q276">
            <v>75</v>
          </cell>
          <cell r="R276">
            <v>150</v>
          </cell>
          <cell r="S276">
            <v>12.38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162.38</v>
          </cell>
          <cell r="Y276">
            <v>36644</v>
          </cell>
        </row>
        <row r="277">
          <cell r="A277">
            <v>36644</v>
          </cell>
          <cell r="B277" t="str">
            <v>IN</v>
          </cell>
          <cell r="C277" t="str">
            <v>751699</v>
          </cell>
          <cell r="D277">
            <v>0</v>
          </cell>
          <cell r="E277">
            <v>36633</v>
          </cell>
          <cell r="F277">
            <v>11</v>
          </cell>
          <cell r="G277" t="str">
            <v>121943</v>
          </cell>
          <cell r="H277" t="str">
            <v>B0004090</v>
          </cell>
          <cell r="I277">
            <v>36674</v>
          </cell>
          <cell r="J277">
            <v>1</v>
          </cell>
          <cell r="K277" t="str">
            <v>COI-1005F.ENO</v>
          </cell>
          <cell r="L277" t="str">
            <v>1005FENRON006</v>
          </cell>
          <cell r="M277" t="str">
            <v>ATTACHE SINGLE GUSSETSMALL CASE</v>
          </cell>
          <cell r="N277" t="str">
            <v>x</v>
          </cell>
          <cell r="P277">
            <v>2</v>
          </cell>
          <cell r="Q277">
            <v>62</v>
          </cell>
          <cell r="R277">
            <v>124</v>
          </cell>
          <cell r="S277">
            <v>10.23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134.22999999999999</v>
          </cell>
          <cell r="Y277">
            <v>36640</v>
          </cell>
        </row>
        <row r="278">
          <cell r="A278">
            <v>36643</v>
          </cell>
          <cell r="B278" t="str">
            <v>IN</v>
          </cell>
          <cell r="C278" t="str">
            <v>749251</v>
          </cell>
          <cell r="D278">
            <v>0</v>
          </cell>
          <cell r="E278">
            <v>36633</v>
          </cell>
          <cell r="F278">
            <v>10</v>
          </cell>
          <cell r="G278" t="str">
            <v>121943</v>
          </cell>
          <cell r="H278" t="str">
            <v>B0004090</v>
          </cell>
          <cell r="I278">
            <v>36673</v>
          </cell>
          <cell r="J278">
            <v>3</v>
          </cell>
          <cell r="K278" t="str">
            <v>CPQ-294343-001</v>
          </cell>
          <cell r="L278" t="str">
            <v>294343-001</v>
          </cell>
          <cell r="M278" t="str">
            <v>ENHANCED KYBRD - OPALF/ARMADA</v>
          </cell>
          <cell r="N278" t="str">
            <v>x</v>
          </cell>
          <cell r="P278">
            <v>2</v>
          </cell>
          <cell r="Q278">
            <v>51</v>
          </cell>
          <cell r="R278">
            <v>102</v>
          </cell>
          <cell r="X278">
            <v>102</v>
          </cell>
          <cell r="Y278">
            <v>36641</v>
          </cell>
        </row>
        <row r="279">
          <cell r="A279">
            <v>36643</v>
          </cell>
          <cell r="B279" t="str">
            <v>IN</v>
          </cell>
          <cell r="C279" t="str">
            <v>749251</v>
          </cell>
          <cell r="D279">
            <v>0</v>
          </cell>
          <cell r="E279">
            <v>36633</v>
          </cell>
          <cell r="F279">
            <v>10</v>
          </cell>
          <cell r="G279" t="str">
            <v>121943</v>
          </cell>
          <cell r="H279" t="str">
            <v>B0004090</v>
          </cell>
          <cell r="I279">
            <v>36673</v>
          </cell>
          <cell r="J279">
            <v>4</v>
          </cell>
          <cell r="K279" t="str">
            <v>CPQ-143315-B21</v>
          </cell>
          <cell r="L279" t="str">
            <v>143315-B21</v>
          </cell>
          <cell r="M279" t="str">
            <v>MOUSE - OPAL F/ARMADA</v>
          </cell>
          <cell r="N279" t="str">
            <v>x</v>
          </cell>
          <cell r="P279">
            <v>2</v>
          </cell>
          <cell r="Q279">
            <v>28</v>
          </cell>
          <cell r="R279">
            <v>56</v>
          </cell>
          <cell r="X279">
            <v>56</v>
          </cell>
          <cell r="Y279">
            <v>36641</v>
          </cell>
        </row>
        <row r="280">
          <cell r="A280">
            <v>36641</v>
          </cell>
          <cell r="B280" t="str">
            <v>IN</v>
          </cell>
          <cell r="C280" t="str">
            <v>744237</v>
          </cell>
          <cell r="D280">
            <v>0</v>
          </cell>
          <cell r="E280">
            <v>36633</v>
          </cell>
          <cell r="F280">
            <v>8</v>
          </cell>
          <cell r="G280" t="str">
            <v>121943</v>
          </cell>
          <cell r="H280" t="str">
            <v>B0004090</v>
          </cell>
          <cell r="I280">
            <v>36671</v>
          </cell>
          <cell r="J280">
            <v>1</v>
          </cell>
          <cell r="K280" t="str">
            <v>CPQ-104741-001</v>
          </cell>
          <cell r="L280" t="str">
            <v>104741-001</v>
          </cell>
          <cell r="M280" t="str">
            <v>TFT5010 FLAT PANEL-MONITOR OPAL</v>
          </cell>
          <cell r="P280">
            <v>1</v>
          </cell>
          <cell r="Q280">
            <v>1226</v>
          </cell>
          <cell r="R280">
            <v>1226</v>
          </cell>
          <cell r="S280">
            <v>101.15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1327.15</v>
          </cell>
          <cell r="Y280">
            <v>36640</v>
          </cell>
        </row>
        <row r="281">
          <cell r="A281">
            <v>36636</v>
          </cell>
          <cell r="B281" t="str">
            <v>IN</v>
          </cell>
          <cell r="C281" t="str">
            <v>738584</v>
          </cell>
          <cell r="D281">
            <v>0</v>
          </cell>
          <cell r="E281">
            <v>36633</v>
          </cell>
          <cell r="F281">
            <v>3</v>
          </cell>
          <cell r="G281" t="str">
            <v>121945</v>
          </cell>
          <cell r="H281" t="str">
            <v>B0004091</v>
          </cell>
          <cell r="I281">
            <v>36666</v>
          </cell>
          <cell r="J281">
            <v>1</v>
          </cell>
          <cell r="K281" t="str">
            <v>CPQ-154884-005</v>
          </cell>
          <cell r="L281" t="str">
            <v>154884-005</v>
          </cell>
          <cell r="M281" t="str">
            <v>DESKPRO EN P3-600MHZ 10.064MB 32X NT 4.0</v>
          </cell>
          <cell r="N281" t="str">
            <v xml:space="preserve">DT </v>
          </cell>
          <cell r="P281">
            <v>1</v>
          </cell>
          <cell r="Q281">
            <v>1192</v>
          </cell>
          <cell r="R281">
            <v>1192</v>
          </cell>
          <cell r="S281">
            <v>98.34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1290.3399999999999</v>
          </cell>
          <cell r="Y281">
            <v>36635</v>
          </cell>
        </row>
        <row r="282">
          <cell r="A282">
            <v>36636</v>
          </cell>
          <cell r="B282" t="str">
            <v>IN</v>
          </cell>
          <cell r="C282" t="str">
            <v>738585</v>
          </cell>
          <cell r="D282">
            <v>0</v>
          </cell>
          <cell r="E282">
            <v>36633</v>
          </cell>
          <cell r="F282">
            <v>3</v>
          </cell>
          <cell r="G282" t="str">
            <v>121946</v>
          </cell>
          <cell r="H282" t="str">
            <v>B0004092</v>
          </cell>
          <cell r="I282">
            <v>36666</v>
          </cell>
          <cell r="J282">
            <v>1</v>
          </cell>
          <cell r="K282" t="str">
            <v>CPQ-154884-005</v>
          </cell>
          <cell r="L282" t="str">
            <v>154884-005</v>
          </cell>
          <cell r="M282" t="str">
            <v>DESKPRO EN P3-600MHZ 10.064MB 32X NT 4.0</v>
          </cell>
          <cell r="N282" t="str">
            <v xml:space="preserve">DT </v>
          </cell>
          <cell r="P282">
            <v>1</v>
          </cell>
          <cell r="Q282">
            <v>1192</v>
          </cell>
          <cell r="R282">
            <v>1192</v>
          </cell>
          <cell r="S282">
            <v>98.34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1290.3399999999999</v>
          </cell>
          <cell r="Y282">
            <v>36635</v>
          </cell>
        </row>
        <row r="283">
          <cell r="A283">
            <v>36642</v>
          </cell>
          <cell r="B283" t="str">
            <v>IN</v>
          </cell>
          <cell r="C283" t="str">
            <v>745576</v>
          </cell>
          <cell r="D283">
            <v>0</v>
          </cell>
          <cell r="E283">
            <v>36633</v>
          </cell>
          <cell r="F283">
            <v>9</v>
          </cell>
          <cell r="G283" t="str">
            <v>121946</v>
          </cell>
          <cell r="H283" t="str">
            <v>B0004092</v>
          </cell>
          <cell r="I283">
            <v>36672</v>
          </cell>
          <cell r="J283">
            <v>1</v>
          </cell>
          <cell r="K283" t="str">
            <v>HPC-C4455A#ABA</v>
          </cell>
          <cell r="L283" t="str">
            <v>C4455A#ABA</v>
          </cell>
          <cell r="M283" t="str">
            <v>32X/8X/4X REWRITABLE RETASCSI CD-WRITER 9200I INT</v>
          </cell>
          <cell r="P283">
            <v>1</v>
          </cell>
          <cell r="Q283">
            <v>273</v>
          </cell>
          <cell r="R283">
            <v>273</v>
          </cell>
          <cell r="S283">
            <v>22.52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295.52</v>
          </cell>
          <cell r="Y283">
            <v>36641</v>
          </cell>
        </row>
        <row r="284">
          <cell r="A284">
            <v>36636</v>
          </cell>
          <cell r="B284" t="str">
            <v>IN</v>
          </cell>
          <cell r="C284" t="str">
            <v>738586</v>
          </cell>
          <cell r="D284">
            <v>0</v>
          </cell>
          <cell r="E284">
            <v>36633</v>
          </cell>
          <cell r="F284">
            <v>3</v>
          </cell>
          <cell r="G284" t="str">
            <v>121949</v>
          </cell>
          <cell r="H284" t="str">
            <v>B0004093</v>
          </cell>
          <cell r="I284">
            <v>36666</v>
          </cell>
          <cell r="J284">
            <v>1</v>
          </cell>
          <cell r="K284" t="str">
            <v>CPQ-154884-005</v>
          </cell>
          <cell r="L284" t="str">
            <v>154884-005</v>
          </cell>
          <cell r="M284" t="str">
            <v>DESKPRO EN P3-600MHZ 10.064MB 32X NT 4.0</v>
          </cell>
          <cell r="N284" t="str">
            <v xml:space="preserve">DT </v>
          </cell>
          <cell r="P284">
            <v>1</v>
          </cell>
          <cell r="Q284">
            <v>1192</v>
          </cell>
          <cell r="R284">
            <v>1192</v>
          </cell>
          <cell r="S284">
            <v>98.34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1290.3399999999999</v>
          </cell>
          <cell r="Y284">
            <v>36635</v>
          </cell>
        </row>
        <row r="285">
          <cell r="A285">
            <v>36642</v>
          </cell>
          <cell r="B285" t="str">
            <v>IN</v>
          </cell>
          <cell r="C285" t="str">
            <v>745577</v>
          </cell>
          <cell r="D285">
            <v>0</v>
          </cell>
          <cell r="E285">
            <v>36633</v>
          </cell>
          <cell r="F285">
            <v>9</v>
          </cell>
          <cell r="G285" t="str">
            <v>121949</v>
          </cell>
          <cell r="H285" t="str">
            <v>B0004093</v>
          </cell>
          <cell r="I285">
            <v>36672</v>
          </cell>
          <cell r="J285">
            <v>1</v>
          </cell>
          <cell r="K285" t="str">
            <v>HPC-C4455A#ABA</v>
          </cell>
          <cell r="L285" t="str">
            <v>C4455A#ABA</v>
          </cell>
          <cell r="M285" t="str">
            <v>32X/8X/4X REWRITABLE RETASCSI CD-WRITER 9200I INT</v>
          </cell>
          <cell r="P285">
            <v>1</v>
          </cell>
          <cell r="Q285">
            <v>273</v>
          </cell>
          <cell r="R285">
            <v>273</v>
          </cell>
          <cell r="S285">
            <v>22.52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295.52</v>
          </cell>
          <cell r="Y285">
            <v>36641</v>
          </cell>
        </row>
        <row r="286">
          <cell r="A286">
            <v>36636</v>
          </cell>
          <cell r="B286" t="str">
            <v>IN</v>
          </cell>
          <cell r="C286" t="str">
            <v>738588</v>
          </cell>
          <cell r="D286">
            <v>0</v>
          </cell>
          <cell r="E286">
            <v>36633</v>
          </cell>
          <cell r="F286">
            <v>3</v>
          </cell>
          <cell r="G286" t="str">
            <v>121952</v>
          </cell>
          <cell r="H286" t="str">
            <v>B0004094</v>
          </cell>
          <cell r="I286">
            <v>36666</v>
          </cell>
          <cell r="J286">
            <v>1</v>
          </cell>
          <cell r="K286" t="str">
            <v>CPQ-154884-005</v>
          </cell>
          <cell r="L286" t="str">
            <v>154884-005</v>
          </cell>
          <cell r="M286" t="str">
            <v>DESKPRO EN P3-600MHZ 10.064MB 32X NT 4.0</v>
          </cell>
          <cell r="N286" t="str">
            <v xml:space="preserve">DT </v>
          </cell>
          <cell r="P286">
            <v>1</v>
          </cell>
          <cell r="Q286">
            <v>1192</v>
          </cell>
          <cell r="R286">
            <v>1192</v>
          </cell>
          <cell r="S286">
            <v>98.34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1290.3399999999999</v>
          </cell>
          <cell r="Y286">
            <v>36635</v>
          </cell>
        </row>
        <row r="287">
          <cell r="A287">
            <v>36656</v>
          </cell>
          <cell r="B287" t="str">
            <v>IN</v>
          </cell>
          <cell r="C287" t="str">
            <v>767167</v>
          </cell>
          <cell r="D287">
            <v>0</v>
          </cell>
          <cell r="E287">
            <v>36633</v>
          </cell>
          <cell r="F287">
            <v>23</v>
          </cell>
          <cell r="G287" t="str">
            <v>121952</v>
          </cell>
          <cell r="H287" t="str">
            <v>B0004094</v>
          </cell>
          <cell r="I287">
            <v>36686</v>
          </cell>
          <cell r="J287">
            <v>1</v>
          </cell>
          <cell r="K287" t="str">
            <v>HPC-C4455A#ABA</v>
          </cell>
          <cell r="L287" t="str">
            <v>C4455A#ABA</v>
          </cell>
          <cell r="M287" t="str">
            <v>32X/8X/4X REWRITABLE RETASCSI CD-WRITER 9200I INT</v>
          </cell>
          <cell r="P287">
            <v>1</v>
          </cell>
          <cell r="Q287">
            <v>273</v>
          </cell>
          <cell r="R287">
            <v>273</v>
          </cell>
          <cell r="S287">
            <v>22.52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295.52</v>
          </cell>
          <cell r="Y287">
            <v>36641</v>
          </cell>
        </row>
        <row r="288">
          <cell r="A288">
            <v>36636</v>
          </cell>
          <cell r="B288" t="str">
            <v>IN</v>
          </cell>
          <cell r="C288" t="str">
            <v>738589</v>
          </cell>
          <cell r="D288">
            <v>0</v>
          </cell>
          <cell r="E288">
            <v>36633</v>
          </cell>
          <cell r="F288">
            <v>3</v>
          </cell>
          <cell r="G288" t="str">
            <v>121953</v>
          </cell>
          <cell r="H288" t="str">
            <v>B0004095</v>
          </cell>
          <cell r="I288">
            <v>36666</v>
          </cell>
          <cell r="J288">
            <v>1</v>
          </cell>
          <cell r="K288" t="str">
            <v>CPQ-154884-005</v>
          </cell>
          <cell r="L288" t="str">
            <v>154884-005</v>
          </cell>
          <cell r="M288" t="str">
            <v>DESKPRO EN P3-600MHZ 10.064MB 32X NT 4.0</v>
          </cell>
          <cell r="N288" t="str">
            <v xml:space="preserve">DT </v>
          </cell>
          <cell r="P288">
            <v>1</v>
          </cell>
          <cell r="Q288">
            <v>1192</v>
          </cell>
          <cell r="R288">
            <v>1192</v>
          </cell>
          <cell r="S288">
            <v>98.34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1290.3399999999999</v>
          </cell>
          <cell r="Y288">
            <v>36635</v>
          </cell>
        </row>
        <row r="289">
          <cell r="A289">
            <v>36643</v>
          </cell>
          <cell r="B289" t="str">
            <v>IN</v>
          </cell>
          <cell r="C289" t="str">
            <v>749252</v>
          </cell>
          <cell r="D289">
            <v>0</v>
          </cell>
          <cell r="E289">
            <v>36633</v>
          </cell>
          <cell r="F289">
            <v>10</v>
          </cell>
          <cell r="G289" t="str">
            <v>121953</v>
          </cell>
          <cell r="H289" t="str">
            <v>B0004095</v>
          </cell>
          <cell r="I289">
            <v>36673</v>
          </cell>
          <cell r="J289">
            <v>1</v>
          </cell>
          <cell r="K289" t="str">
            <v>CPQ-325800-001</v>
          </cell>
          <cell r="L289" t="str">
            <v>325800-001</v>
          </cell>
          <cell r="M289" t="str">
            <v>COMPAQ V700 17IN COLMON16VIS .22MM 1600X1200</v>
          </cell>
          <cell r="P289">
            <v>1</v>
          </cell>
          <cell r="Q289">
            <v>294</v>
          </cell>
          <cell r="R289">
            <v>294</v>
          </cell>
          <cell r="S289">
            <v>24.26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318.26</v>
          </cell>
          <cell r="Y289">
            <v>36641</v>
          </cell>
        </row>
        <row r="290">
          <cell r="A290">
            <v>36636</v>
          </cell>
          <cell r="B290" t="str">
            <v>IN</v>
          </cell>
          <cell r="C290" t="str">
            <v>738590</v>
          </cell>
          <cell r="D290">
            <v>0</v>
          </cell>
          <cell r="E290">
            <v>36633</v>
          </cell>
          <cell r="F290">
            <v>3</v>
          </cell>
          <cell r="G290" t="str">
            <v>121954</v>
          </cell>
          <cell r="H290" t="str">
            <v>B0004096</v>
          </cell>
          <cell r="I290">
            <v>36666</v>
          </cell>
          <cell r="J290">
            <v>1</v>
          </cell>
          <cell r="K290" t="str">
            <v>CPQ-154884-005</v>
          </cell>
          <cell r="L290" t="str">
            <v>154884-005</v>
          </cell>
          <cell r="M290" t="str">
            <v>DESKPRO EN P3-600MHZ 10.064MB 32X NT 4.0</v>
          </cell>
          <cell r="N290" t="str">
            <v xml:space="preserve">DT </v>
          </cell>
          <cell r="P290">
            <v>1</v>
          </cell>
          <cell r="Q290">
            <v>1192</v>
          </cell>
          <cell r="R290">
            <v>1192</v>
          </cell>
          <cell r="S290">
            <v>98.34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1290.3399999999999</v>
          </cell>
          <cell r="Y290">
            <v>36635</v>
          </cell>
        </row>
        <row r="291">
          <cell r="A291">
            <v>36643</v>
          </cell>
          <cell r="B291" t="str">
            <v>IN</v>
          </cell>
          <cell r="C291" t="str">
            <v>749253</v>
          </cell>
          <cell r="D291">
            <v>0</v>
          </cell>
          <cell r="E291">
            <v>36633</v>
          </cell>
          <cell r="F291">
            <v>10</v>
          </cell>
          <cell r="G291" t="str">
            <v>121954</v>
          </cell>
          <cell r="H291" t="str">
            <v>B0004096</v>
          </cell>
          <cell r="I291">
            <v>36673</v>
          </cell>
          <cell r="J291">
            <v>1</v>
          </cell>
          <cell r="K291" t="str">
            <v>CPQ-325800-001</v>
          </cell>
          <cell r="L291" t="str">
            <v>325800-001</v>
          </cell>
          <cell r="M291" t="str">
            <v>COMPAQ V700 17IN COLMON16VIS .22MM 1600X1200</v>
          </cell>
          <cell r="P291">
            <v>1</v>
          </cell>
          <cell r="Q291">
            <v>294</v>
          </cell>
          <cell r="R291">
            <v>294</v>
          </cell>
          <cell r="S291">
            <v>24.26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318.26</v>
          </cell>
          <cell r="Y291">
            <v>36641</v>
          </cell>
        </row>
        <row r="292">
          <cell r="A292">
            <v>36636</v>
          </cell>
          <cell r="B292" t="str">
            <v>IN</v>
          </cell>
          <cell r="C292" t="str">
            <v>738594</v>
          </cell>
          <cell r="D292">
            <v>0</v>
          </cell>
          <cell r="E292">
            <v>36633</v>
          </cell>
          <cell r="F292">
            <v>3</v>
          </cell>
          <cell r="G292" t="str">
            <v>121958</v>
          </cell>
          <cell r="H292" t="str">
            <v>B0004097</v>
          </cell>
          <cell r="I292">
            <v>36666</v>
          </cell>
          <cell r="J292">
            <v>1</v>
          </cell>
          <cell r="K292" t="str">
            <v>CPQ-154884-005</v>
          </cell>
          <cell r="L292" t="str">
            <v>154884-005</v>
          </cell>
          <cell r="M292" t="str">
            <v>DESKPRO EN P3-600MHZ 10.064MB 32X NT 4.0</v>
          </cell>
          <cell r="N292" t="str">
            <v xml:space="preserve">DT </v>
          </cell>
          <cell r="P292">
            <v>1</v>
          </cell>
          <cell r="Q292">
            <v>1193</v>
          </cell>
          <cell r="R292">
            <v>1193</v>
          </cell>
          <cell r="S292">
            <v>99.25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1292.25</v>
          </cell>
          <cell r="Y292">
            <v>36635</v>
          </cell>
        </row>
        <row r="293">
          <cell r="A293">
            <v>36636</v>
          </cell>
          <cell r="B293" t="str">
            <v>IN</v>
          </cell>
          <cell r="C293" t="str">
            <v>738594</v>
          </cell>
          <cell r="D293">
            <v>0</v>
          </cell>
          <cell r="E293">
            <v>36633</v>
          </cell>
          <cell r="F293">
            <v>3</v>
          </cell>
          <cell r="G293" t="str">
            <v>121958</v>
          </cell>
          <cell r="H293" t="str">
            <v>B0004097</v>
          </cell>
          <cell r="I293">
            <v>36666</v>
          </cell>
          <cell r="J293">
            <v>3</v>
          </cell>
          <cell r="K293" t="str">
            <v>MIC-FREIGHT</v>
          </cell>
          <cell r="L293" t="str">
            <v>FREIGHT</v>
          </cell>
          <cell r="M293" t="str">
            <v>FREIGHT CHARGE TAXABLETAXABLE</v>
          </cell>
          <cell r="N293" t="str">
            <v>x</v>
          </cell>
          <cell r="P293">
            <v>1</v>
          </cell>
          <cell r="Q293">
            <v>10</v>
          </cell>
          <cell r="R293">
            <v>10</v>
          </cell>
          <cell r="X293">
            <v>10</v>
          </cell>
          <cell r="Y293">
            <v>36635</v>
          </cell>
        </row>
        <row r="294">
          <cell r="A294">
            <v>36636</v>
          </cell>
          <cell r="B294" t="str">
            <v>IN</v>
          </cell>
          <cell r="C294" t="str">
            <v>738595</v>
          </cell>
          <cell r="D294">
            <v>0</v>
          </cell>
          <cell r="E294">
            <v>36633</v>
          </cell>
          <cell r="F294">
            <v>3</v>
          </cell>
          <cell r="G294" t="str">
            <v>121959</v>
          </cell>
          <cell r="H294" t="str">
            <v>B0004098</v>
          </cell>
          <cell r="I294">
            <v>36666</v>
          </cell>
          <cell r="J294">
            <v>1</v>
          </cell>
          <cell r="K294" t="str">
            <v>CPQ-154884-005</v>
          </cell>
          <cell r="L294" t="str">
            <v>154884-005</v>
          </cell>
          <cell r="M294" t="str">
            <v>DESKPRO EN P3-600MHZ 10.064MB 32X NT 4.0</v>
          </cell>
          <cell r="N294" t="str">
            <v xml:space="preserve">DT </v>
          </cell>
          <cell r="P294">
            <v>1</v>
          </cell>
          <cell r="Q294">
            <v>1193</v>
          </cell>
          <cell r="R294">
            <v>1193</v>
          </cell>
          <cell r="S294">
            <v>108.32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1301.32</v>
          </cell>
          <cell r="Y294">
            <v>36635</v>
          </cell>
        </row>
        <row r="295">
          <cell r="A295">
            <v>36636</v>
          </cell>
          <cell r="B295" t="str">
            <v>IN</v>
          </cell>
          <cell r="C295" t="str">
            <v>738595</v>
          </cell>
          <cell r="D295">
            <v>0</v>
          </cell>
          <cell r="E295">
            <v>36633</v>
          </cell>
          <cell r="F295">
            <v>3</v>
          </cell>
          <cell r="G295" t="str">
            <v>121959</v>
          </cell>
          <cell r="H295" t="str">
            <v>B0004098</v>
          </cell>
          <cell r="I295">
            <v>36666</v>
          </cell>
          <cell r="J295">
            <v>4</v>
          </cell>
          <cell r="K295" t="str">
            <v>MIC-FREIGHT</v>
          </cell>
          <cell r="L295" t="str">
            <v>FREIGHT</v>
          </cell>
          <cell r="M295" t="str">
            <v>FREIGHT CHARGE TAXABLETAXABLE</v>
          </cell>
          <cell r="N295" t="str">
            <v>x</v>
          </cell>
          <cell r="P295">
            <v>1</v>
          </cell>
          <cell r="Q295">
            <v>10</v>
          </cell>
          <cell r="R295">
            <v>10</v>
          </cell>
          <cell r="X295">
            <v>10</v>
          </cell>
          <cell r="Y295">
            <v>36635</v>
          </cell>
        </row>
        <row r="296">
          <cell r="A296">
            <v>36636</v>
          </cell>
          <cell r="B296" t="str">
            <v>IN</v>
          </cell>
          <cell r="C296" t="str">
            <v>738595</v>
          </cell>
          <cell r="D296">
            <v>0</v>
          </cell>
          <cell r="E296">
            <v>36633</v>
          </cell>
          <cell r="F296">
            <v>3</v>
          </cell>
          <cell r="G296" t="str">
            <v>121959</v>
          </cell>
          <cell r="H296" t="str">
            <v>B0004098</v>
          </cell>
          <cell r="I296">
            <v>36666</v>
          </cell>
          <cell r="J296">
            <v>2</v>
          </cell>
          <cell r="K296" t="str">
            <v>SYM-12-00-02570</v>
          </cell>
          <cell r="L296" t="str">
            <v>12-00-02570</v>
          </cell>
          <cell r="M296" t="str">
            <v>WINFAX PRO V10.0  WIN 95/SINGLE 1-DOC</v>
          </cell>
          <cell r="P296">
            <v>1</v>
          </cell>
          <cell r="Q296">
            <v>110</v>
          </cell>
          <cell r="R296">
            <v>110</v>
          </cell>
          <cell r="X296">
            <v>110</v>
          </cell>
          <cell r="Y296">
            <v>36635</v>
          </cell>
        </row>
        <row r="297">
          <cell r="A297">
            <v>36636</v>
          </cell>
          <cell r="B297" t="str">
            <v>IN</v>
          </cell>
          <cell r="C297" t="str">
            <v>738591</v>
          </cell>
          <cell r="D297">
            <v>0</v>
          </cell>
          <cell r="E297">
            <v>36633</v>
          </cell>
          <cell r="F297">
            <v>3</v>
          </cell>
          <cell r="G297" t="str">
            <v>121955</v>
          </cell>
          <cell r="H297" t="str">
            <v>B0004099</v>
          </cell>
          <cell r="I297">
            <v>36666</v>
          </cell>
          <cell r="J297">
            <v>1</v>
          </cell>
          <cell r="K297" t="str">
            <v>CPQ-154884-005</v>
          </cell>
          <cell r="L297" t="str">
            <v>154884-005</v>
          </cell>
          <cell r="M297" t="str">
            <v>DESKPRO EN P3-600MHZ 10.064MB 32X NT 4.0</v>
          </cell>
          <cell r="N297" t="str">
            <v xml:space="preserve">DT </v>
          </cell>
          <cell r="P297">
            <v>1</v>
          </cell>
          <cell r="Q297">
            <v>1192</v>
          </cell>
          <cell r="R297">
            <v>1192</v>
          </cell>
          <cell r="S297">
            <v>126.89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1318.89</v>
          </cell>
          <cell r="Y297">
            <v>36635</v>
          </cell>
        </row>
        <row r="298">
          <cell r="A298">
            <v>36636</v>
          </cell>
          <cell r="B298" t="str">
            <v>IN</v>
          </cell>
          <cell r="C298" t="str">
            <v>738591</v>
          </cell>
          <cell r="D298">
            <v>0</v>
          </cell>
          <cell r="E298">
            <v>36633</v>
          </cell>
          <cell r="F298">
            <v>3</v>
          </cell>
          <cell r="G298" t="str">
            <v>121955</v>
          </cell>
          <cell r="H298" t="str">
            <v>B0004099</v>
          </cell>
          <cell r="I298">
            <v>36666</v>
          </cell>
          <cell r="J298">
            <v>2</v>
          </cell>
          <cell r="K298" t="str">
            <v>VIO-123103</v>
          </cell>
          <cell r="L298" t="str">
            <v>123103</v>
          </cell>
          <cell r="M298" t="str">
            <v>Visio Pro 2000 New ver 1U</v>
          </cell>
          <cell r="P298">
            <v>1</v>
          </cell>
          <cell r="Q298">
            <v>346</v>
          </cell>
          <cell r="R298">
            <v>346</v>
          </cell>
          <cell r="X298">
            <v>346</v>
          </cell>
          <cell r="Y298">
            <v>36635</v>
          </cell>
        </row>
        <row r="299">
          <cell r="A299">
            <v>36655</v>
          </cell>
          <cell r="B299" t="str">
            <v>IN</v>
          </cell>
          <cell r="C299" t="str">
            <v>764853</v>
          </cell>
          <cell r="D299">
            <v>0</v>
          </cell>
          <cell r="E299">
            <v>36654</v>
          </cell>
          <cell r="F299">
            <v>1</v>
          </cell>
          <cell r="G299" t="str">
            <v>122767</v>
          </cell>
          <cell r="H299" t="str">
            <v>B0004099</v>
          </cell>
          <cell r="I299">
            <v>36685</v>
          </cell>
          <cell r="J299">
            <v>1</v>
          </cell>
          <cell r="K299" t="str">
            <v>MCS-D88-00001</v>
          </cell>
          <cell r="L299" t="str">
            <v>D88-00001</v>
          </cell>
          <cell r="M299" t="str">
            <v>VISIO TECHINICAL 2000 ENGLISH ONLY CD</v>
          </cell>
          <cell r="P299">
            <v>1</v>
          </cell>
          <cell r="Q299">
            <v>340</v>
          </cell>
          <cell r="R299">
            <v>340</v>
          </cell>
          <cell r="S299">
            <v>28.05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368.05</v>
          </cell>
          <cell r="Y299">
            <v>36654</v>
          </cell>
        </row>
        <row r="300">
          <cell r="A300">
            <v>36636</v>
          </cell>
          <cell r="B300" t="str">
            <v>IN</v>
          </cell>
          <cell r="C300" t="str">
            <v>738592</v>
          </cell>
          <cell r="D300">
            <v>0</v>
          </cell>
          <cell r="E300">
            <v>36633</v>
          </cell>
          <cell r="F300">
            <v>3</v>
          </cell>
          <cell r="G300" t="str">
            <v>121956</v>
          </cell>
          <cell r="H300" t="str">
            <v>B0004100</v>
          </cell>
          <cell r="I300">
            <v>36666</v>
          </cell>
          <cell r="J300">
            <v>1</v>
          </cell>
          <cell r="K300" t="str">
            <v>CPQ-154884-005</v>
          </cell>
          <cell r="L300" t="str">
            <v>154884-005</v>
          </cell>
          <cell r="M300" t="str">
            <v>DESKPRO EN P3-600MHZ 10.064MB 32X NT 4.0</v>
          </cell>
          <cell r="N300" t="str">
            <v xml:space="preserve">DT </v>
          </cell>
          <cell r="P300">
            <v>1</v>
          </cell>
          <cell r="Q300">
            <v>1192</v>
          </cell>
          <cell r="R300">
            <v>1192</v>
          </cell>
          <cell r="S300">
            <v>126.89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1318.89</v>
          </cell>
          <cell r="Y300">
            <v>36635</v>
          </cell>
        </row>
        <row r="301">
          <cell r="A301">
            <v>36636</v>
          </cell>
          <cell r="B301" t="str">
            <v>IN</v>
          </cell>
          <cell r="C301" t="str">
            <v>738592</v>
          </cell>
          <cell r="D301">
            <v>0</v>
          </cell>
          <cell r="E301">
            <v>36633</v>
          </cell>
          <cell r="F301">
            <v>3</v>
          </cell>
          <cell r="G301" t="str">
            <v>121956</v>
          </cell>
          <cell r="H301" t="str">
            <v>B0004100</v>
          </cell>
          <cell r="I301">
            <v>36666</v>
          </cell>
          <cell r="J301">
            <v>2</v>
          </cell>
          <cell r="K301" t="str">
            <v>VIO-123103</v>
          </cell>
          <cell r="L301" t="str">
            <v>123103</v>
          </cell>
          <cell r="M301" t="str">
            <v>Visio Pro 2000 New ver 1U</v>
          </cell>
          <cell r="P301">
            <v>1</v>
          </cell>
          <cell r="Q301">
            <v>346</v>
          </cell>
          <cell r="R301">
            <v>346</v>
          </cell>
          <cell r="X301">
            <v>346</v>
          </cell>
          <cell r="Y301">
            <v>36635</v>
          </cell>
        </row>
        <row r="302">
          <cell r="A302">
            <v>36643</v>
          </cell>
          <cell r="B302" t="str">
            <v>IN</v>
          </cell>
          <cell r="C302" t="str">
            <v>749255</v>
          </cell>
          <cell r="D302">
            <v>0</v>
          </cell>
          <cell r="E302">
            <v>36636</v>
          </cell>
          <cell r="F302">
            <v>7</v>
          </cell>
          <cell r="G302" t="str">
            <v>122076</v>
          </cell>
          <cell r="H302" t="str">
            <v>B0004101</v>
          </cell>
          <cell r="I302">
            <v>36673</v>
          </cell>
          <cell r="J302">
            <v>3</v>
          </cell>
          <cell r="K302" t="str">
            <v>MIC-FREIGHT</v>
          </cell>
          <cell r="L302" t="str">
            <v>FREIGHT</v>
          </cell>
          <cell r="M302" t="str">
            <v>FREIGHT CHARGE TAXABLETAXABLE</v>
          </cell>
          <cell r="N302" t="str">
            <v>x</v>
          </cell>
          <cell r="P302">
            <v>1</v>
          </cell>
          <cell r="Q302">
            <v>35</v>
          </cell>
          <cell r="R302">
            <v>35</v>
          </cell>
          <cell r="X302">
            <v>35</v>
          </cell>
          <cell r="Y302">
            <v>36637</v>
          </cell>
        </row>
        <row r="303">
          <cell r="A303">
            <v>36643</v>
          </cell>
          <cell r="B303" t="str">
            <v>IN</v>
          </cell>
          <cell r="C303" t="str">
            <v>749255</v>
          </cell>
          <cell r="D303">
            <v>0</v>
          </cell>
          <cell r="E303">
            <v>36636</v>
          </cell>
          <cell r="F303">
            <v>7</v>
          </cell>
          <cell r="G303" t="str">
            <v>122076</v>
          </cell>
          <cell r="H303" t="str">
            <v>B0004101</v>
          </cell>
          <cell r="I303">
            <v>36673</v>
          </cell>
          <cell r="J303">
            <v>1</v>
          </cell>
          <cell r="K303" t="str">
            <v>ACN-P15-1UBRI</v>
          </cell>
          <cell r="L303" t="str">
            <v>P15-1UBRI</v>
          </cell>
          <cell r="M303" t="str">
            <v>PIPELINE 15 EXTERNAL ISDNTERMINAL ADAPTER U INTER</v>
          </cell>
          <cell r="P303">
            <v>2</v>
          </cell>
          <cell r="Q303">
            <v>281</v>
          </cell>
          <cell r="R303">
            <v>562</v>
          </cell>
          <cell r="S303">
            <v>49.25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611.25</v>
          </cell>
          <cell r="Y303">
            <v>36637</v>
          </cell>
        </row>
        <row r="304">
          <cell r="A304">
            <v>36643</v>
          </cell>
          <cell r="B304" t="str">
            <v>IN</v>
          </cell>
          <cell r="C304" t="str">
            <v>749256</v>
          </cell>
          <cell r="D304">
            <v>0</v>
          </cell>
          <cell r="E304">
            <v>36636</v>
          </cell>
          <cell r="F304">
            <v>7</v>
          </cell>
          <cell r="G304" t="str">
            <v>122077</v>
          </cell>
          <cell r="H304" t="str">
            <v>B0004102</v>
          </cell>
          <cell r="I304">
            <v>36673</v>
          </cell>
          <cell r="J304">
            <v>1</v>
          </cell>
          <cell r="K304" t="str">
            <v>ACN-P15-1UBRI</v>
          </cell>
          <cell r="L304" t="str">
            <v>P15-1UBRI</v>
          </cell>
          <cell r="M304" t="str">
            <v>PIPELINE 15 EXTERNAL ISDNTERMINAL ADAPTER U INTER</v>
          </cell>
          <cell r="P304">
            <v>1</v>
          </cell>
          <cell r="Q304">
            <v>281</v>
          </cell>
          <cell r="R304">
            <v>281</v>
          </cell>
          <cell r="S304">
            <v>0</v>
          </cell>
          <cell r="T304">
            <v>25</v>
          </cell>
          <cell r="U304">
            <v>0</v>
          </cell>
          <cell r="V304">
            <v>0</v>
          </cell>
          <cell r="W304">
            <v>0</v>
          </cell>
          <cell r="X304">
            <v>306</v>
          </cell>
          <cell r="Y304">
            <v>36636</v>
          </cell>
        </row>
        <row r="305">
          <cell r="A305">
            <v>36643</v>
          </cell>
          <cell r="B305" t="str">
            <v>IN</v>
          </cell>
          <cell r="C305" t="str">
            <v>749261</v>
          </cell>
          <cell r="D305">
            <v>0</v>
          </cell>
          <cell r="E305">
            <v>36640</v>
          </cell>
          <cell r="F305">
            <v>3</v>
          </cell>
          <cell r="G305" t="str">
            <v>122132</v>
          </cell>
          <cell r="H305" t="str">
            <v>B0004103</v>
          </cell>
          <cell r="I305">
            <v>36673</v>
          </cell>
          <cell r="J305">
            <v>2</v>
          </cell>
          <cell r="K305" t="str">
            <v>CPQ-152549-006</v>
          </cell>
          <cell r="L305" t="str">
            <v>152549-006</v>
          </cell>
          <cell r="M305" t="str">
            <v>ARM M300 P3/500 64/6 11.3</v>
          </cell>
          <cell r="N305" t="str">
            <v>LT</v>
          </cell>
          <cell r="P305">
            <v>1</v>
          </cell>
          <cell r="Q305">
            <v>2760</v>
          </cell>
          <cell r="R305">
            <v>2760</v>
          </cell>
          <cell r="X305">
            <v>2760</v>
          </cell>
          <cell r="Y305">
            <v>36641</v>
          </cell>
        </row>
        <row r="306">
          <cell r="A306">
            <v>36641</v>
          </cell>
          <cell r="B306" t="str">
            <v>IN</v>
          </cell>
          <cell r="C306" t="str">
            <v>744239</v>
          </cell>
          <cell r="D306">
            <v>0</v>
          </cell>
          <cell r="E306">
            <v>36640</v>
          </cell>
          <cell r="F306">
            <v>1</v>
          </cell>
          <cell r="G306" t="str">
            <v>122132</v>
          </cell>
          <cell r="H306" t="str">
            <v>B0004103</v>
          </cell>
          <cell r="I306">
            <v>36671</v>
          </cell>
          <cell r="J306">
            <v>3</v>
          </cell>
          <cell r="K306" t="str">
            <v>MIC-FREIGHT</v>
          </cell>
          <cell r="L306" t="str">
            <v>FREIGHT</v>
          </cell>
          <cell r="M306" t="str">
            <v>FREIGHT CHARGE TAXABLETAXABLE</v>
          </cell>
          <cell r="N306" t="str">
            <v>x</v>
          </cell>
          <cell r="P306">
            <v>1</v>
          </cell>
          <cell r="Q306">
            <v>19</v>
          </cell>
          <cell r="R306">
            <v>19</v>
          </cell>
          <cell r="X306">
            <v>19</v>
          </cell>
          <cell r="Y306">
            <v>36640</v>
          </cell>
        </row>
        <row r="307">
          <cell r="A307">
            <v>36641</v>
          </cell>
          <cell r="B307" t="str">
            <v>IN</v>
          </cell>
          <cell r="C307" t="str">
            <v>744239</v>
          </cell>
          <cell r="D307">
            <v>0</v>
          </cell>
          <cell r="E307">
            <v>36640</v>
          </cell>
          <cell r="F307">
            <v>1</v>
          </cell>
          <cell r="G307" t="str">
            <v>122132</v>
          </cell>
          <cell r="H307" t="str">
            <v>B0004103</v>
          </cell>
          <cell r="I307">
            <v>36671</v>
          </cell>
          <cell r="J307">
            <v>1</v>
          </cell>
          <cell r="K307" t="str">
            <v>TCM-3CCFE575BT</v>
          </cell>
          <cell r="L307" t="str">
            <v>3CCFE575BT</v>
          </cell>
          <cell r="M307" t="str">
            <v>10/100 LAN CARDBUS PC CARD W/CABLE</v>
          </cell>
          <cell r="N307" t="str">
            <v>x</v>
          </cell>
          <cell r="P307">
            <v>1</v>
          </cell>
          <cell r="Q307">
            <v>144</v>
          </cell>
          <cell r="R307">
            <v>144</v>
          </cell>
          <cell r="S307">
            <v>13.45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157.44999999999999</v>
          </cell>
          <cell r="Y307">
            <v>36640</v>
          </cell>
        </row>
        <row r="308">
          <cell r="A308">
            <v>36643</v>
          </cell>
          <cell r="B308" t="str">
            <v>IN</v>
          </cell>
          <cell r="C308" t="str">
            <v>749261</v>
          </cell>
          <cell r="D308">
            <v>0</v>
          </cell>
          <cell r="E308">
            <v>36640</v>
          </cell>
          <cell r="F308">
            <v>3</v>
          </cell>
          <cell r="G308" t="str">
            <v>122132</v>
          </cell>
          <cell r="H308" t="str">
            <v>B0004103</v>
          </cell>
          <cell r="I308">
            <v>36673</v>
          </cell>
          <cell r="J308">
            <v>1</v>
          </cell>
          <cell r="K308" t="str">
            <v>CPQ-400313-B21</v>
          </cell>
          <cell r="L308" t="str">
            <v>400313-B21</v>
          </cell>
          <cell r="M308" t="str">
            <v>128MB 100MHZ SDRAM ARMADAM300,M700,E700</v>
          </cell>
          <cell r="N308" t="str">
            <v>x</v>
          </cell>
          <cell r="P308">
            <v>1</v>
          </cell>
          <cell r="Q308">
            <v>177</v>
          </cell>
          <cell r="R308">
            <v>177</v>
          </cell>
          <cell r="S308">
            <v>286.44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  <cell r="X308">
            <v>463.44</v>
          </cell>
          <cell r="Y308">
            <v>36641</v>
          </cell>
        </row>
        <row r="309">
          <cell r="A309">
            <v>36643</v>
          </cell>
          <cell r="B309" t="str">
            <v>IN</v>
          </cell>
          <cell r="C309" t="str">
            <v>749261</v>
          </cell>
          <cell r="D309">
            <v>0</v>
          </cell>
          <cell r="E309">
            <v>36640</v>
          </cell>
          <cell r="F309">
            <v>3</v>
          </cell>
          <cell r="G309" t="str">
            <v>122132</v>
          </cell>
          <cell r="H309" t="str">
            <v>B0004103</v>
          </cell>
          <cell r="I309">
            <v>36673</v>
          </cell>
          <cell r="J309">
            <v>5</v>
          </cell>
          <cell r="K309" t="str">
            <v>CPQ-134097-B21</v>
          </cell>
          <cell r="L309" t="str">
            <v>134097-B21</v>
          </cell>
          <cell r="M309" t="str">
            <v>ARMADA M300 MOBILE EXPANSUNIT CD</v>
          </cell>
          <cell r="N309" t="str">
            <v>x</v>
          </cell>
          <cell r="P309">
            <v>1</v>
          </cell>
          <cell r="Q309">
            <v>296</v>
          </cell>
          <cell r="R309">
            <v>296</v>
          </cell>
          <cell r="X309">
            <v>296</v>
          </cell>
          <cell r="Y309">
            <v>36641</v>
          </cell>
        </row>
        <row r="310">
          <cell r="A310">
            <v>36650</v>
          </cell>
          <cell r="B310" t="str">
            <v>IN</v>
          </cell>
          <cell r="C310" t="str">
            <v>758941</v>
          </cell>
          <cell r="D310">
            <v>0</v>
          </cell>
          <cell r="E310">
            <v>36640</v>
          </cell>
          <cell r="F310">
            <v>10</v>
          </cell>
          <cell r="G310" t="str">
            <v>122132</v>
          </cell>
          <cell r="H310" t="str">
            <v>B0004103</v>
          </cell>
          <cell r="I310">
            <v>36680</v>
          </cell>
          <cell r="J310">
            <v>1</v>
          </cell>
          <cell r="K310" t="str">
            <v>COI-1005F.ENO</v>
          </cell>
          <cell r="L310" t="str">
            <v>1005FENRON006</v>
          </cell>
          <cell r="M310" t="str">
            <v>ATTACHE SINGLE GUSSET SMALL CASE</v>
          </cell>
          <cell r="N310" t="str">
            <v>x</v>
          </cell>
          <cell r="P310">
            <v>1</v>
          </cell>
          <cell r="Q310">
            <v>62</v>
          </cell>
          <cell r="R310">
            <v>62</v>
          </cell>
          <cell r="S310">
            <v>5.12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67.12</v>
          </cell>
          <cell r="Y310">
            <v>36648</v>
          </cell>
        </row>
        <row r="311">
          <cell r="A311">
            <v>36643</v>
          </cell>
          <cell r="B311" t="str">
            <v>IN</v>
          </cell>
          <cell r="C311" t="str">
            <v>749261</v>
          </cell>
          <cell r="D311">
            <v>0</v>
          </cell>
          <cell r="E311">
            <v>36640</v>
          </cell>
          <cell r="F311">
            <v>3</v>
          </cell>
          <cell r="G311" t="str">
            <v>122132</v>
          </cell>
          <cell r="H311" t="str">
            <v>B0004103</v>
          </cell>
          <cell r="I311">
            <v>36673</v>
          </cell>
          <cell r="J311">
            <v>4</v>
          </cell>
          <cell r="K311" t="str">
            <v>CPQ-294343-001</v>
          </cell>
          <cell r="L311" t="str">
            <v>294343-001</v>
          </cell>
          <cell r="M311" t="str">
            <v>ENHANCED KYBRD - OPAL F/ARMADA</v>
          </cell>
          <cell r="N311" t="str">
            <v>x</v>
          </cell>
          <cell r="P311">
            <v>1</v>
          </cell>
          <cell r="Q311">
            <v>52</v>
          </cell>
          <cell r="R311">
            <v>52</v>
          </cell>
          <cell r="X311">
            <v>52</v>
          </cell>
          <cell r="Y311">
            <v>36641</v>
          </cell>
        </row>
        <row r="312">
          <cell r="A312">
            <v>36643</v>
          </cell>
          <cell r="B312" t="str">
            <v>IN</v>
          </cell>
          <cell r="C312" t="str">
            <v>749261</v>
          </cell>
          <cell r="D312">
            <v>0</v>
          </cell>
          <cell r="E312">
            <v>36640</v>
          </cell>
          <cell r="F312">
            <v>3</v>
          </cell>
          <cell r="G312" t="str">
            <v>122132</v>
          </cell>
          <cell r="H312" t="str">
            <v>B0004103</v>
          </cell>
          <cell r="I312">
            <v>36673</v>
          </cell>
          <cell r="J312">
            <v>3</v>
          </cell>
          <cell r="K312" t="str">
            <v>CPQ-134099-B21</v>
          </cell>
          <cell r="L312" t="str">
            <v>134099-B21</v>
          </cell>
          <cell r="M312" t="str">
            <v>ARMADA M300 HIGH CAPACITYBATTERY</v>
          </cell>
          <cell r="P312">
            <v>1</v>
          </cell>
          <cell r="Q312">
            <v>187</v>
          </cell>
          <cell r="R312">
            <v>187</v>
          </cell>
          <cell r="X312">
            <v>187</v>
          </cell>
          <cell r="Y312">
            <v>36641</v>
          </cell>
        </row>
        <row r="313">
          <cell r="A313">
            <v>36662</v>
          </cell>
          <cell r="B313" t="str">
            <v>IN</v>
          </cell>
          <cell r="C313" t="str">
            <v>773049</v>
          </cell>
          <cell r="D313">
            <v>0</v>
          </cell>
          <cell r="E313">
            <v>36661</v>
          </cell>
          <cell r="F313">
            <v>1</v>
          </cell>
          <cell r="G313" t="str">
            <v>123011</v>
          </cell>
          <cell r="H313" t="str">
            <v>B0004103</v>
          </cell>
          <cell r="I313">
            <v>36692</v>
          </cell>
          <cell r="J313">
            <v>1</v>
          </cell>
          <cell r="K313" t="str">
            <v>MCS-D88-00001</v>
          </cell>
          <cell r="L313" t="str">
            <v>D88-00001</v>
          </cell>
          <cell r="M313" t="str">
            <v>VISIO TECHINICAL 2000 ENGLISH ONLY CD</v>
          </cell>
          <cell r="P313">
            <v>1</v>
          </cell>
          <cell r="Q313">
            <v>340</v>
          </cell>
          <cell r="R313">
            <v>340</v>
          </cell>
          <cell r="S313">
            <v>28.05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368.05</v>
          </cell>
          <cell r="Y313">
            <v>36661</v>
          </cell>
        </row>
        <row r="314">
          <cell r="A314">
            <v>36643</v>
          </cell>
          <cell r="B314" t="str">
            <v>IN</v>
          </cell>
          <cell r="C314" t="str">
            <v>749262</v>
          </cell>
          <cell r="D314">
            <v>0</v>
          </cell>
          <cell r="E314">
            <v>36640</v>
          </cell>
          <cell r="F314">
            <v>3</v>
          </cell>
          <cell r="G314" t="str">
            <v>122133</v>
          </cell>
          <cell r="H314" t="str">
            <v>B0004104</v>
          </cell>
          <cell r="I314">
            <v>36673</v>
          </cell>
          <cell r="J314">
            <v>1</v>
          </cell>
          <cell r="K314" t="str">
            <v>HPC-C4456A#ABA</v>
          </cell>
          <cell r="L314" t="str">
            <v>C4456A#ABA</v>
          </cell>
          <cell r="M314" t="str">
            <v>32X/8X/4X REWRITABLE RETASCSI CD-WRITER 9200E HD5</v>
          </cell>
          <cell r="P314">
            <v>1</v>
          </cell>
          <cell r="Q314">
            <v>364</v>
          </cell>
          <cell r="R314">
            <v>364</v>
          </cell>
          <cell r="S314">
            <v>30.86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394.86</v>
          </cell>
          <cell r="Y314">
            <v>36641</v>
          </cell>
        </row>
        <row r="315">
          <cell r="A315">
            <v>36643</v>
          </cell>
          <cell r="B315" t="str">
            <v>IN</v>
          </cell>
          <cell r="C315" t="str">
            <v>749262</v>
          </cell>
          <cell r="D315">
            <v>0</v>
          </cell>
          <cell r="E315">
            <v>36640</v>
          </cell>
          <cell r="F315">
            <v>3</v>
          </cell>
          <cell r="G315" t="str">
            <v>122133</v>
          </cell>
          <cell r="H315" t="str">
            <v>B0004104</v>
          </cell>
          <cell r="I315">
            <v>36673</v>
          </cell>
          <cell r="J315">
            <v>3</v>
          </cell>
          <cell r="K315" t="str">
            <v>MIC-FREIGHT</v>
          </cell>
          <cell r="L315" t="str">
            <v>FREIGHT</v>
          </cell>
          <cell r="M315" t="str">
            <v>FREIGHT CHARGE TAXABLETAXABLE</v>
          </cell>
          <cell r="P315">
            <v>1</v>
          </cell>
          <cell r="Q315">
            <v>10</v>
          </cell>
          <cell r="R315">
            <v>10</v>
          </cell>
          <cell r="X315">
            <v>10</v>
          </cell>
          <cell r="Y315">
            <v>36641</v>
          </cell>
        </row>
        <row r="316">
          <cell r="A316">
            <v>36643</v>
          </cell>
          <cell r="B316" t="str">
            <v>IN</v>
          </cell>
          <cell r="C316" t="str">
            <v>749263</v>
          </cell>
          <cell r="D316">
            <v>0</v>
          </cell>
          <cell r="E316">
            <v>36640</v>
          </cell>
          <cell r="F316">
            <v>3</v>
          </cell>
          <cell r="G316" t="str">
            <v>122134</v>
          </cell>
          <cell r="H316" t="str">
            <v>B0004105</v>
          </cell>
          <cell r="I316">
            <v>36673</v>
          </cell>
          <cell r="J316">
            <v>1</v>
          </cell>
          <cell r="K316" t="str">
            <v>HPC-C6273A#ABA</v>
          </cell>
          <cell r="L316" t="str">
            <v>C6273A#ABA</v>
          </cell>
          <cell r="M316" t="str">
            <v>HP SCANJET 6200CXI SCNR</v>
          </cell>
          <cell r="N316">
            <v>1</v>
          </cell>
          <cell r="O316" t="str">
            <v>SCAN</v>
          </cell>
          <cell r="P316">
            <v>1</v>
          </cell>
          <cell r="Q316">
            <v>273</v>
          </cell>
          <cell r="R316">
            <v>273</v>
          </cell>
          <cell r="S316">
            <v>23.35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  <cell r="X316">
            <v>296.35000000000002</v>
          </cell>
          <cell r="Y316">
            <v>36641</v>
          </cell>
        </row>
        <row r="317">
          <cell r="A317">
            <v>36643</v>
          </cell>
          <cell r="B317" t="str">
            <v>IN</v>
          </cell>
          <cell r="C317" t="str">
            <v>749263</v>
          </cell>
          <cell r="D317">
            <v>0</v>
          </cell>
          <cell r="E317">
            <v>36640</v>
          </cell>
          <cell r="F317">
            <v>3</v>
          </cell>
          <cell r="G317" t="str">
            <v>122134</v>
          </cell>
          <cell r="H317" t="str">
            <v>B0004105</v>
          </cell>
          <cell r="I317">
            <v>36673</v>
          </cell>
          <cell r="J317">
            <v>3</v>
          </cell>
          <cell r="K317" t="str">
            <v>MIC-FREIGHT</v>
          </cell>
          <cell r="L317" t="str">
            <v>FREIGHT</v>
          </cell>
          <cell r="M317" t="str">
            <v>FREIGHT CHARGE TAXABLETAXABLE</v>
          </cell>
          <cell r="O317" t="str">
            <v>SCAN</v>
          </cell>
          <cell r="P317">
            <v>1</v>
          </cell>
          <cell r="Q317">
            <v>10</v>
          </cell>
          <cell r="R317">
            <v>10</v>
          </cell>
          <cell r="X317">
            <v>10</v>
          </cell>
          <cell r="Y317">
            <v>36641</v>
          </cell>
        </row>
        <row r="318">
          <cell r="A318">
            <v>36640</v>
          </cell>
          <cell r="B318" t="str">
            <v>IN</v>
          </cell>
          <cell r="C318" t="str">
            <v>743938</v>
          </cell>
          <cell r="D318">
            <v>0</v>
          </cell>
          <cell r="E318">
            <v>36640</v>
          </cell>
          <cell r="F318">
            <v>0</v>
          </cell>
          <cell r="G318" t="str">
            <v>122140</v>
          </cell>
          <cell r="H318" t="str">
            <v>B0004109</v>
          </cell>
          <cell r="I318">
            <v>36670</v>
          </cell>
          <cell r="J318">
            <v>1</v>
          </cell>
          <cell r="K318" t="str">
            <v>LEX-20T2040</v>
          </cell>
          <cell r="L318" t="str">
            <v>20T2040</v>
          </cell>
          <cell r="M318" t="str">
            <v>OPTRA T612N MONO LASER 2016MB, 167MHZ, PCL 6, PSL</v>
          </cell>
          <cell r="N318">
            <v>1</v>
          </cell>
          <cell r="O318" t="str">
            <v>PN</v>
          </cell>
          <cell r="P318">
            <v>1</v>
          </cell>
          <cell r="Q318">
            <v>1413</v>
          </cell>
          <cell r="R318">
            <v>1413</v>
          </cell>
          <cell r="S318">
            <v>117.4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1530.4</v>
          </cell>
          <cell r="Y318">
            <v>36640</v>
          </cell>
        </row>
        <row r="319">
          <cell r="A319">
            <v>36651</v>
          </cell>
          <cell r="B319" t="str">
            <v>IN</v>
          </cell>
          <cell r="C319" t="str">
            <v>760467</v>
          </cell>
          <cell r="D319">
            <v>0</v>
          </cell>
          <cell r="E319">
            <v>36640</v>
          </cell>
          <cell r="F319">
            <v>11</v>
          </cell>
          <cell r="G319" t="str">
            <v>122140</v>
          </cell>
          <cell r="H319" t="str">
            <v>B0004109</v>
          </cell>
          <cell r="I319">
            <v>36681</v>
          </cell>
          <cell r="J319">
            <v>1</v>
          </cell>
          <cell r="K319" t="str">
            <v>LEX-11K0681</v>
          </cell>
          <cell r="L319" t="str">
            <v>11K0681</v>
          </cell>
          <cell r="M319" t="str">
            <v>250 SHT DRAWER OPTRA T</v>
          </cell>
          <cell r="O319" t="str">
            <v>PN</v>
          </cell>
          <cell r="P319">
            <v>1</v>
          </cell>
          <cell r="Q319">
            <v>197</v>
          </cell>
          <cell r="R319">
            <v>197</v>
          </cell>
          <cell r="S319">
            <v>16.25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213.25</v>
          </cell>
          <cell r="Y319">
            <v>36650</v>
          </cell>
        </row>
        <row r="320">
          <cell r="A320">
            <v>36640</v>
          </cell>
          <cell r="B320" t="str">
            <v>IN</v>
          </cell>
          <cell r="C320" t="str">
            <v>743938</v>
          </cell>
          <cell r="D320">
            <v>0</v>
          </cell>
          <cell r="E320">
            <v>36640</v>
          </cell>
          <cell r="F320">
            <v>0</v>
          </cell>
          <cell r="G320" t="str">
            <v>122140</v>
          </cell>
          <cell r="H320" t="str">
            <v>B0004109</v>
          </cell>
          <cell r="I320">
            <v>36670</v>
          </cell>
          <cell r="J320">
            <v>3</v>
          </cell>
          <cell r="K320" t="str">
            <v>MIC-FREIGHT</v>
          </cell>
          <cell r="L320" t="str">
            <v>FREIGHT</v>
          </cell>
          <cell r="M320" t="str">
            <v>FREIGHT CHARGE TAXABLETAXABLE</v>
          </cell>
          <cell r="O320" t="str">
            <v>PN</v>
          </cell>
          <cell r="P320">
            <v>1</v>
          </cell>
          <cell r="Q320">
            <v>10</v>
          </cell>
          <cell r="R320">
            <v>10</v>
          </cell>
          <cell r="X320">
            <v>10</v>
          </cell>
          <cell r="Y320">
            <v>36640</v>
          </cell>
        </row>
        <row r="321">
          <cell r="A321">
            <v>36649</v>
          </cell>
          <cell r="B321" t="str">
            <v>IN</v>
          </cell>
          <cell r="C321" t="str">
            <v>757471</v>
          </cell>
          <cell r="D321">
            <v>0</v>
          </cell>
          <cell r="E321">
            <v>36640</v>
          </cell>
          <cell r="F321">
            <v>9</v>
          </cell>
          <cell r="G321" t="str">
            <v>122141</v>
          </cell>
          <cell r="H321" t="str">
            <v>B0004110</v>
          </cell>
          <cell r="I321">
            <v>36679</v>
          </cell>
          <cell r="J321">
            <v>2</v>
          </cell>
          <cell r="K321" t="str">
            <v>LIF-P26L0821</v>
          </cell>
          <cell r="L321" t="str">
            <v>P26L0821</v>
          </cell>
          <cell r="M321" t="str">
            <v>ERWIN WITH 1 YEAR MAINTEN</v>
          </cell>
          <cell r="P321">
            <v>1</v>
          </cell>
          <cell r="Q321">
            <v>3474</v>
          </cell>
          <cell r="R321">
            <v>3474</v>
          </cell>
          <cell r="X321">
            <v>3474</v>
          </cell>
          <cell r="Y321">
            <v>36641</v>
          </cell>
        </row>
        <row r="322">
          <cell r="A322">
            <v>36649</v>
          </cell>
          <cell r="B322" t="str">
            <v>IN</v>
          </cell>
          <cell r="C322" t="str">
            <v>757471</v>
          </cell>
          <cell r="D322">
            <v>0</v>
          </cell>
          <cell r="E322">
            <v>36640</v>
          </cell>
          <cell r="F322">
            <v>9</v>
          </cell>
          <cell r="G322" t="str">
            <v>122141</v>
          </cell>
          <cell r="H322" t="str">
            <v>B0004110</v>
          </cell>
          <cell r="I322">
            <v>36679</v>
          </cell>
          <cell r="J322">
            <v>1</v>
          </cell>
          <cell r="K322" t="str">
            <v>MIC-FREIGHT</v>
          </cell>
          <cell r="L322" t="str">
            <v>FREIGHT</v>
          </cell>
          <cell r="M322" t="str">
            <v>FREIGHT CHARGE TAXABLETAXABLE</v>
          </cell>
          <cell r="P322">
            <v>1</v>
          </cell>
          <cell r="Q322">
            <v>10</v>
          </cell>
          <cell r="R322">
            <v>10</v>
          </cell>
          <cell r="S322">
            <v>287.43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297.43</v>
          </cell>
          <cell r="Y322">
            <v>36641</v>
          </cell>
        </row>
        <row r="323">
          <cell r="A323">
            <v>36649</v>
          </cell>
          <cell r="B323" t="str">
            <v>IN</v>
          </cell>
          <cell r="C323" t="str">
            <v>757031</v>
          </cell>
          <cell r="D323">
            <v>0</v>
          </cell>
          <cell r="E323">
            <v>36640</v>
          </cell>
          <cell r="F323">
            <v>9</v>
          </cell>
          <cell r="G323" t="str">
            <v>122142</v>
          </cell>
          <cell r="H323" t="str">
            <v>B0004111</v>
          </cell>
          <cell r="I323">
            <v>36679</v>
          </cell>
          <cell r="J323">
            <v>1</v>
          </cell>
          <cell r="K323" t="str">
            <v>CPQ-382500-001</v>
          </cell>
          <cell r="L323" t="str">
            <v>382500-001</v>
          </cell>
          <cell r="M323" t="str">
            <v>ARMADA CONVENIENCE BASE E</v>
          </cell>
          <cell r="N323" t="str">
            <v>x</v>
          </cell>
          <cell r="P323">
            <v>1</v>
          </cell>
          <cell r="Q323">
            <v>212</v>
          </cell>
          <cell r="R323">
            <v>212</v>
          </cell>
          <cell r="S323">
            <v>17.489999999999998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229.49</v>
          </cell>
          <cell r="Y323">
            <v>36648</v>
          </cell>
        </row>
        <row r="324">
          <cell r="A324">
            <v>36648</v>
          </cell>
          <cell r="B324" t="str">
            <v>IN</v>
          </cell>
          <cell r="C324" t="str">
            <v>755457</v>
          </cell>
          <cell r="D324">
            <v>0</v>
          </cell>
          <cell r="E324">
            <v>36640</v>
          </cell>
          <cell r="F324">
            <v>8</v>
          </cell>
          <cell r="G324" t="str">
            <v>122142</v>
          </cell>
          <cell r="H324" t="str">
            <v>B0004111</v>
          </cell>
          <cell r="I324">
            <v>36678</v>
          </cell>
          <cell r="J324">
            <v>1</v>
          </cell>
          <cell r="K324" t="str">
            <v>CPQ-122931-B25</v>
          </cell>
          <cell r="L324" t="str">
            <v>122931-B25</v>
          </cell>
          <cell r="M324" t="str">
            <v>ARMADA CONVENIENCE BASE EMONITOR STAND</v>
          </cell>
          <cell r="N324" t="str">
            <v>x</v>
          </cell>
          <cell r="P324">
            <v>1</v>
          </cell>
          <cell r="Q324">
            <v>75</v>
          </cell>
          <cell r="R324">
            <v>75</v>
          </cell>
          <cell r="S324">
            <v>7.01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82.01</v>
          </cell>
          <cell r="Y324">
            <v>36647</v>
          </cell>
        </row>
        <row r="325">
          <cell r="A325">
            <v>36648</v>
          </cell>
          <cell r="B325" t="str">
            <v>IN</v>
          </cell>
          <cell r="C325" t="str">
            <v>755457</v>
          </cell>
          <cell r="D325">
            <v>0</v>
          </cell>
          <cell r="E325">
            <v>36640</v>
          </cell>
          <cell r="F325">
            <v>8</v>
          </cell>
          <cell r="G325" t="str">
            <v>122142</v>
          </cell>
          <cell r="H325" t="str">
            <v>B0004111</v>
          </cell>
          <cell r="I325">
            <v>36678</v>
          </cell>
          <cell r="J325">
            <v>3</v>
          </cell>
          <cell r="K325" t="str">
            <v>MIC-FREIGHT</v>
          </cell>
          <cell r="L325" t="str">
            <v>FREIGHT</v>
          </cell>
          <cell r="M325" t="str">
            <v>FREIGHT CHARGE TAXABLETAXABLE</v>
          </cell>
          <cell r="P325">
            <v>1</v>
          </cell>
          <cell r="Q325">
            <v>10</v>
          </cell>
          <cell r="R325">
            <v>10</v>
          </cell>
          <cell r="X325">
            <v>10</v>
          </cell>
          <cell r="Y325">
            <v>36647</v>
          </cell>
        </row>
        <row r="326">
          <cell r="A326">
            <v>36649</v>
          </cell>
          <cell r="B326" t="str">
            <v>IN</v>
          </cell>
          <cell r="C326" t="str">
            <v>757032</v>
          </cell>
          <cell r="D326">
            <v>0</v>
          </cell>
          <cell r="E326">
            <v>36640</v>
          </cell>
          <cell r="F326">
            <v>9</v>
          </cell>
          <cell r="G326" t="str">
            <v>122143</v>
          </cell>
          <cell r="H326" t="str">
            <v>B0004112</v>
          </cell>
          <cell r="I326">
            <v>36679</v>
          </cell>
          <cell r="J326">
            <v>1</v>
          </cell>
          <cell r="K326" t="str">
            <v>CPQ-382500-001</v>
          </cell>
          <cell r="L326" t="str">
            <v>382500-001</v>
          </cell>
          <cell r="M326" t="str">
            <v>ARMADA CONVENIENCE BASE E</v>
          </cell>
          <cell r="N326" t="str">
            <v>x</v>
          </cell>
          <cell r="P326">
            <v>1</v>
          </cell>
          <cell r="Q326">
            <v>212</v>
          </cell>
          <cell r="R326">
            <v>212</v>
          </cell>
          <cell r="S326">
            <v>17.489999999999998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229.49</v>
          </cell>
          <cell r="Y326">
            <v>36648</v>
          </cell>
        </row>
        <row r="327">
          <cell r="A327">
            <v>36648</v>
          </cell>
          <cell r="B327" t="str">
            <v>IN</v>
          </cell>
          <cell r="C327" t="str">
            <v>755458</v>
          </cell>
          <cell r="D327">
            <v>0</v>
          </cell>
          <cell r="E327">
            <v>36640</v>
          </cell>
          <cell r="F327">
            <v>8</v>
          </cell>
          <cell r="G327" t="str">
            <v>122143</v>
          </cell>
          <cell r="H327" t="str">
            <v>B0004112</v>
          </cell>
          <cell r="I327">
            <v>36678</v>
          </cell>
          <cell r="J327">
            <v>1</v>
          </cell>
          <cell r="K327" t="str">
            <v>CPQ-122931-B25</v>
          </cell>
          <cell r="L327" t="str">
            <v>122931-B25</v>
          </cell>
          <cell r="M327" t="str">
            <v>ARMADA CONVENIENCE BASE EMONITOR STAND</v>
          </cell>
          <cell r="N327" t="str">
            <v>x</v>
          </cell>
          <cell r="P327">
            <v>1</v>
          </cell>
          <cell r="Q327">
            <v>75</v>
          </cell>
          <cell r="R327">
            <v>75</v>
          </cell>
          <cell r="S327">
            <v>7.01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82.01</v>
          </cell>
          <cell r="Y327">
            <v>36647</v>
          </cell>
        </row>
        <row r="328">
          <cell r="A328">
            <v>36648</v>
          </cell>
          <cell r="B328" t="str">
            <v>IN</v>
          </cell>
          <cell r="C328" t="str">
            <v>755458</v>
          </cell>
          <cell r="D328">
            <v>0</v>
          </cell>
          <cell r="E328">
            <v>36640</v>
          </cell>
          <cell r="F328">
            <v>8</v>
          </cell>
          <cell r="G328" t="str">
            <v>122143</v>
          </cell>
          <cell r="H328" t="str">
            <v>B0004112</v>
          </cell>
          <cell r="I328">
            <v>36678</v>
          </cell>
          <cell r="J328">
            <v>3</v>
          </cell>
          <cell r="K328" t="str">
            <v>MIC-FREIGHT</v>
          </cell>
          <cell r="L328" t="str">
            <v>FREIGHT</v>
          </cell>
          <cell r="M328" t="str">
            <v>FREIGHT CHARGE TAXABLETAXABLE</v>
          </cell>
          <cell r="P328">
            <v>1</v>
          </cell>
          <cell r="Q328">
            <v>10</v>
          </cell>
          <cell r="R328">
            <v>10</v>
          </cell>
          <cell r="X328">
            <v>10</v>
          </cell>
          <cell r="Y328">
            <v>36647</v>
          </cell>
        </row>
        <row r="329">
          <cell r="A329">
            <v>36640</v>
          </cell>
          <cell r="B329" t="str">
            <v>IN</v>
          </cell>
          <cell r="C329" t="str">
            <v>743941</v>
          </cell>
          <cell r="D329">
            <v>0</v>
          </cell>
          <cell r="E329">
            <v>36640</v>
          </cell>
          <cell r="F329">
            <v>0</v>
          </cell>
          <cell r="G329" t="str">
            <v>122162</v>
          </cell>
          <cell r="H329" t="str">
            <v>B0004113</v>
          </cell>
          <cell r="I329">
            <v>36670</v>
          </cell>
          <cell r="J329">
            <v>2</v>
          </cell>
          <cell r="K329" t="str">
            <v>LEX-12A2100</v>
          </cell>
          <cell r="L329" t="str">
            <v>12A2100</v>
          </cell>
          <cell r="M329" t="str">
            <v>OPTRA E310 2MB 8PPM LASERPNTR 1200DPI</v>
          </cell>
          <cell r="N329">
            <v>1</v>
          </cell>
          <cell r="O329" t="str">
            <v>PP</v>
          </cell>
          <cell r="P329">
            <v>1</v>
          </cell>
          <cell r="Q329">
            <v>385</v>
          </cell>
          <cell r="R329">
            <v>385</v>
          </cell>
          <cell r="X329">
            <v>385</v>
          </cell>
          <cell r="Y329">
            <v>36640</v>
          </cell>
        </row>
        <row r="330">
          <cell r="A330">
            <v>36650</v>
          </cell>
          <cell r="B330" t="str">
            <v>IN</v>
          </cell>
          <cell r="C330" t="str">
            <v>759626</v>
          </cell>
          <cell r="D330">
            <v>0</v>
          </cell>
          <cell r="E330">
            <v>36640</v>
          </cell>
          <cell r="F330">
            <v>10</v>
          </cell>
          <cell r="G330" t="str">
            <v>122162</v>
          </cell>
          <cell r="H330" t="str">
            <v>B0004113</v>
          </cell>
          <cell r="I330">
            <v>36680</v>
          </cell>
          <cell r="J330">
            <v>1</v>
          </cell>
          <cell r="K330" t="str">
            <v>KST-S832001</v>
          </cell>
          <cell r="L330" t="str">
            <v>S832001</v>
          </cell>
          <cell r="M330" t="str">
            <v>32MB MEM MOD LEX OPTRA SC1275 1275N</v>
          </cell>
          <cell r="O330" t="str">
            <v>PP</v>
          </cell>
          <cell r="P330">
            <v>1</v>
          </cell>
          <cell r="Q330">
            <v>99</v>
          </cell>
          <cell r="R330">
            <v>99</v>
          </cell>
          <cell r="S330">
            <v>8.17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  <cell r="X330">
            <v>107.17</v>
          </cell>
          <cell r="Y330">
            <v>36650</v>
          </cell>
        </row>
        <row r="331">
          <cell r="A331">
            <v>36647</v>
          </cell>
          <cell r="B331" t="str">
            <v>IN</v>
          </cell>
          <cell r="C331" t="str">
            <v>755188</v>
          </cell>
          <cell r="D331">
            <v>0</v>
          </cell>
          <cell r="E331">
            <v>36640</v>
          </cell>
          <cell r="F331">
            <v>7</v>
          </cell>
          <cell r="G331" t="str">
            <v>122162</v>
          </cell>
          <cell r="H331" t="str">
            <v>B0004113</v>
          </cell>
          <cell r="I331">
            <v>36677</v>
          </cell>
          <cell r="J331">
            <v>1</v>
          </cell>
          <cell r="K331" t="str">
            <v>LEX-3XWSR02</v>
          </cell>
          <cell r="L331" t="str">
            <v>3XWSR02</v>
          </cell>
          <cell r="M331" t="str">
            <v>3YR LEXONSITE REPAIR WTY-OPTRA E K 4227 WINWRTR20</v>
          </cell>
          <cell r="O331" t="str">
            <v>PP</v>
          </cell>
          <cell r="P331">
            <v>1</v>
          </cell>
          <cell r="Q331">
            <v>312</v>
          </cell>
          <cell r="R331">
            <v>312</v>
          </cell>
          <cell r="S331">
            <v>25.74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337.74</v>
          </cell>
          <cell r="Y331">
            <v>36647</v>
          </cell>
        </row>
        <row r="332">
          <cell r="A332">
            <v>36640</v>
          </cell>
          <cell r="B332" t="str">
            <v>IN</v>
          </cell>
          <cell r="C332" t="str">
            <v>743941</v>
          </cell>
          <cell r="D332">
            <v>0</v>
          </cell>
          <cell r="E332">
            <v>36640</v>
          </cell>
          <cell r="F332">
            <v>0</v>
          </cell>
          <cell r="G332" t="str">
            <v>122162</v>
          </cell>
          <cell r="H332" t="str">
            <v>B0004113</v>
          </cell>
          <cell r="I332">
            <v>36670</v>
          </cell>
          <cell r="J332">
            <v>1</v>
          </cell>
          <cell r="K332" t="str">
            <v>BEL-F2A032-10</v>
          </cell>
          <cell r="L332" t="str">
            <v>F2A032-10</v>
          </cell>
          <cell r="M332" t="str">
            <v>PRO IBM PAR PNTR CABLE, 1DB25/CENT 36 M, 10</v>
          </cell>
          <cell r="O332" t="str">
            <v>PP</v>
          </cell>
          <cell r="P332">
            <v>1</v>
          </cell>
          <cell r="Q332">
            <v>4</v>
          </cell>
          <cell r="R332">
            <v>4</v>
          </cell>
          <cell r="S332">
            <v>32.090000000000003</v>
          </cell>
          <cell r="T332">
            <v>10</v>
          </cell>
          <cell r="U332">
            <v>0</v>
          </cell>
          <cell r="V332">
            <v>0</v>
          </cell>
          <cell r="W332">
            <v>0</v>
          </cell>
          <cell r="X332">
            <v>46.09</v>
          </cell>
          <cell r="Y332">
            <v>36640</v>
          </cell>
        </row>
        <row r="333">
          <cell r="A333">
            <v>36643</v>
          </cell>
          <cell r="B333" t="str">
            <v>IN</v>
          </cell>
          <cell r="C333" t="str">
            <v>750595</v>
          </cell>
          <cell r="D333">
            <v>0</v>
          </cell>
          <cell r="E333">
            <v>36640</v>
          </cell>
          <cell r="F333">
            <v>3</v>
          </cell>
          <cell r="G333" t="str">
            <v>122163</v>
          </cell>
          <cell r="H333" t="str">
            <v>B0004114</v>
          </cell>
          <cell r="I333">
            <v>36673</v>
          </cell>
          <cell r="J333">
            <v>1</v>
          </cell>
          <cell r="K333" t="str">
            <v>CPQ-122786-003</v>
          </cell>
          <cell r="L333" t="str">
            <v>122786-003</v>
          </cell>
          <cell r="M333" t="str">
            <v>DESKPRO EN 6550+/10000-7200RPM CDS/ NT4.0/MT</v>
          </cell>
          <cell r="N333" t="str">
            <v>DTL</v>
          </cell>
          <cell r="P333">
            <v>1</v>
          </cell>
          <cell r="Q333">
            <v>1396</v>
          </cell>
          <cell r="R333">
            <v>1396</v>
          </cell>
          <cell r="S333">
            <v>115.17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1511.17</v>
          </cell>
          <cell r="Y333">
            <v>36643</v>
          </cell>
        </row>
        <row r="334">
          <cell r="A334">
            <v>36643</v>
          </cell>
          <cell r="B334" t="str">
            <v>IN</v>
          </cell>
          <cell r="C334" t="str">
            <v>749266</v>
          </cell>
          <cell r="D334">
            <v>0</v>
          </cell>
          <cell r="E334">
            <v>36640</v>
          </cell>
          <cell r="F334">
            <v>3</v>
          </cell>
          <cell r="G334" t="str">
            <v>122163</v>
          </cell>
          <cell r="H334" t="str">
            <v>B0004114</v>
          </cell>
          <cell r="I334">
            <v>36673</v>
          </cell>
          <cell r="J334">
            <v>2</v>
          </cell>
          <cell r="K334" t="str">
            <v>CPQ-166618-B21</v>
          </cell>
          <cell r="L334" t="str">
            <v>166618-B21</v>
          </cell>
          <cell r="M334" t="str">
            <v>128MB SYNCH DRAM 100MHZ DIMM ECC</v>
          </cell>
          <cell r="N334" t="str">
            <v>x</v>
          </cell>
          <cell r="P334">
            <v>1</v>
          </cell>
          <cell r="Q334">
            <v>212</v>
          </cell>
          <cell r="R334">
            <v>212</v>
          </cell>
          <cell r="X334">
            <v>212</v>
          </cell>
          <cell r="Y334">
            <v>36641</v>
          </cell>
        </row>
        <row r="335">
          <cell r="A335">
            <v>36640</v>
          </cell>
          <cell r="B335" t="str">
            <v>IN</v>
          </cell>
          <cell r="C335" t="str">
            <v>743942</v>
          </cell>
          <cell r="D335">
            <v>0</v>
          </cell>
          <cell r="E335">
            <v>36640</v>
          </cell>
          <cell r="F335">
            <v>0</v>
          </cell>
          <cell r="G335" t="str">
            <v>122163</v>
          </cell>
          <cell r="H335" t="str">
            <v>B0004114</v>
          </cell>
          <cell r="I335">
            <v>36670</v>
          </cell>
          <cell r="J335">
            <v>1</v>
          </cell>
          <cell r="K335" t="str">
            <v>CPQ-325606-001</v>
          </cell>
          <cell r="L335" t="str">
            <v>325606-001</v>
          </cell>
          <cell r="M335" t="str">
            <v>21IN/19.8V 24MM 1280X1024110HZ P1100</v>
          </cell>
          <cell r="N335" t="str">
            <v>x</v>
          </cell>
          <cell r="P335">
            <v>1</v>
          </cell>
          <cell r="Q335">
            <v>1039</v>
          </cell>
          <cell r="R335">
            <v>1039</v>
          </cell>
          <cell r="S335">
            <v>87.12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1126.1199999999999</v>
          </cell>
          <cell r="Y335">
            <v>36640</v>
          </cell>
        </row>
        <row r="336">
          <cell r="A336">
            <v>36643</v>
          </cell>
          <cell r="B336" t="str">
            <v>IN</v>
          </cell>
          <cell r="C336" t="str">
            <v>749266</v>
          </cell>
          <cell r="D336">
            <v>0</v>
          </cell>
          <cell r="E336">
            <v>36640</v>
          </cell>
          <cell r="F336">
            <v>3</v>
          </cell>
          <cell r="G336" t="str">
            <v>122163</v>
          </cell>
          <cell r="H336" t="str">
            <v>B0004114</v>
          </cell>
          <cell r="I336">
            <v>36673</v>
          </cell>
          <cell r="J336">
            <v>1</v>
          </cell>
          <cell r="K336" t="str">
            <v>AUO-05720-016008-9</v>
          </cell>
          <cell r="L336" t="str">
            <v>05720-016008-9000</v>
          </cell>
          <cell r="M336" t="str">
            <v>AUTOCAD LT 2000 SINGLE 1-DOC WIN95/NT</v>
          </cell>
          <cell r="N336" t="str">
            <v>x</v>
          </cell>
          <cell r="P336">
            <v>1</v>
          </cell>
          <cell r="Q336">
            <v>510</v>
          </cell>
          <cell r="R336">
            <v>510</v>
          </cell>
          <cell r="S336">
            <v>59.57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569.57000000000005</v>
          </cell>
          <cell r="Y336">
            <v>36641</v>
          </cell>
        </row>
        <row r="337">
          <cell r="A337">
            <v>36640</v>
          </cell>
          <cell r="B337" t="str">
            <v>IN</v>
          </cell>
          <cell r="C337" t="str">
            <v>743942</v>
          </cell>
          <cell r="D337">
            <v>0</v>
          </cell>
          <cell r="E337">
            <v>36640</v>
          </cell>
          <cell r="F337">
            <v>0</v>
          </cell>
          <cell r="G337" t="str">
            <v>122163</v>
          </cell>
          <cell r="H337" t="str">
            <v>B0004114</v>
          </cell>
          <cell r="I337">
            <v>36670</v>
          </cell>
          <cell r="J337">
            <v>3</v>
          </cell>
          <cell r="K337" t="str">
            <v>MIC-FREIGHT</v>
          </cell>
          <cell r="L337" t="str">
            <v>FREIGHT</v>
          </cell>
          <cell r="M337" t="str">
            <v>FREIGHT CHARGE TAXABLETAXABLE</v>
          </cell>
          <cell r="N337" t="str">
            <v>x</v>
          </cell>
          <cell r="P337">
            <v>1</v>
          </cell>
          <cell r="Q337">
            <v>17</v>
          </cell>
          <cell r="R337">
            <v>17</v>
          </cell>
          <cell r="X337">
            <v>17</v>
          </cell>
          <cell r="Y337">
            <v>36640</v>
          </cell>
        </row>
        <row r="338">
          <cell r="A338">
            <v>36648</v>
          </cell>
          <cell r="B338" t="str">
            <v>IN</v>
          </cell>
          <cell r="C338" t="str">
            <v>756204</v>
          </cell>
          <cell r="D338">
            <v>0</v>
          </cell>
          <cell r="E338">
            <v>36644</v>
          </cell>
          <cell r="F338">
            <v>4</v>
          </cell>
          <cell r="G338" t="str">
            <v>122473</v>
          </cell>
          <cell r="H338" t="str">
            <v>B0004114</v>
          </cell>
          <cell r="I338">
            <v>36678</v>
          </cell>
          <cell r="J338">
            <v>1</v>
          </cell>
          <cell r="K338" t="str">
            <v>MCS-730-00360.4A</v>
          </cell>
          <cell r="L338" t="str">
            <v>730-00360</v>
          </cell>
          <cell r="M338" t="str">
            <v>SEL4-A WIN 98 ENG VUP</v>
          </cell>
          <cell r="N338" t="str">
            <v>x</v>
          </cell>
          <cell r="P338">
            <v>1</v>
          </cell>
          <cell r="Q338">
            <v>80</v>
          </cell>
          <cell r="R338">
            <v>80</v>
          </cell>
          <cell r="S338">
            <v>6.6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86.6</v>
          </cell>
          <cell r="Y338">
            <v>36648</v>
          </cell>
        </row>
        <row r="339">
          <cell r="A339">
            <v>36641</v>
          </cell>
          <cell r="B339" t="str">
            <v>IN</v>
          </cell>
          <cell r="C339" t="str">
            <v>744240</v>
          </cell>
          <cell r="D339">
            <v>0</v>
          </cell>
          <cell r="E339">
            <v>36640</v>
          </cell>
          <cell r="F339">
            <v>1</v>
          </cell>
          <cell r="G339" t="str">
            <v>122163</v>
          </cell>
          <cell r="H339" t="str">
            <v>B0004114</v>
          </cell>
          <cell r="I339">
            <v>36671</v>
          </cell>
          <cell r="J339">
            <v>1</v>
          </cell>
          <cell r="K339" t="str">
            <v>IOM-10670</v>
          </cell>
          <cell r="L339" t="str">
            <v>10670</v>
          </cell>
          <cell r="M339" t="str">
            <v>ZIP 100MB INT PLATINUM ATAPI DRV W/MOUNT KIT</v>
          </cell>
          <cell r="N339" t="str">
            <v>x</v>
          </cell>
          <cell r="P339">
            <v>1</v>
          </cell>
          <cell r="Q339">
            <v>92</v>
          </cell>
          <cell r="R339">
            <v>92</v>
          </cell>
          <cell r="S339">
            <v>7.59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99.59</v>
          </cell>
          <cell r="Y339">
            <v>36640</v>
          </cell>
        </row>
        <row r="340">
          <cell r="A340">
            <v>36643</v>
          </cell>
          <cell r="B340" t="str">
            <v>IN</v>
          </cell>
          <cell r="C340" t="str">
            <v>750596</v>
          </cell>
          <cell r="D340">
            <v>0</v>
          </cell>
          <cell r="E340">
            <v>36640</v>
          </cell>
          <cell r="F340">
            <v>3</v>
          </cell>
          <cell r="G340" t="str">
            <v>122164</v>
          </cell>
          <cell r="H340" t="str">
            <v>B0004115</v>
          </cell>
          <cell r="I340">
            <v>36673</v>
          </cell>
          <cell r="J340">
            <v>1</v>
          </cell>
          <cell r="K340" t="str">
            <v>CPQ-122786-003</v>
          </cell>
          <cell r="L340" t="str">
            <v>122786-003</v>
          </cell>
          <cell r="M340" t="str">
            <v>DESKPRO EN 6550+/10000-7200RPM CDS/ NT4.0/MT</v>
          </cell>
          <cell r="N340" t="str">
            <v>DTL</v>
          </cell>
          <cell r="P340">
            <v>1</v>
          </cell>
          <cell r="Q340">
            <v>1396</v>
          </cell>
          <cell r="R340">
            <v>1396</v>
          </cell>
          <cell r="S340">
            <v>115.17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1511.17</v>
          </cell>
          <cell r="Y340">
            <v>36643</v>
          </cell>
        </row>
        <row r="341">
          <cell r="A341">
            <v>36640</v>
          </cell>
          <cell r="B341" t="str">
            <v>IN</v>
          </cell>
          <cell r="C341" t="str">
            <v>743943</v>
          </cell>
          <cell r="D341">
            <v>0</v>
          </cell>
          <cell r="E341">
            <v>36640</v>
          </cell>
          <cell r="F341">
            <v>0</v>
          </cell>
          <cell r="G341" t="str">
            <v>122164</v>
          </cell>
          <cell r="H341" t="str">
            <v>B0004115</v>
          </cell>
          <cell r="I341">
            <v>36670</v>
          </cell>
          <cell r="J341">
            <v>3</v>
          </cell>
          <cell r="K341" t="str">
            <v>MIC-FREIGHT</v>
          </cell>
          <cell r="L341" t="str">
            <v>FREIGHT</v>
          </cell>
          <cell r="M341" t="str">
            <v>FREIGHT CHARGE TAXABLETAXABLE</v>
          </cell>
          <cell r="N341" t="str">
            <v>x</v>
          </cell>
          <cell r="P341">
            <v>1</v>
          </cell>
          <cell r="Q341">
            <v>16</v>
          </cell>
          <cell r="R341">
            <v>16</v>
          </cell>
          <cell r="X341">
            <v>16</v>
          </cell>
          <cell r="Y341">
            <v>36640</v>
          </cell>
        </row>
        <row r="342">
          <cell r="A342">
            <v>36640</v>
          </cell>
          <cell r="B342" t="str">
            <v>IN</v>
          </cell>
          <cell r="C342" t="str">
            <v>743943</v>
          </cell>
          <cell r="D342">
            <v>0</v>
          </cell>
          <cell r="E342">
            <v>36640</v>
          </cell>
          <cell r="F342">
            <v>0</v>
          </cell>
          <cell r="G342" t="str">
            <v>122164</v>
          </cell>
          <cell r="H342" t="str">
            <v>B0004115</v>
          </cell>
          <cell r="I342">
            <v>36670</v>
          </cell>
          <cell r="J342">
            <v>1</v>
          </cell>
          <cell r="K342" t="str">
            <v>HPC-C7082A#ABA</v>
          </cell>
          <cell r="L342" t="str">
            <v>C7082A#ABA</v>
          </cell>
          <cell r="M342" t="str">
            <v>HP LASER JET 3150XI PRINTER FAX COPY SCANNER</v>
          </cell>
          <cell r="N342" t="str">
            <v>x</v>
          </cell>
          <cell r="P342">
            <v>1</v>
          </cell>
          <cell r="Q342">
            <v>606</v>
          </cell>
          <cell r="R342">
            <v>606</v>
          </cell>
          <cell r="S342">
            <v>51.32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657.32</v>
          </cell>
          <cell r="Y342">
            <v>36640</v>
          </cell>
        </row>
        <row r="343">
          <cell r="A343">
            <v>36643</v>
          </cell>
          <cell r="B343" t="str">
            <v>IN</v>
          </cell>
          <cell r="C343" t="str">
            <v>749267</v>
          </cell>
          <cell r="D343">
            <v>0</v>
          </cell>
          <cell r="E343">
            <v>36640</v>
          </cell>
          <cell r="F343">
            <v>3</v>
          </cell>
          <cell r="G343" t="str">
            <v>122164</v>
          </cell>
          <cell r="H343" t="str">
            <v>B0004115</v>
          </cell>
          <cell r="I343">
            <v>36673</v>
          </cell>
          <cell r="J343">
            <v>1</v>
          </cell>
          <cell r="K343" t="str">
            <v>CRE-1100001233</v>
          </cell>
          <cell r="L343" t="str">
            <v>1100001233</v>
          </cell>
          <cell r="M343" t="str">
            <v>PC WORKS SATELLITE SPKRS2.5 CUBE W/STAND</v>
          </cell>
          <cell r="N343" t="str">
            <v>x</v>
          </cell>
          <cell r="P343">
            <v>1</v>
          </cell>
          <cell r="Q343">
            <v>41</v>
          </cell>
          <cell r="R343">
            <v>41</v>
          </cell>
          <cell r="S343">
            <v>3.38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44.38</v>
          </cell>
          <cell r="Y343">
            <v>36641</v>
          </cell>
        </row>
        <row r="344">
          <cell r="A344">
            <v>36642</v>
          </cell>
          <cell r="B344" t="str">
            <v>IN</v>
          </cell>
          <cell r="C344" t="str">
            <v>745583</v>
          </cell>
          <cell r="D344">
            <v>0</v>
          </cell>
          <cell r="E344">
            <v>36640</v>
          </cell>
          <cell r="F344">
            <v>2</v>
          </cell>
          <cell r="G344" t="str">
            <v>122164</v>
          </cell>
          <cell r="H344" t="str">
            <v>B0004115</v>
          </cell>
          <cell r="I344">
            <v>36672</v>
          </cell>
          <cell r="J344">
            <v>1</v>
          </cell>
          <cell r="K344" t="str">
            <v>LTC-961111-0100</v>
          </cell>
          <cell r="L344" t="str">
            <v>961111-0100</v>
          </cell>
          <cell r="M344" t="str">
            <v>QUICKCAM VC - USB</v>
          </cell>
          <cell r="N344" t="str">
            <v>x</v>
          </cell>
          <cell r="P344">
            <v>1</v>
          </cell>
          <cell r="Q344">
            <v>68</v>
          </cell>
          <cell r="R344">
            <v>68</v>
          </cell>
          <cell r="S344">
            <v>5.61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73.61</v>
          </cell>
          <cell r="Y344">
            <v>36641</v>
          </cell>
        </row>
        <row r="345">
          <cell r="A345">
            <v>36648</v>
          </cell>
          <cell r="B345" t="str">
            <v>IN</v>
          </cell>
          <cell r="C345" t="str">
            <v>756208</v>
          </cell>
          <cell r="D345">
            <v>0</v>
          </cell>
          <cell r="E345">
            <v>36644</v>
          </cell>
          <cell r="F345">
            <v>4</v>
          </cell>
          <cell r="G345" t="str">
            <v>122474</v>
          </cell>
          <cell r="H345" t="str">
            <v>B0004115</v>
          </cell>
          <cell r="I345">
            <v>36678</v>
          </cell>
          <cell r="J345">
            <v>1</v>
          </cell>
          <cell r="K345" t="str">
            <v>MCS-730-00360.4A</v>
          </cell>
          <cell r="L345" t="str">
            <v>730-00360</v>
          </cell>
          <cell r="M345" t="str">
            <v>SEL4-A WIN 98 ENG VUP</v>
          </cell>
          <cell r="N345" t="str">
            <v>x</v>
          </cell>
          <cell r="P345">
            <v>1</v>
          </cell>
          <cell r="Q345">
            <v>80</v>
          </cell>
          <cell r="R345">
            <v>80</v>
          </cell>
          <cell r="S345">
            <v>6.6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86.6</v>
          </cell>
          <cell r="Y345">
            <v>36648</v>
          </cell>
        </row>
        <row r="346">
          <cell r="A346">
            <v>36656</v>
          </cell>
          <cell r="B346" t="str">
            <v>IN</v>
          </cell>
          <cell r="C346" t="str">
            <v>766635</v>
          </cell>
          <cell r="D346">
            <v>0</v>
          </cell>
          <cell r="E346">
            <v>36640</v>
          </cell>
          <cell r="F346">
            <v>16</v>
          </cell>
          <cell r="G346" t="str">
            <v>122164</v>
          </cell>
          <cell r="H346" t="str">
            <v>B0004115</v>
          </cell>
          <cell r="I346">
            <v>36686</v>
          </cell>
          <cell r="J346">
            <v>1</v>
          </cell>
          <cell r="K346" t="str">
            <v>CPQ-104741-001</v>
          </cell>
          <cell r="L346" t="str">
            <v>104741-001</v>
          </cell>
          <cell r="M346" t="str">
            <v>TFT5010 FLAT PANEL-MONITOR OPAL</v>
          </cell>
          <cell r="N346" t="str">
            <v>x</v>
          </cell>
          <cell r="P346">
            <v>1</v>
          </cell>
          <cell r="Q346">
            <v>976</v>
          </cell>
          <cell r="R346">
            <v>976</v>
          </cell>
          <cell r="S346">
            <v>80.52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1056.52</v>
          </cell>
          <cell r="Y346">
            <v>36655</v>
          </cell>
        </row>
        <row r="347">
          <cell r="A347">
            <v>36663</v>
          </cell>
          <cell r="B347" t="str">
            <v>IN</v>
          </cell>
          <cell r="C347" t="str">
            <v>774516</v>
          </cell>
          <cell r="D347">
            <v>0</v>
          </cell>
          <cell r="E347">
            <v>36658</v>
          </cell>
          <cell r="F347">
            <v>5</v>
          </cell>
          <cell r="G347" t="str">
            <v>122922</v>
          </cell>
          <cell r="H347" t="str">
            <v>B0004115</v>
          </cell>
          <cell r="I347">
            <v>36693</v>
          </cell>
          <cell r="J347">
            <v>1</v>
          </cell>
          <cell r="K347" t="str">
            <v>CPQ-104741-001</v>
          </cell>
          <cell r="L347" t="str">
            <v>104741-001</v>
          </cell>
          <cell r="M347" t="str">
            <v>TFT5010 FLAT PANEL-MONITOR OPAL</v>
          </cell>
          <cell r="P347">
            <v>1</v>
          </cell>
          <cell r="Q347">
            <v>976</v>
          </cell>
          <cell r="R347">
            <v>976</v>
          </cell>
          <cell r="S347">
            <v>80.52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1056.52</v>
          </cell>
          <cell r="Y347">
            <v>36662</v>
          </cell>
        </row>
        <row r="348">
          <cell r="A348">
            <v>36669</v>
          </cell>
          <cell r="B348" t="str">
            <v>CM</v>
          </cell>
          <cell r="C348" t="str">
            <v>551650</v>
          </cell>
          <cell r="D348">
            <v>766635</v>
          </cell>
          <cell r="E348">
            <v>36658</v>
          </cell>
          <cell r="F348">
            <v>11</v>
          </cell>
          <cell r="G348" t="str">
            <v>122164</v>
          </cell>
          <cell r="H348" t="str">
            <v>B0004115</v>
          </cell>
          <cell r="I348">
            <v>36699</v>
          </cell>
          <cell r="J348">
            <v>1</v>
          </cell>
          <cell r="K348" t="str">
            <v>CPQ-104741-001</v>
          </cell>
          <cell r="L348" t="str">
            <v>104741-001</v>
          </cell>
          <cell r="M348" t="str">
            <v>TFT5010 FLAT PANEL-MONITOR OPAL</v>
          </cell>
          <cell r="P348">
            <v>-1</v>
          </cell>
          <cell r="Q348">
            <v>914</v>
          </cell>
          <cell r="R348">
            <v>-914</v>
          </cell>
          <cell r="S348">
            <v>-75.41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-989.41</v>
          </cell>
          <cell r="Y348">
            <v>36669</v>
          </cell>
        </row>
        <row r="349">
          <cell r="A349">
            <v>36643</v>
          </cell>
          <cell r="B349" t="str">
            <v>IN</v>
          </cell>
          <cell r="C349" t="str">
            <v>749268</v>
          </cell>
          <cell r="D349">
            <v>0</v>
          </cell>
          <cell r="E349">
            <v>36640</v>
          </cell>
          <cell r="F349">
            <v>3</v>
          </cell>
          <cell r="G349" t="str">
            <v>122165</v>
          </cell>
          <cell r="H349" t="str">
            <v>B0004116</v>
          </cell>
          <cell r="I349">
            <v>36673</v>
          </cell>
          <cell r="J349">
            <v>1</v>
          </cell>
          <cell r="K349" t="str">
            <v>CPQ-382500-001</v>
          </cell>
          <cell r="L349" t="str">
            <v>382500-001</v>
          </cell>
          <cell r="M349" t="str">
            <v>ARMADA CONVENIENCE BASE E</v>
          </cell>
          <cell r="N349" t="str">
            <v>x</v>
          </cell>
          <cell r="P349">
            <v>1</v>
          </cell>
          <cell r="Q349">
            <v>212</v>
          </cell>
          <cell r="R349">
            <v>212</v>
          </cell>
          <cell r="S349">
            <v>17.489999999999998</v>
          </cell>
          <cell r="T349">
            <v>10</v>
          </cell>
          <cell r="U349">
            <v>0</v>
          </cell>
          <cell r="V349">
            <v>0</v>
          </cell>
          <cell r="W349">
            <v>0</v>
          </cell>
          <cell r="X349">
            <v>239.49</v>
          </cell>
          <cell r="Y349">
            <v>36641</v>
          </cell>
        </row>
        <row r="350">
          <cell r="A350">
            <v>36645</v>
          </cell>
          <cell r="B350" t="str">
            <v>IN</v>
          </cell>
          <cell r="C350" t="str">
            <v>754329</v>
          </cell>
          <cell r="D350">
            <v>0</v>
          </cell>
          <cell r="E350">
            <v>36640</v>
          </cell>
          <cell r="F350">
            <v>5</v>
          </cell>
          <cell r="G350" t="str">
            <v>122165</v>
          </cell>
          <cell r="H350" t="str">
            <v>B0004116</v>
          </cell>
          <cell r="I350">
            <v>36675</v>
          </cell>
          <cell r="J350">
            <v>1</v>
          </cell>
          <cell r="K350" t="str">
            <v>CPQ-122931-B25</v>
          </cell>
          <cell r="L350" t="str">
            <v>122931-B25</v>
          </cell>
          <cell r="M350" t="str">
            <v>ARMADA CONVENIENCE BASE EMONITOR STAND</v>
          </cell>
          <cell r="N350" t="str">
            <v>x</v>
          </cell>
          <cell r="P350">
            <v>1</v>
          </cell>
          <cell r="Q350">
            <v>75</v>
          </cell>
          <cell r="R350">
            <v>75</v>
          </cell>
          <cell r="S350">
            <v>6.19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  <cell r="X350">
            <v>81.19</v>
          </cell>
          <cell r="Y350">
            <v>36644</v>
          </cell>
        </row>
        <row r="351">
          <cell r="A351">
            <v>36643</v>
          </cell>
          <cell r="B351" t="str">
            <v>IN</v>
          </cell>
          <cell r="C351" t="str">
            <v>749270</v>
          </cell>
          <cell r="D351">
            <v>0</v>
          </cell>
          <cell r="E351">
            <v>36640</v>
          </cell>
          <cell r="F351">
            <v>3</v>
          </cell>
          <cell r="G351" t="str">
            <v>122167</v>
          </cell>
          <cell r="H351" t="str">
            <v>B0004117</v>
          </cell>
          <cell r="I351">
            <v>36673</v>
          </cell>
          <cell r="J351">
            <v>1</v>
          </cell>
          <cell r="K351" t="str">
            <v>CPQ-382500-001</v>
          </cell>
          <cell r="L351" t="str">
            <v>382500-001</v>
          </cell>
          <cell r="M351" t="str">
            <v>ARMADA CONVENIENCE BASE E</v>
          </cell>
          <cell r="N351" t="str">
            <v>x</v>
          </cell>
          <cell r="P351">
            <v>1</v>
          </cell>
          <cell r="Q351">
            <v>212</v>
          </cell>
          <cell r="R351">
            <v>212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212</v>
          </cell>
          <cell r="Y351">
            <v>36641</v>
          </cell>
        </row>
        <row r="352">
          <cell r="A352">
            <v>36645</v>
          </cell>
          <cell r="B352" t="str">
            <v>IN</v>
          </cell>
          <cell r="C352" t="str">
            <v>754331</v>
          </cell>
          <cell r="D352">
            <v>0</v>
          </cell>
          <cell r="E352">
            <v>36640</v>
          </cell>
          <cell r="F352">
            <v>5</v>
          </cell>
          <cell r="G352" t="str">
            <v>122167</v>
          </cell>
          <cell r="H352" t="str">
            <v>B0004117</v>
          </cell>
          <cell r="I352">
            <v>36675</v>
          </cell>
          <cell r="J352">
            <v>1</v>
          </cell>
          <cell r="K352" t="str">
            <v>CPQ-122931-B25</v>
          </cell>
          <cell r="L352" t="str">
            <v>122931-B25</v>
          </cell>
          <cell r="M352" t="str">
            <v>ARMADA CONVENIENCE BASE EMONITOR STAND</v>
          </cell>
          <cell r="N352" t="str">
            <v>x</v>
          </cell>
          <cell r="P352">
            <v>1</v>
          </cell>
          <cell r="Q352">
            <v>75</v>
          </cell>
          <cell r="R352">
            <v>75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75</v>
          </cell>
          <cell r="Y352">
            <v>36644</v>
          </cell>
        </row>
        <row r="353">
          <cell r="A353">
            <v>36640</v>
          </cell>
          <cell r="B353" t="str">
            <v>IN</v>
          </cell>
          <cell r="C353" t="str">
            <v>743944</v>
          </cell>
          <cell r="D353">
            <v>0</v>
          </cell>
          <cell r="E353">
            <v>36640</v>
          </cell>
          <cell r="F353">
            <v>0</v>
          </cell>
          <cell r="G353" t="str">
            <v>122167</v>
          </cell>
          <cell r="H353" t="str">
            <v>B0004117</v>
          </cell>
          <cell r="I353">
            <v>36670</v>
          </cell>
          <cell r="J353">
            <v>1</v>
          </cell>
          <cell r="K353" t="str">
            <v>CPQ-325606-001</v>
          </cell>
          <cell r="L353" t="str">
            <v>325606-001</v>
          </cell>
          <cell r="M353" t="str">
            <v>21IN/19.8V 24MM 1280X1024110HZ P1100</v>
          </cell>
          <cell r="P353">
            <v>1</v>
          </cell>
          <cell r="Q353">
            <v>1039</v>
          </cell>
          <cell r="R353">
            <v>1039</v>
          </cell>
          <cell r="S353">
            <v>0</v>
          </cell>
          <cell r="T353">
            <v>10</v>
          </cell>
          <cell r="U353">
            <v>0</v>
          </cell>
          <cell r="V353">
            <v>0</v>
          </cell>
          <cell r="W353">
            <v>0</v>
          </cell>
          <cell r="X353">
            <v>1049</v>
          </cell>
          <cell r="Y353">
            <v>36640</v>
          </cell>
        </row>
        <row r="354">
          <cell r="A354">
            <v>36643</v>
          </cell>
          <cell r="B354" t="str">
            <v>IN</v>
          </cell>
          <cell r="C354" t="str">
            <v>749269</v>
          </cell>
          <cell r="D354">
            <v>0</v>
          </cell>
          <cell r="E354">
            <v>36640</v>
          </cell>
          <cell r="F354">
            <v>3</v>
          </cell>
          <cell r="G354" t="str">
            <v>122166</v>
          </cell>
          <cell r="H354" t="str">
            <v>B0004118</v>
          </cell>
          <cell r="I354">
            <v>36673</v>
          </cell>
          <cell r="J354">
            <v>1</v>
          </cell>
          <cell r="K354" t="str">
            <v>CPQ-382500-001</v>
          </cell>
          <cell r="L354" t="str">
            <v>382500-001</v>
          </cell>
          <cell r="M354" t="str">
            <v>ARMADA CONVENIENCE BASE E</v>
          </cell>
          <cell r="N354" t="str">
            <v>x</v>
          </cell>
          <cell r="P354">
            <v>1</v>
          </cell>
          <cell r="Q354">
            <v>212</v>
          </cell>
          <cell r="R354">
            <v>212</v>
          </cell>
          <cell r="S354">
            <v>17.489999999999998</v>
          </cell>
          <cell r="T354">
            <v>10</v>
          </cell>
          <cell r="U354">
            <v>0</v>
          </cell>
          <cell r="V354">
            <v>0</v>
          </cell>
          <cell r="W354">
            <v>0</v>
          </cell>
          <cell r="X354">
            <v>239.49</v>
          </cell>
          <cell r="Y354">
            <v>36641</v>
          </cell>
        </row>
        <row r="355">
          <cell r="A355">
            <v>36645</v>
          </cell>
          <cell r="B355" t="str">
            <v>IN</v>
          </cell>
          <cell r="C355" t="str">
            <v>754330</v>
          </cell>
          <cell r="D355">
            <v>0</v>
          </cell>
          <cell r="E355">
            <v>36640</v>
          </cell>
          <cell r="F355">
            <v>5</v>
          </cell>
          <cell r="G355" t="str">
            <v>122166</v>
          </cell>
          <cell r="H355" t="str">
            <v>B0004118</v>
          </cell>
          <cell r="I355">
            <v>36675</v>
          </cell>
          <cell r="J355">
            <v>1</v>
          </cell>
          <cell r="K355" t="str">
            <v>CPQ-122931-B25</v>
          </cell>
          <cell r="L355" t="str">
            <v>122931-B25</v>
          </cell>
          <cell r="M355" t="str">
            <v>ARMADA CONVENIENCE BASE EMONITOR STAND</v>
          </cell>
          <cell r="N355" t="str">
            <v>x</v>
          </cell>
          <cell r="P355">
            <v>1</v>
          </cell>
          <cell r="Q355">
            <v>75</v>
          </cell>
          <cell r="R355">
            <v>75</v>
          </cell>
          <cell r="S355">
            <v>6.19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81.19</v>
          </cell>
          <cell r="Y355">
            <v>36644</v>
          </cell>
        </row>
        <row r="356">
          <cell r="A356">
            <v>36643</v>
          </cell>
          <cell r="B356" t="str">
            <v>IN</v>
          </cell>
          <cell r="C356" t="str">
            <v>749271</v>
          </cell>
          <cell r="D356">
            <v>0</v>
          </cell>
          <cell r="E356">
            <v>36640</v>
          </cell>
          <cell r="F356">
            <v>3</v>
          </cell>
          <cell r="G356" t="str">
            <v>122168</v>
          </cell>
          <cell r="H356" t="str">
            <v>B0004119</v>
          </cell>
          <cell r="I356">
            <v>36673</v>
          </cell>
          <cell r="J356">
            <v>1</v>
          </cell>
          <cell r="K356" t="str">
            <v>CPQ-382500-001</v>
          </cell>
          <cell r="L356" t="str">
            <v>382500-001</v>
          </cell>
          <cell r="M356" t="str">
            <v>ARMADA CONVENIENCE BASE E</v>
          </cell>
          <cell r="N356" t="str">
            <v>x</v>
          </cell>
          <cell r="P356">
            <v>1</v>
          </cell>
          <cell r="Q356">
            <v>212</v>
          </cell>
          <cell r="R356">
            <v>212</v>
          </cell>
          <cell r="S356">
            <v>13.2</v>
          </cell>
          <cell r="T356">
            <v>10</v>
          </cell>
          <cell r="U356">
            <v>0</v>
          </cell>
          <cell r="V356">
            <v>0</v>
          </cell>
          <cell r="W356">
            <v>0</v>
          </cell>
          <cell r="X356">
            <v>235.2</v>
          </cell>
          <cell r="Y356">
            <v>36641</v>
          </cell>
        </row>
        <row r="357">
          <cell r="A357">
            <v>36645</v>
          </cell>
          <cell r="B357" t="str">
            <v>IN</v>
          </cell>
          <cell r="C357" t="str">
            <v>754332</v>
          </cell>
          <cell r="D357">
            <v>0</v>
          </cell>
          <cell r="E357">
            <v>36640</v>
          </cell>
          <cell r="F357">
            <v>5</v>
          </cell>
          <cell r="G357" t="str">
            <v>122168</v>
          </cell>
          <cell r="H357" t="str">
            <v>B0004119</v>
          </cell>
          <cell r="I357">
            <v>36675</v>
          </cell>
          <cell r="J357">
            <v>1</v>
          </cell>
          <cell r="K357" t="str">
            <v>CPQ-122931-B25</v>
          </cell>
          <cell r="L357" t="str">
            <v>122931-B25</v>
          </cell>
          <cell r="M357" t="str">
            <v>ARMADA CONVENIENCE BASE EMONITOR STAND</v>
          </cell>
          <cell r="N357" t="str">
            <v>x</v>
          </cell>
          <cell r="P357">
            <v>1</v>
          </cell>
          <cell r="Q357">
            <v>75</v>
          </cell>
          <cell r="R357">
            <v>75</v>
          </cell>
          <cell r="S357">
            <v>4.67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79.67</v>
          </cell>
          <cell r="Y357">
            <v>36644</v>
          </cell>
        </row>
        <row r="358">
          <cell r="A358">
            <v>36643</v>
          </cell>
          <cell r="B358" t="str">
            <v>IN</v>
          </cell>
          <cell r="C358" t="str">
            <v>749272</v>
          </cell>
          <cell r="D358">
            <v>0</v>
          </cell>
          <cell r="E358">
            <v>36640</v>
          </cell>
          <cell r="F358">
            <v>3</v>
          </cell>
          <cell r="G358" t="str">
            <v>122169</v>
          </cell>
          <cell r="H358" t="str">
            <v>B0004120</v>
          </cell>
          <cell r="I358">
            <v>36673</v>
          </cell>
          <cell r="J358">
            <v>1</v>
          </cell>
          <cell r="K358" t="str">
            <v>CPQ-382500-001</v>
          </cell>
          <cell r="L358" t="str">
            <v>382500-001</v>
          </cell>
          <cell r="M358" t="str">
            <v>ARMADA CONVENIENCE BASE E</v>
          </cell>
          <cell r="N358" t="str">
            <v>x</v>
          </cell>
          <cell r="P358">
            <v>1</v>
          </cell>
          <cell r="Q358">
            <v>212</v>
          </cell>
          <cell r="R358">
            <v>212</v>
          </cell>
          <cell r="S358">
            <v>68.39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280.39</v>
          </cell>
          <cell r="Y358">
            <v>36641</v>
          </cell>
        </row>
        <row r="359">
          <cell r="A359">
            <v>36645</v>
          </cell>
          <cell r="B359" t="str">
            <v>IN</v>
          </cell>
          <cell r="C359" t="str">
            <v>754333</v>
          </cell>
          <cell r="D359">
            <v>0</v>
          </cell>
          <cell r="E359">
            <v>36640</v>
          </cell>
          <cell r="F359">
            <v>5</v>
          </cell>
          <cell r="G359" t="str">
            <v>122169</v>
          </cell>
          <cell r="H359" t="str">
            <v>B0004120</v>
          </cell>
          <cell r="I359">
            <v>36675</v>
          </cell>
          <cell r="J359">
            <v>1</v>
          </cell>
          <cell r="K359" t="str">
            <v>CPQ-122931-B25</v>
          </cell>
          <cell r="L359" t="str">
            <v>122931-B25</v>
          </cell>
          <cell r="M359" t="str">
            <v>ARMADA CONVENIENCE BASE EMONITOR STAND</v>
          </cell>
          <cell r="N359" t="str">
            <v>x</v>
          </cell>
          <cell r="P359">
            <v>1</v>
          </cell>
          <cell r="Q359">
            <v>75</v>
          </cell>
          <cell r="R359">
            <v>75</v>
          </cell>
          <cell r="S359">
            <v>6.19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  <cell r="X359">
            <v>81.19</v>
          </cell>
          <cell r="Y359">
            <v>36644</v>
          </cell>
        </row>
        <row r="360">
          <cell r="A360">
            <v>36643</v>
          </cell>
          <cell r="B360" t="str">
            <v>IN</v>
          </cell>
          <cell r="C360" t="str">
            <v>749272</v>
          </cell>
          <cell r="D360">
            <v>0</v>
          </cell>
          <cell r="E360">
            <v>36640</v>
          </cell>
          <cell r="F360">
            <v>3</v>
          </cell>
          <cell r="G360" t="str">
            <v>122169</v>
          </cell>
          <cell r="H360" t="str">
            <v>B0004120</v>
          </cell>
          <cell r="I360">
            <v>36673</v>
          </cell>
          <cell r="J360">
            <v>4</v>
          </cell>
          <cell r="K360" t="str">
            <v>MIC-FREIGHT</v>
          </cell>
          <cell r="L360" t="str">
            <v>FREIGHT</v>
          </cell>
          <cell r="M360" t="str">
            <v>FREIGHT CHARGE TAXABLETAXABLE</v>
          </cell>
          <cell r="P360">
            <v>1</v>
          </cell>
          <cell r="Q360">
            <v>10</v>
          </cell>
          <cell r="R360">
            <v>10</v>
          </cell>
          <cell r="X360">
            <v>10</v>
          </cell>
          <cell r="Y360">
            <v>36641</v>
          </cell>
        </row>
        <row r="361">
          <cell r="A361">
            <v>36643</v>
          </cell>
          <cell r="B361" t="str">
            <v>IN</v>
          </cell>
          <cell r="C361" t="str">
            <v>749272</v>
          </cell>
          <cell r="D361">
            <v>0</v>
          </cell>
          <cell r="E361">
            <v>36640</v>
          </cell>
          <cell r="F361">
            <v>3</v>
          </cell>
          <cell r="G361" t="str">
            <v>122169</v>
          </cell>
          <cell r="H361" t="str">
            <v>B0004120</v>
          </cell>
          <cell r="I361">
            <v>36673</v>
          </cell>
          <cell r="J361">
            <v>2</v>
          </cell>
          <cell r="K361" t="str">
            <v>CPQ-386326-001</v>
          </cell>
          <cell r="L361" t="str">
            <v>386326-001</v>
          </cell>
          <cell r="M361" t="str">
            <v>P900 COLOR MONITOR</v>
          </cell>
          <cell r="P361">
            <v>1</v>
          </cell>
          <cell r="Q361">
            <v>607</v>
          </cell>
          <cell r="R361">
            <v>607</v>
          </cell>
          <cell r="X361">
            <v>607</v>
          </cell>
          <cell r="Y361">
            <v>36641</v>
          </cell>
        </row>
        <row r="362">
          <cell r="A362">
            <v>36643</v>
          </cell>
          <cell r="B362" t="str">
            <v>IN</v>
          </cell>
          <cell r="C362" t="str">
            <v>749273</v>
          </cell>
          <cell r="D362">
            <v>0</v>
          </cell>
          <cell r="E362">
            <v>36640</v>
          </cell>
          <cell r="F362">
            <v>3</v>
          </cell>
          <cell r="G362" t="str">
            <v>122170</v>
          </cell>
          <cell r="H362" t="str">
            <v>B0004121</v>
          </cell>
          <cell r="I362">
            <v>36673</v>
          </cell>
          <cell r="J362">
            <v>1</v>
          </cell>
          <cell r="K362" t="str">
            <v>CPQ-382500-001</v>
          </cell>
          <cell r="L362" t="str">
            <v>382500-001</v>
          </cell>
          <cell r="M362" t="str">
            <v>ARMADA CONVENIENCE BASE E</v>
          </cell>
          <cell r="N362" t="str">
            <v>x</v>
          </cell>
          <cell r="P362">
            <v>1</v>
          </cell>
          <cell r="Q362">
            <v>212</v>
          </cell>
          <cell r="R362">
            <v>212</v>
          </cell>
          <cell r="S362">
            <v>18.32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230.32</v>
          </cell>
          <cell r="Y362">
            <v>36641</v>
          </cell>
        </row>
        <row r="363">
          <cell r="A363">
            <v>36645</v>
          </cell>
          <cell r="B363" t="str">
            <v>IN</v>
          </cell>
          <cell r="C363" t="str">
            <v>754334</v>
          </cell>
          <cell r="D363">
            <v>0</v>
          </cell>
          <cell r="E363">
            <v>36640</v>
          </cell>
          <cell r="F363">
            <v>5</v>
          </cell>
          <cell r="G363" t="str">
            <v>122170</v>
          </cell>
          <cell r="H363" t="str">
            <v>B0004121</v>
          </cell>
          <cell r="I363">
            <v>36675</v>
          </cell>
          <cell r="J363">
            <v>1</v>
          </cell>
          <cell r="K363" t="str">
            <v>CPQ-122931-B25</v>
          </cell>
          <cell r="L363" t="str">
            <v>122931-B25</v>
          </cell>
          <cell r="M363" t="str">
            <v>ARMADA CONVENIENCE BASE EMONITOR STAND</v>
          </cell>
          <cell r="N363" t="str">
            <v>x</v>
          </cell>
          <cell r="P363">
            <v>1</v>
          </cell>
          <cell r="Q363">
            <v>75</v>
          </cell>
          <cell r="R363">
            <v>75</v>
          </cell>
          <cell r="S363">
            <v>6.19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81.19</v>
          </cell>
          <cell r="Y363">
            <v>36644</v>
          </cell>
        </row>
        <row r="364">
          <cell r="A364">
            <v>36643</v>
          </cell>
          <cell r="B364" t="str">
            <v>IN</v>
          </cell>
          <cell r="C364" t="str">
            <v>749273</v>
          </cell>
          <cell r="D364">
            <v>0</v>
          </cell>
          <cell r="E364">
            <v>36640</v>
          </cell>
          <cell r="F364">
            <v>3</v>
          </cell>
          <cell r="G364" t="str">
            <v>122170</v>
          </cell>
          <cell r="H364" t="str">
            <v>B0004121</v>
          </cell>
          <cell r="I364">
            <v>36673</v>
          </cell>
          <cell r="J364">
            <v>3</v>
          </cell>
          <cell r="K364" t="str">
            <v>MIC-FREIGHT</v>
          </cell>
          <cell r="L364" t="str">
            <v>FREIGHT</v>
          </cell>
          <cell r="M364" t="str">
            <v>FREIGHT CHARGE TAXABLETAXABLE</v>
          </cell>
          <cell r="P364">
            <v>1</v>
          </cell>
          <cell r="Q364">
            <v>10</v>
          </cell>
          <cell r="R364">
            <v>10</v>
          </cell>
          <cell r="X364">
            <v>10</v>
          </cell>
          <cell r="Y364">
            <v>36641</v>
          </cell>
        </row>
        <row r="365">
          <cell r="A365">
            <v>36643</v>
          </cell>
          <cell r="B365" t="str">
            <v>IN</v>
          </cell>
          <cell r="C365" t="str">
            <v>749274</v>
          </cell>
          <cell r="D365">
            <v>0</v>
          </cell>
          <cell r="E365">
            <v>36640</v>
          </cell>
          <cell r="F365">
            <v>3</v>
          </cell>
          <cell r="G365" t="str">
            <v>122172</v>
          </cell>
          <cell r="H365" t="str">
            <v>B0004122</v>
          </cell>
          <cell r="I365">
            <v>36673</v>
          </cell>
          <cell r="J365">
            <v>1</v>
          </cell>
          <cell r="K365" t="str">
            <v>CPQ-382500-001</v>
          </cell>
          <cell r="L365" t="str">
            <v>382500-001</v>
          </cell>
          <cell r="M365" t="str">
            <v>ARMADA CONVENIENCE BASE E</v>
          </cell>
          <cell r="N365" t="str">
            <v>x</v>
          </cell>
          <cell r="P365">
            <v>1</v>
          </cell>
          <cell r="Q365">
            <v>212</v>
          </cell>
          <cell r="R365">
            <v>212</v>
          </cell>
          <cell r="S365">
            <v>42.65</v>
          </cell>
          <cell r="T365">
            <v>0</v>
          </cell>
          <cell r="U365">
            <v>0</v>
          </cell>
          <cell r="V365">
            <v>0</v>
          </cell>
          <cell r="W365">
            <v>0</v>
          </cell>
          <cell r="X365">
            <v>254.65</v>
          </cell>
          <cell r="Y365">
            <v>36641</v>
          </cell>
        </row>
        <row r="366">
          <cell r="A366">
            <v>36645</v>
          </cell>
          <cell r="B366" t="str">
            <v>IN</v>
          </cell>
          <cell r="C366" t="str">
            <v>754335</v>
          </cell>
          <cell r="D366">
            <v>0</v>
          </cell>
          <cell r="E366">
            <v>36640</v>
          </cell>
          <cell r="F366">
            <v>5</v>
          </cell>
          <cell r="G366" t="str">
            <v>122172</v>
          </cell>
          <cell r="H366" t="str">
            <v>B0004122</v>
          </cell>
          <cell r="I366">
            <v>36675</v>
          </cell>
          <cell r="J366">
            <v>1</v>
          </cell>
          <cell r="K366" t="str">
            <v>CPQ-122931-B25</v>
          </cell>
          <cell r="L366" t="str">
            <v>122931-B25</v>
          </cell>
          <cell r="M366" t="str">
            <v>ARMADA CONVENIENCE BASE EMONITOR STAND</v>
          </cell>
          <cell r="N366" t="str">
            <v>x</v>
          </cell>
          <cell r="P366">
            <v>1</v>
          </cell>
          <cell r="Q366">
            <v>75</v>
          </cell>
          <cell r="R366">
            <v>75</v>
          </cell>
          <cell r="S366">
            <v>6.19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81.19</v>
          </cell>
          <cell r="Y366">
            <v>36644</v>
          </cell>
        </row>
        <row r="367">
          <cell r="A367">
            <v>36643</v>
          </cell>
          <cell r="B367" t="str">
            <v>IN</v>
          </cell>
          <cell r="C367" t="str">
            <v>749274</v>
          </cell>
          <cell r="D367">
            <v>0</v>
          </cell>
          <cell r="E367">
            <v>36640</v>
          </cell>
          <cell r="F367">
            <v>3</v>
          </cell>
          <cell r="G367" t="str">
            <v>122172</v>
          </cell>
          <cell r="H367" t="str">
            <v>B0004122</v>
          </cell>
          <cell r="I367">
            <v>36673</v>
          </cell>
          <cell r="J367">
            <v>2</v>
          </cell>
          <cell r="K367" t="str">
            <v>CPQ-325800-001</v>
          </cell>
          <cell r="L367" t="str">
            <v>325800-001</v>
          </cell>
          <cell r="M367" t="str">
            <v>COMPAQ V700 17IN COLMON16VIS .22MM 1600X1200</v>
          </cell>
          <cell r="P367">
            <v>1</v>
          </cell>
          <cell r="Q367">
            <v>295</v>
          </cell>
          <cell r="R367">
            <v>295</v>
          </cell>
          <cell r="X367">
            <v>295</v>
          </cell>
          <cell r="Y367">
            <v>36641</v>
          </cell>
        </row>
        <row r="368">
          <cell r="A368">
            <v>36643</v>
          </cell>
          <cell r="B368" t="str">
            <v>IN</v>
          </cell>
          <cell r="C368" t="str">
            <v>749274</v>
          </cell>
          <cell r="D368">
            <v>0</v>
          </cell>
          <cell r="E368">
            <v>36640</v>
          </cell>
          <cell r="F368">
            <v>3</v>
          </cell>
          <cell r="G368" t="str">
            <v>122172</v>
          </cell>
          <cell r="H368" t="str">
            <v>B0004122</v>
          </cell>
          <cell r="I368">
            <v>36673</v>
          </cell>
          <cell r="J368">
            <v>4</v>
          </cell>
          <cell r="K368" t="str">
            <v>MIC-FREIGHT</v>
          </cell>
          <cell r="L368" t="str">
            <v>FREIGHT</v>
          </cell>
          <cell r="M368" t="str">
            <v>FREIGHT CHARGE TAXABLETAXABLE</v>
          </cell>
          <cell r="P368">
            <v>1</v>
          </cell>
          <cell r="Q368">
            <v>10</v>
          </cell>
          <cell r="R368">
            <v>10</v>
          </cell>
          <cell r="X368">
            <v>10</v>
          </cell>
          <cell r="Y368">
            <v>36641</v>
          </cell>
        </row>
        <row r="369">
          <cell r="A369">
            <v>36643</v>
          </cell>
          <cell r="B369" t="str">
            <v>IN</v>
          </cell>
          <cell r="C369" t="str">
            <v>749278</v>
          </cell>
          <cell r="D369">
            <v>0</v>
          </cell>
          <cell r="E369">
            <v>36641</v>
          </cell>
          <cell r="F369">
            <v>2</v>
          </cell>
          <cell r="G369" t="str">
            <v>122230</v>
          </cell>
          <cell r="H369" t="str">
            <v>B0004123</v>
          </cell>
          <cell r="I369">
            <v>36673</v>
          </cell>
          <cell r="J369">
            <v>3</v>
          </cell>
          <cell r="K369" t="str">
            <v>CPQ-205859-006</v>
          </cell>
          <cell r="L369" t="str">
            <v>205859-006</v>
          </cell>
          <cell r="M369" t="str">
            <v>ARM M700 P3/650 64/6 14.1</v>
          </cell>
          <cell r="N369" t="str">
            <v>LT</v>
          </cell>
          <cell r="P369">
            <v>1</v>
          </cell>
          <cell r="Q369">
            <v>3305</v>
          </cell>
          <cell r="R369">
            <v>3305</v>
          </cell>
          <cell r="X369">
            <v>3305</v>
          </cell>
          <cell r="Y369">
            <v>36641</v>
          </cell>
        </row>
        <row r="370">
          <cell r="A370">
            <v>36642</v>
          </cell>
          <cell r="B370" t="str">
            <v>IN</v>
          </cell>
          <cell r="C370" t="str">
            <v>745584</v>
          </cell>
          <cell r="D370">
            <v>0</v>
          </cell>
          <cell r="E370">
            <v>36641</v>
          </cell>
          <cell r="F370">
            <v>1</v>
          </cell>
          <cell r="G370" t="str">
            <v>122230</v>
          </cell>
          <cell r="H370" t="str">
            <v>B0004123</v>
          </cell>
          <cell r="I370">
            <v>36672</v>
          </cell>
          <cell r="J370">
            <v>1</v>
          </cell>
          <cell r="K370" t="str">
            <v>TCM-3CCFE575BT</v>
          </cell>
          <cell r="L370" t="str">
            <v>3CCFE575BT</v>
          </cell>
          <cell r="M370" t="str">
            <v>10/100 LAN CARDBUS PC CARD W/CABLE</v>
          </cell>
          <cell r="N370" t="str">
            <v>x</v>
          </cell>
          <cell r="P370">
            <v>1</v>
          </cell>
          <cell r="Q370">
            <v>144</v>
          </cell>
          <cell r="R370">
            <v>144</v>
          </cell>
          <cell r="S370">
            <v>14.03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  <cell r="X370">
            <v>158.03</v>
          </cell>
          <cell r="Y370">
            <v>36641</v>
          </cell>
        </row>
        <row r="371">
          <cell r="A371">
            <v>36643</v>
          </cell>
          <cell r="B371" t="str">
            <v>IN</v>
          </cell>
          <cell r="C371" t="str">
            <v>749278</v>
          </cell>
          <cell r="D371">
            <v>0</v>
          </cell>
          <cell r="E371">
            <v>36641</v>
          </cell>
          <cell r="F371">
            <v>2</v>
          </cell>
          <cell r="G371" t="str">
            <v>122230</v>
          </cell>
          <cell r="H371" t="str">
            <v>B0004123</v>
          </cell>
          <cell r="I371">
            <v>36673</v>
          </cell>
          <cell r="J371">
            <v>2</v>
          </cell>
          <cell r="K371" t="str">
            <v>CPQ-400312-B21</v>
          </cell>
          <cell r="L371" t="str">
            <v>400312-B21</v>
          </cell>
          <cell r="M371" t="str">
            <v>64MB 100MHZ SDRAM ARMADAM300,M700,E700</v>
          </cell>
          <cell r="N371" t="str">
            <v>x</v>
          </cell>
          <cell r="P371">
            <v>1</v>
          </cell>
          <cell r="Q371">
            <v>127</v>
          </cell>
          <cell r="R371">
            <v>127</v>
          </cell>
          <cell r="X371">
            <v>127</v>
          </cell>
          <cell r="Y371">
            <v>36641</v>
          </cell>
        </row>
        <row r="372">
          <cell r="A372">
            <v>36643</v>
          </cell>
          <cell r="B372" t="str">
            <v>IN</v>
          </cell>
          <cell r="C372" t="str">
            <v>749278</v>
          </cell>
          <cell r="D372">
            <v>0</v>
          </cell>
          <cell r="E372">
            <v>36641</v>
          </cell>
          <cell r="F372">
            <v>2</v>
          </cell>
          <cell r="G372" t="str">
            <v>122230</v>
          </cell>
          <cell r="H372" t="str">
            <v>B0004123</v>
          </cell>
          <cell r="I372">
            <v>36673</v>
          </cell>
          <cell r="J372">
            <v>4</v>
          </cell>
          <cell r="K372" t="str">
            <v>CPQ-382500-001</v>
          </cell>
          <cell r="L372" t="str">
            <v>382500-001</v>
          </cell>
          <cell r="M372" t="str">
            <v>ARMADA CONVENIENCE BASE E</v>
          </cell>
          <cell r="N372" t="str">
            <v>x</v>
          </cell>
          <cell r="P372">
            <v>1</v>
          </cell>
          <cell r="Q372">
            <v>212</v>
          </cell>
          <cell r="R372">
            <v>212</v>
          </cell>
          <cell r="X372">
            <v>212</v>
          </cell>
          <cell r="Y372">
            <v>36641</v>
          </cell>
        </row>
        <row r="373">
          <cell r="A373">
            <v>36645</v>
          </cell>
          <cell r="B373" t="str">
            <v>IN</v>
          </cell>
          <cell r="C373" t="str">
            <v>754336</v>
          </cell>
          <cell r="D373">
            <v>0</v>
          </cell>
          <cell r="E373">
            <v>36641</v>
          </cell>
          <cell r="F373">
            <v>4</v>
          </cell>
          <cell r="G373" t="str">
            <v>122230</v>
          </cell>
          <cell r="H373" t="str">
            <v>B0004123</v>
          </cell>
          <cell r="I373">
            <v>36675</v>
          </cell>
          <cell r="J373">
            <v>1</v>
          </cell>
          <cell r="K373" t="str">
            <v>CPQ-122931-B25</v>
          </cell>
          <cell r="L373" t="str">
            <v>122931-B25</v>
          </cell>
          <cell r="M373" t="str">
            <v>ARMADA CONVENIENCE BASE EMONITOR STAND</v>
          </cell>
          <cell r="N373" t="str">
            <v>x</v>
          </cell>
          <cell r="P373">
            <v>1</v>
          </cell>
          <cell r="Q373">
            <v>75</v>
          </cell>
          <cell r="R373">
            <v>75</v>
          </cell>
          <cell r="S373">
            <v>6.19</v>
          </cell>
          <cell r="T373">
            <v>0</v>
          </cell>
          <cell r="U373">
            <v>0</v>
          </cell>
          <cell r="V373">
            <v>0</v>
          </cell>
          <cell r="W373">
            <v>0</v>
          </cell>
          <cell r="X373">
            <v>81.19</v>
          </cell>
          <cell r="Y373">
            <v>36644</v>
          </cell>
        </row>
        <row r="374">
          <cell r="A374">
            <v>36650</v>
          </cell>
          <cell r="B374" t="str">
            <v>IN</v>
          </cell>
          <cell r="C374" t="str">
            <v>758942</v>
          </cell>
          <cell r="D374">
            <v>0</v>
          </cell>
          <cell r="E374">
            <v>36641</v>
          </cell>
          <cell r="F374">
            <v>9</v>
          </cell>
          <cell r="G374" t="str">
            <v>122230</v>
          </cell>
          <cell r="H374" t="str">
            <v>B0004123</v>
          </cell>
          <cell r="I374">
            <v>36680</v>
          </cell>
          <cell r="J374">
            <v>1</v>
          </cell>
          <cell r="K374" t="str">
            <v>COI-1005F.ENO</v>
          </cell>
          <cell r="L374" t="str">
            <v>1005FENRON006</v>
          </cell>
          <cell r="M374" t="str">
            <v>ATTACHE SINGLE GUSSET SMALL CASE</v>
          </cell>
          <cell r="N374" t="str">
            <v>x</v>
          </cell>
          <cell r="P374">
            <v>1</v>
          </cell>
          <cell r="Q374">
            <v>62</v>
          </cell>
          <cell r="R374">
            <v>62</v>
          </cell>
          <cell r="S374">
            <v>5.12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67.12</v>
          </cell>
          <cell r="Y374">
            <v>36648</v>
          </cell>
        </row>
        <row r="375">
          <cell r="A375">
            <v>36643</v>
          </cell>
          <cell r="B375" t="str">
            <v>IN</v>
          </cell>
          <cell r="C375" t="str">
            <v>749278</v>
          </cell>
          <cell r="D375">
            <v>0</v>
          </cell>
          <cell r="E375">
            <v>36641</v>
          </cell>
          <cell r="F375">
            <v>2</v>
          </cell>
          <cell r="G375" t="str">
            <v>122230</v>
          </cell>
          <cell r="H375" t="str">
            <v>B0004123</v>
          </cell>
          <cell r="I375">
            <v>36673</v>
          </cell>
          <cell r="J375">
            <v>1</v>
          </cell>
          <cell r="K375" t="str">
            <v>CPQ-325800-001</v>
          </cell>
          <cell r="L375" t="str">
            <v>325800-001</v>
          </cell>
          <cell r="M375" t="str">
            <v>COMPAQ V700 17IN COLMON16VIS .22MM 1600X1200</v>
          </cell>
          <cell r="N375" t="str">
            <v>x</v>
          </cell>
          <cell r="P375">
            <v>1</v>
          </cell>
          <cell r="Q375">
            <v>295</v>
          </cell>
          <cell r="R375">
            <v>295</v>
          </cell>
          <cell r="S375">
            <v>365.31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660.31</v>
          </cell>
          <cell r="Y375">
            <v>36641</v>
          </cell>
        </row>
        <row r="376">
          <cell r="A376">
            <v>36643</v>
          </cell>
          <cell r="B376" t="str">
            <v>IN</v>
          </cell>
          <cell r="C376" t="str">
            <v>749278</v>
          </cell>
          <cell r="D376">
            <v>0</v>
          </cell>
          <cell r="E376">
            <v>36641</v>
          </cell>
          <cell r="F376">
            <v>2</v>
          </cell>
          <cell r="G376" t="str">
            <v>122230</v>
          </cell>
          <cell r="H376" t="str">
            <v>B0004123</v>
          </cell>
          <cell r="I376">
            <v>36673</v>
          </cell>
          <cell r="J376">
            <v>5</v>
          </cell>
          <cell r="K376" t="str">
            <v>CPQ-294343-001</v>
          </cell>
          <cell r="L376" t="str">
            <v>294343-001</v>
          </cell>
          <cell r="M376" t="str">
            <v>ENHANCED KYBRD - OPAL F/ARMADA</v>
          </cell>
          <cell r="N376" t="str">
            <v>x</v>
          </cell>
          <cell r="P376">
            <v>1</v>
          </cell>
          <cell r="Q376">
            <v>52</v>
          </cell>
          <cell r="R376">
            <v>52</v>
          </cell>
          <cell r="X376">
            <v>52</v>
          </cell>
          <cell r="Y376">
            <v>36641</v>
          </cell>
        </row>
        <row r="377">
          <cell r="A377">
            <v>36642</v>
          </cell>
          <cell r="B377" t="str">
            <v>IN</v>
          </cell>
          <cell r="C377" t="str">
            <v>745584</v>
          </cell>
          <cell r="D377">
            <v>0</v>
          </cell>
          <cell r="E377">
            <v>36641</v>
          </cell>
          <cell r="F377">
            <v>1</v>
          </cell>
          <cell r="G377" t="str">
            <v>122230</v>
          </cell>
          <cell r="H377" t="str">
            <v>B0004123</v>
          </cell>
          <cell r="I377">
            <v>36672</v>
          </cell>
          <cell r="J377">
            <v>3</v>
          </cell>
          <cell r="K377" t="str">
            <v>MIC-FREIGHT</v>
          </cell>
          <cell r="L377" t="str">
            <v>FREIGHT</v>
          </cell>
          <cell r="M377" t="str">
            <v>FREIGHT CHARGE TAXABLETAXABLE</v>
          </cell>
          <cell r="N377" t="str">
            <v>x</v>
          </cell>
          <cell r="P377">
            <v>1</v>
          </cell>
          <cell r="Q377">
            <v>26</v>
          </cell>
          <cell r="R377">
            <v>26</v>
          </cell>
          <cell r="X377">
            <v>26</v>
          </cell>
          <cell r="Y377">
            <v>36641</v>
          </cell>
        </row>
        <row r="378">
          <cell r="A378">
            <v>36643</v>
          </cell>
          <cell r="B378" t="str">
            <v>IN</v>
          </cell>
          <cell r="C378" t="str">
            <v>749278</v>
          </cell>
          <cell r="D378">
            <v>0</v>
          </cell>
          <cell r="E378">
            <v>36641</v>
          </cell>
          <cell r="F378">
            <v>2</v>
          </cell>
          <cell r="G378" t="str">
            <v>122230</v>
          </cell>
          <cell r="H378" t="str">
            <v>B0004123</v>
          </cell>
          <cell r="I378">
            <v>36673</v>
          </cell>
          <cell r="J378">
            <v>6</v>
          </cell>
          <cell r="K378" t="str">
            <v>CPQ-143315-B21</v>
          </cell>
          <cell r="L378" t="str">
            <v>143315-B21</v>
          </cell>
          <cell r="M378" t="str">
            <v>MOUSE - OPAL F/ARMADA</v>
          </cell>
          <cell r="N378" t="str">
            <v>x</v>
          </cell>
          <cell r="P378">
            <v>1</v>
          </cell>
          <cell r="Q378">
            <v>29</v>
          </cell>
          <cell r="R378">
            <v>29</v>
          </cell>
          <cell r="X378">
            <v>29</v>
          </cell>
          <cell r="Y378">
            <v>36641</v>
          </cell>
        </row>
        <row r="379">
          <cell r="A379">
            <v>36643</v>
          </cell>
          <cell r="B379" t="str">
            <v>IN</v>
          </cell>
          <cell r="C379" t="str">
            <v>749278</v>
          </cell>
          <cell r="D379">
            <v>0</v>
          </cell>
          <cell r="E379">
            <v>36641</v>
          </cell>
          <cell r="F379">
            <v>2</v>
          </cell>
          <cell r="G379" t="str">
            <v>122230</v>
          </cell>
          <cell r="H379" t="str">
            <v>B0004123</v>
          </cell>
          <cell r="I379">
            <v>36673</v>
          </cell>
          <cell r="J379">
            <v>7</v>
          </cell>
          <cell r="K379" t="str">
            <v>PRV-1-57408-08-X</v>
          </cell>
          <cell r="L379" t="str">
            <v>1-57408-08-X</v>
          </cell>
          <cell r="M379" t="str">
            <v>SURETRAK PROJECT MANAGER</v>
          </cell>
          <cell r="P379">
            <v>1</v>
          </cell>
          <cell r="Q379">
            <v>408</v>
          </cell>
          <cell r="R379">
            <v>408</v>
          </cell>
          <cell r="X379">
            <v>408</v>
          </cell>
          <cell r="Y379">
            <v>36641</v>
          </cell>
        </row>
        <row r="380">
          <cell r="A380">
            <v>36662</v>
          </cell>
          <cell r="B380" t="str">
            <v>IN</v>
          </cell>
          <cell r="C380" t="str">
            <v>773036</v>
          </cell>
          <cell r="D380">
            <v>0</v>
          </cell>
          <cell r="E380">
            <v>36661</v>
          </cell>
          <cell r="F380">
            <v>1</v>
          </cell>
          <cell r="G380" t="str">
            <v>122996</v>
          </cell>
          <cell r="H380" t="str">
            <v>B0004123</v>
          </cell>
          <cell r="I380">
            <v>36692</v>
          </cell>
          <cell r="J380">
            <v>1</v>
          </cell>
          <cell r="K380" t="str">
            <v>MCS-D87-00001</v>
          </cell>
          <cell r="L380" t="str">
            <v>D87-00001</v>
          </cell>
          <cell r="M380" t="str">
            <v>VISIO PROFESSIONAL 2000 ENGLISH ONLY CD</v>
          </cell>
          <cell r="P380">
            <v>1</v>
          </cell>
          <cell r="Q380">
            <v>340</v>
          </cell>
          <cell r="R380">
            <v>340</v>
          </cell>
          <cell r="S380">
            <v>28.05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  <cell r="X380">
            <v>368.05</v>
          </cell>
          <cell r="Y380">
            <v>36661</v>
          </cell>
        </row>
        <row r="381">
          <cell r="A381">
            <v>36643</v>
          </cell>
          <cell r="B381" t="str">
            <v>IN</v>
          </cell>
          <cell r="C381" t="str">
            <v>749279</v>
          </cell>
          <cell r="D381">
            <v>0</v>
          </cell>
          <cell r="E381">
            <v>36641</v>
          </cell>
          <cell r="F381">
            <v>2</v>
          </cell>
          <cell r="G381" t="str">
            <v>122231</v>
          </cell>
          <cell r="H381" t="str">
            <v>B0004125</v>
          </cell>
          <cell r="I381">
            <v>36673</v>
          </cell>
          <cell r="J381">
            <v>3</v>
          </cell>
          <cell r="K381" t="str">
            <v>CPQ-205859-006</v>
          </cell>
          <cell r="L381" t="str">
            <v>205859-006</v>
          </cell>
          <cell r="M381" t="str">
            <v>ARM M700 P3/650 64/6 14.1</v>
          </cell>
          <cell r="N381" t="str">
            <v>LT</v>
          </cell>
          <cell r="P381">
            <v>1</v>
          </cell>
          <cell r="Q381">
            <v>3305</v>
          </cell>
          <cell r="R381">
            <v>3305</v>
          </cell>
          <cell r="X381">
            <v>3305</v>
          </cell>
          <cell r="Y381">
            <v>36641</v>
          </cell>
        </row>
        <row r="382">
          <cell r="A382">
            <v>36642</v>
          </cell>
          <cell r="B382" t="str">
            <v>IN</v>
          </cell>
          <cell r="C382" t="str">
            <v>745585</v>
          </cell>
          <cell r="D382">
            <v>0</v>
          </cell>
          <cell r="E382">
            <v>36641</v>
          </cell>
          <cell r="F382">
            <v>1</v>
          </cell>
          <cell r="G382" t="str">
            <v>122231</v>
          </cell>
          <cell r="H382" t="str">
            <v>B0004125</v>
          </cell>
          <cell r="I382">
            <v>36672</v>
          </cell>
          <cell r="J382">
            <v>1</v>
          </cell>
          <cell r="K382" t="str">
            <v>TCM-3CCFE575BT</v>
          </cell>
          <cell r="L382" t="str">
            <v>3CCFE575BT</v>
          </cell>
          <cell r="M382" t="str">
            <v>10/100 LAN CARDBUS PC CARD W/CABLE</v>
          </cell>
          <cell r="N382" t="str">
            <v>x</v>
          </cell>
          <cell r="P382">
            <v>1</v>
          </cell>
          <cell r="Q382">
            <v>144</v>
          </cell>
          <cell r="R382">
            <v>144</v>
          </cell>
          <cell r="S382">
            <v>13.86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  <cell r="X382">
            <v>157.86000000000001</v>
          </cell>
          <cell r="Y382">
            <v>36641</v>
          </cell>
        </row>
        <row r="383">
          <cell r="A383">
            <v>36643</v>
          </cell>
          <cell r="B383" t="str">
            <v>IN</v>
          </cell>
          <cell r="C383" t="str">
            <v>749279</v>
          </cell>
          <cell r="D383">
            <v>0</v>
          </cell>
          <cell r="E383">
            <v>36641</v>
          </cell>
          <cell r="F383">
            <v>2</v>
          </cell>
          <cell r="G383" t="str">
            <v>122231</v>
          </cell>
          <cell r="H383" t="str">
            <v>B0004125</v>
          </cell>
          <cell r="I383">
            <v>36673</v>
          </cell>
          <cell r="J383">
            <v>2</v>
          </cell>
          <cell r="K383" t="str">
            <v>CPQ-400312-B21</v>
          </cell>
          <cell r="L383" t="str">
            <v>400312-B21</v>
          </cell>
          <cell r="M383" t="str">
            <v>64MB 100MHZ SDRAM ARMADAM300,M700,E700</v>
          </cell>
          <cell r="N383" t="str">
            <v>x</v>
          </cell>
          <cell r="P383">
            <v>1</v>
          </cell>
          <cell r="Q383">
            <v>127</v>
          </cell>
          <cell r="R383">
            <v>127</v>
          </cell>
          <cell r="X383">
            <v>127</v>
          </cell>
          <cell r="Y383">
            <v>36641</v>
          </cell>
        </row>
        <row r="384">
          <cell r="A384">
            <v>36643</v>
          </cell>
          <cell r="B384" t="str">
            <v>IN</v>
          </cell>
          <cell r="C384" t="str">
            <v>749279</v>
          </cell>
          <cell r="D384">
            <v>0</v>
          </cell>
          <cell r="E384">
            <v>36641</v>
          </cell>
          <cell r="F384">
            <v>2</v>
          </cell>
          <cell r="G384" t="str">
            <v>122231</v>
          </cell>
          <cell r="H384" t="str">
            <v>B0004125</v>
          </cell>
          <cell r="I384">
            <v>36673</v>
          </cell>
          <cell r="J384">
            <v>4</v>
          </cell>
          <cell r="K384" t="str">
            <v>CPQ-382500-001</v>
          </cell>
          <cell r="L384" t="str">
            <v>382500-001</v>
          </cell>
          <cell r="M384" t="str">
            <v>ARMADA CONVENIENCE BASE E</v>
          </cell>
          <cell r="N384" t="str">
            <v>x</v>
          </cell>
          <cell r="P384">
            <v>1</v>
          </cell>
          <cell r="Q384">
            <v>212</v>
          </cell>
          <cell r="R384">
            <v>212</v>
          </cell>
          <cell r="X384">
            <v>212</v>
          </cell>
          <cell r="Y384">
            <v>36641</v>
          </cell>
        </row>
        <row r="385">
          <cell r="A385">
            <v>36645</v>
          </cell>
          <cell r="B385" t="str">
            <v>IN</v>
          </cell>
          <cell r="C385" t="str">
            <v>754337</v>
          </cell>
          <cell r="D385">
            <v>0</v>
          </cell>
          <cell r="E385">
            <v>36641</v>
          </cell>
          <cell r="F385">
            <v>4</v>
          </cell>
          <cell r="G385" t="str">
            <v>122231</v>
          </cell>
          <cell r="H385" t="str">
            <v>B0004125</v>
          </cell>
          <cell r="I385">
            <v>36675</v>
          </cell>
          <cell r="J385">
            <v>1</v>
          </cell>
          <cell r="K385" t="str">
            <v>CPQ-122931-B25</v>
          </cell>
          <cell r="L385" t="str">
            <v>122931-B25</v>
          </cell>
          <cell r="M385" t="str">
            <v>ARMADA CONVENIENCE BASE EMONITOR STAND</v>
          </cell>
          <cell r="N385" t="str">
            <v>x</v>
          </cell>
          <cell r="P385">
            <v>1</v>
          </cell>
          <cell r="Q385">
            <v>75</v>
          </cell>
          <cell r="R385">
            <v>75</v>
          </cell>
          <cell r="S385">
            <v>6.19</v>
          </cell>
          <cell r="T385">
            <v>0</v>
          </cell>
          <cell r="U385">
            <v>0</v>
          </cell>
          <cell r="V385">
            <v>0</v>
          </cell>
          <cell r="W385">
            <v>0</v>
          </cell>
          <cell r="X385">
            <v>81.19</v>
          </cell>
          <cell r="Y385">
            <v>36644</v>
          </cell>
        </row>
        <row r="386">
          <cell r="A386">
            <v>36650</v>
          </cell>
          <cell r="B386" t="str">
            <v>IN</v>
          </cell>
          <cell r="C386" t="str">
            <v>758943</v>
          </cell>
          <cell r="D386">
            <v>0</v>
          </cell>
          <cell r="E386">
            <v>36641</v>
          </cell>
          <cell r="F386">
            <v>9</v>
          </cell>
          <cell r="G386" t="str">
            <v>122231</v>
          </cell>
          <cell r="H386" t="str">
            <v>B0004125</v>
          </cell>
          <cell r="I386">
            <v>36680</v>
          </cell>
          <cell r="J386">
            <v>1</v>
          </cell>
          <cell r="K386" t="str">
            <v>COI-1005F.ENO</v>
          </cell>
          <cell r="L386" t="str">
            <v>1005FENRON006</v>
          </cell>
          <cell r="M386" t="str">
            <v>ATTACHE SINGLE GUSSET SMALL CASE</v>
          </cell>
          <cell r="N386" t="str">
            <v>x</v>
          </cell>
          <cell r="P386">
            <v>1</v>
          </cell>
          <cell r="Q386">
            <v>62</v>
          </cell>
          <cell r="R386">
            <v>62</v>
          </cell>
          <cell r="S386">
            <v>5.12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  <cell r="X386">
            <v>67.12</v>
          </cell>
          <cell r="Y386">
            <v>36648</v>
          </cell>
        </row>
        <row r="387">
          <cell r="A387">
            <v>36643</v>
          </cell>
          <cell r="B387" t="str">
            <v>IN</v>
          </cell>
          <cell r="C387" t="str">
            <v>749279</v>
          </cell>
          <cell r="D387">
            <v>0</v>
          </cell>
          <cell r="E387">
            <v>36641</v>
          </cell>
          <cell r="F387">
            <v>2</v>
          </cell>
          <cell r="G387" t="str">
            <v>122231</v>
          </cell>
          <cell r="H387" t="str">
            <v>B0004125</v>
          </cell>
          <cell r="I387">
            <v>36673</v>
          </cell>
          <cell r="J387">
            <v>1</v>
          </cell>
          <cell r="K387" t="str">
            <v>CPQ-325800-001</v>
          </cell>
          <cell r="L387" t="str">
            <v>325800-001</v>
          </cell>
          <cell r="M387" t="str">
            <v>COMPAQ V700 17IN COLMON16VIS .22MM 1600X1200</v>
          </cell>
          <cell r="N387" t="str">
            <v>x</v>
          </cell>
          <cell r="P387">
            <v>1</v>
          </cell>
          <cell r="Q387">
            <v>295</v>
          </cell>
          <cell r="R387">
            <v>295</v>
          </cell>
          <cell r="S387">
            <v>331.65</v>
          </cell>
          <cell r="T387">
            <v>0</v>
          </cell>
          <cell r="U387">
            <v>0</v>
          </cell>
          <cell r="V387">
            <v>0</v>
          </cell>
          <cell r="W387">
            <v>0</v>
          </cell>
          <cell r="X387">
            <v>626.65</v>
          </cell>
          <cell r="Y387">
            <v>36641</v>
          </cell>
        </row>
        <row r="388">
          <cell r="A388">
            <v>36643</v>
          </cell>
          <cell r="B388" t="str">
            <v>IN</v>
          </cell>
          <cell r="C388" t="str">
            <v>749279</v>
          </cell>
          <cell r="D388">
            <v>0</v>
          </cell>
          <cell r="E388">
            <v>36641</v>
          </cell>
          <cell r="F388">
            <v>2</v>
          </cell>
          <cell r="G388" t="str">
            <v>122231</v>
          </cell>
          <cell r="H388" t="str">
            <v>B0004125</v>
          </cell>
          <cell r="I388">
            <v>36673</v>
          </cell>
          <cell r="J388">
            <v>5</v>
          </cell>
          <cell r="K388" t="str">
            <v>CPQ-294343-001</v>
          </cell>
          <cell r="L388" t="str">
            <v>294343-001</v>
          </cell>
          <cell r="M388" t="str">
            <v>ENHANCED KYBRD - OPAL F/ARMADA</v>
          </cell>
          <cell r="N388" t="str">
            <v>x</v>
          </cell>
          <cell r="P388">
            <v>1</v>
          </cell>
          <cell r="Q388">
            <v>52</v>
          </cell>
          <cell r="R388">
            <v>52</v>
          </cell>
          <cell r="X388">
            <v>52</v>
          </cell>
          <cell r="Y388">
            <v>36641</v>
          </cell>
        </row>
        <row r="389">
          <cell r="A389">
            <v>36642</v>
          </cell>
          <cell r="B389" t="str">
            <v>IN</v>
          </cell>
          <cell r="C389" t="str">
            <v>745585</v>
          </cell>
          <cell r="D389">
            <v>0</v>
          </cell>
          <cell r="E389">
            <v>36641</v>
          </cell>
          <cell r="F389">
            <v>1</v>
          </cell>
          <cell r="G389" t="str">
            <v>122231</v>
          </cell>
          <cell r="H389" t="str">
            <v>B0004125</v>
          </cell>
          <cell r="I389">
            <v>36672</v>
          </cell>
          <cell r="J389">
            <v>3</v>
          </cell>
          <cell r="K389" t="str">
            <v>MIC-FREIGHT</v>
          </cell>
          <cell r="L389" t="str">
            <v>FREIGHT</v>
          </cell>
          <cell r="M389" t="str">
            <v>FREIGHT CHARGE TAXABLETAXABLE</v>
          </cell>
          <cell r="N389" t="str">
            <v>x</v>
          </cell>
          <cell r="P389">
            <v>1</v>
          </cell>
          <cell r="Q389">
            <v>24</v>
          </cell>
          <cell r="R389">
            <v>24</v>
          </cell>
          <cell r="X389">
            <v>24</v>
          </cell>
          <cell r="Y389">
            <v>36641</v>
          </cell>
        </row>
        <row r="390">
          <cell r="A390">
            <v>36643</v>
          </cell>
          <cell r="B390" t="str">
            <v>IN</v>
          </cell>
          <cell r="C390" t="str">
            <v>749279</v>
          </cell>
          <cell r="D390">
            <v>0</v>
          </cell>
          <cell r="E390">
            <v>36641</v>
          </cell>
          <cell r="F390">
            <v>2</v>
          </cell>
          <cell r="G390" t="str">
            <v>122231</v>
          </cell>
          <cell r="H390" t="str">
            <v>B0004125</v>
          </cell>
          <cell r="I390">
            <v>36673</v>
          </cell>
          <cell r="J390">
            <v>6</v>
          </cell>
          <cell r="K390" t="str">
            <v>CPQ-143315-B21</v>
          </cell>
          <cell r="L390" t="str">
            <v>143315-B21</v>
          </cell>
          <cell r="M390" t="str">
            <v>MOUSE - OPAL F/ARMADA</v>
          </cell>
          <cell r="N390" t="str">
            <v>x</v>
          </cell>
          <cell r="P390">
            <v>1</v>
          </cell>
          <cell r="Q390">
            <v>29</v>
          </cell>
          <cell r="R390">
            <v>29</v>
          </cell>
          <cell r="X390">
            <v>29</v>
          </cell>
          <cell r="Y390">
            <v>36641</v>
          </cell>
        </row>
        <row r="391">
          <cell r="A391">
            <v>36670</v>
          </cell>
          <cell r="B391" t="str">
            <v>IN</v>
          </cell>
          <cell r="C391" t="str">
            <v>782067</v>
          </cell>
          <cell r="D391">
            <v>0</v>
          </cell>
          <cell r="E391">
            <v>36669</v>
          </cell>
          <cell r="F391">
            <v>1</v>
          </cell>
          <cell r="G391" t="str">
            <v>123526</v>
          </cell>
          <cell r="H391" t="str">
            <v>B0004125</v>
          </cell>
          <cell r="I391">
            <v>36700</v>
          </cell>
          <cell r="J391">
            <v>1</v>
          </cell>
          <cell r="K391" t="str">
            <v>MCS-D88-00001</v>
          </cell>
          <cell r="L391" t="str">
            <v>D88-00001</v>
          </cell>
          <cell r="M391" t="str">
            <v>VISIO TECHINICAL 2000 ENGLISH ONLY CD</v>
          </cell>
          <cell r="N391" t="str">
            <v>x</v>
          </cell>
          <cell r="P391">
            <v>1</v>
          </cell>
          <cell r="Q391">
            <v>340</v>
          </cell>
          <cell r="R391">
            <v>340</v>
          </cell>
          <cell r="S391">
            <v>28.05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  <cell r="X391">
            <v>368.05</v>
          </cell>
          <cell r="Y391">
            <v>36669</v>
          </cell>
        </row>
        <row r="392">
          <cell r="A392">
            <v>36643</v>
          </cell>
          <cell r="B392" t="str">
            <v>IN</v>
          </cell>
          <cell r="C392" t="str">
            <v>749281</v>
          </cell>
          <cell r="D392">
            <v>0</v>
          </cell>
          <cell r="E392">
            <v>36641</v>
          </cell>
          <cell r="F392">
            <v>2</v>
          </cell>
          <cell r="G392" t="str">
            <v>122234</v>
          </cell>
          <cell r="H392" t="str">
            <v>B0004126</v>
          </cell>
          <cell r="I392">
            <v>36673</v>
          </cell>
          <cell r="J392">
            <v>2</v>
          </cell>
          <cell r="K392" t="str">
            <v>CPQ-205859-006</v>
          </cell>
          <cell r="L392" t="str">
            <v>205859-006</v>
          </cell>
          <cell r="M392" t="str">
            <v>ARM M700 P3/650 64/6 14.1</v>
          </cell>
          <cell r="N392" t="str">
            <v>LT</v>
          </cell>
          <cell r="P392">
            <v>1</v>
          </cell>
          <cell r="Q392">
            <v>3305</v>
          </cell>
          <cell r="R392">
            <v>3305</v>
          </cell>
          <cell r="X392">
            <v>3305</v>
          </cell>
          <cell r="Y392">
            <v>36641</v>
          </cell>
        </row>
        <row r="393">
          <cell r="A393">
            <v>36643</v>
          </cell>
          <cell r="B393" t="str">
            <v>IN</v>
          </cell>
          <cell r="C393" t="str">
            <v>749281</v>
          </cell>
          <cell r="D393">
            <v>0</v>
          </cell>
          <cell r="E393">
            <v>36641</v>
          </cell>
          <cell r="F393">
            <v>2</v>
          </cell>
          <cell r="G393" t="str">
            <v>122234</v>
          </cell>
          <cell r="H393" t="str">
            <v>B0004126</v>
          </cell>
          <cell r="I393">
            <v>36673</v>
          </cell>
          <cell r="J393">
            <v>5</v>
          </cell>
          <cell r="K393" t="str">
            <v>CPQ-143315-B21</v>
          </cell>
          <cell r="L393" t="str">
            <v>143315-B21</v>
          </cell>
          <cell r="M393" t="str">
            <v>MOUSE - OPAL F/ARMADA</v>
          </cell>
          <cell r="N393" t="str">
            <v>x</v>
          </cell>
          <cell r="P393">
            <v>1</v>
          </cell>
          <cell r="Q393">
            <v>29</v>
          </cell>
          <cell r="R393">
            <v>29</v>
          </cell>
          <cell r="X393">
            <v>29</v>
          </cell>
          <cell r="Y393">
            <v>36641</v>
          </cell>
        </row>
        <row r="394">
          <cell r="A394">
            <v>36642</v>
          </cell>
          <cell r="B394" t="str">
            <v>IN</v>
          </cell>
          <cell r="C394" t="str">
            <v>745587</v>
          </cell>
          <cell r="D394">
            <v>0</v>
          </cell>
          <cell r="E394">
            <v>36641</v>
          </cell>
          <cell r="F394">
            <v>1</v>
          </cell>
          <cell r="G394" t="str">
            <v>122234</v>
          </cell>
          <cell r="H394" t="str">
            <v>B0004126</v>
          </cell>
          <cell r="I394">
            <v>36672</v>
          </cell>
          <cell r="J394">
            <v>1</v>
          </cell>
          <cell r="K394" t="str">
            <v>TCM-3CCFE575BT</v>
          </cell>
          <cell r="L394" t="str">
            <v>3CCFE575BT</v>
          </cell>
          <cell r="M394" t="str">
            <v>10/100 LAN CARDBUS PC CARD W/CABLE</v>
          </cell>
          <cell r="N394" t="str">
            <v>x</v>
          </cell>
          <cell r="P394">
            <v>1</v>
          </cell>
          <cell r="Q394">
            <v>144</v>
          </cell>
          <cell r="R394">
            <v>144</v>
          </cell>
          <cell r="S394">
            <v>13.61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  <cell r="X394">
            <v>157.61000000000001</v>
          </cell>
          <cell r="Y394">
            <v>36641</v>
          </cell>
        </row>
        <row r="395">
          <cell r="A395">
            <v>36643</v>
          </cell>
          <cell r="B395" t="str">
            <v>IN</v>
          </cell>
          <cell r="C395" t="str">
            <v>749281</v>
          </cell>
          <cell r="D395">
            <v>0</v>
          </cell>
          <cell r="E395">
            <v>36641</v>
          </cell>
          <cell r="F395">
            <v>2</v>
          </cell>
          <cell r="G395" t="str">
            <v>122234</v>
          </cell>
          <cell r="H395" t="str">
            <v>B0004126</v>
          </cell>
          <cell r="I395">
            <v>36673</v>
          </cell>
          <cell r="J395">
            <v>1</v>
          </cell>
          <cell r="K395" t="str">
            <v>CPQ-400312-B21</v>
          </cell>
          <cell r="L395" t="str">
            <v>400312-B21</v>
          </cell>
          <cell r="M395" t="str">
            <v>64MB 100MHZ SDRAM ARMADAM300,M700,E700</v>
          </cell>
          <cell r="N395" t="str">
            <v>x</v>
          </cell>
          <cell r="P395">
            <v>1</v>
          </cell>
          <cell r="Q395">
            <v>127</v>
          </cell>
          <cell r="R395">
            <v>127</v>
          </cell>
          <cell r="S395">
            <v>307.31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434.31</v>
          </cell>
          <cell r="Y395">
            <v>36641</v>
          </cell>
        </row>
        <row r="396">
          <cell r="A396">
            <v>36643</v>
          </cell>
          <cell r="B396" t="str">
            <v>IN</v>
          </cell>
          <cell r="C396" t="str">
            <v>749281</v>
          </cell>
          <cell r="D396">
            <v>0</v>
          </cell>
          <cell r="E396">
            <v>36641</v>
          </cell>
          <cell r="F396">
            <v>2</v>
          </cell>
          <cell r="G396" t="str">
            <v>122234</v>
          </cell>
          <cell r="H396" t="str">
            <v>B0004126</v>
          </cell>
          <cell r="I396">
            <v>36673</v>
          </cell>
          <cell r="J396">
            <v>3</v>
          </cell>
          <cell r="K396" t="str">
            <v>CPQ-382500-001</v>
          </cell>
          <cell r="L396" t="str">
            <v>382500-001</v>
          </cell>
          <cell r="M396" t="str">
            <v>ARMADA CONVENIENCE BASE E</v>
          </cell>
          <cell r="N396" t="str">
            <v>x</v>
          </cell>
          <cell r="P396">
            <v>1</v>
          </cell>
          <cell r="Q396">
            <v>212</v>
          </cell>
          <cell r="R396">
            <v>212</v>
          </cell>
          <cell r="X396">
            <v>212</v>
          </cell>
          <cell r="Y396">
            <v>36641</v>
          </cell>
        </row>
        <row r="397">
          <cell r="A397">
            <v>36645</v>
          </cell>
          <cell r="B397" t="str">
            <v>IN</v>
          </cell>
          <cell r="C397" t="str">
            <v>754338</v>
          </cell>
          <cell r="D397">
            <v>0</v>
          </cell>
          <cell r="E397">
            <v>36641</v>
          </cell>
          <cell r="F397">
            <v>4</v>
          </cell>
          <cell r="G397" t="str">
            <v>122234</v>
          </cell>
          <cell r="H397" t="str">
            <v>B0004126</v>
          </cell>
          <cell r="I397">
            <v>36675</v>
          </cell>
          <cell r="J397">
            <v>1</v>
          </cell>
          <cell r="K397" t="str">
            <v>CPQ-122931-B25</v>
          </cell>
          <cell r="L397" t="str">
            <v>122931-B25</v>
          </cell>
          <cell r="M397" t="str">
            <v>ARMADA CONVENIENCE BASE EMONITOR STAND</v>
          </cell>
          <cell r="N397" t="str">
            <v>x</v>
          </cell>
          <cell r="P397">
            <v>1</v>
          </cell>
          <cell r="Q397">
            <v>75</v>
          </cell>
          <cell r="R397">
            <v>75</v>
          </cell>
          <cell r="S397">
            <v>6.19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81.19</v>
          </cell>
          <cell r="Y397">
            <v>36644</v>
          </cell>
        </row>
        <row r="398">
          <cell r="A398">
            <v>36650</v>
          </cell>
          <cell r="B398" t="str">
            <v>IN</v>
          </cell>
          <cell r="C398" t="str">
            <v>758944</v>
          </cell>
          <cell r="D398">
            <v>0</v>
          </cell>
          <cell r="E398">
            <v>36641</v>
          </cell>
          <cell r="F398">
            <v>9</v>
          </cell>
          <cell r="G398" t="str">
            <v>122234</v>
          </cell>
          <cell r="H398" t="str">
            <v>B0004126</v>
          </cell>
          <cell r="I398">
            <v>36680</v>
          </cell>
          <cell r="J398">
            <v>1</v>
          </cell>
          <cell r="K398" t="str">
            <v>COI-1005F.ENO</v>
          </cell>
          <cell r="L398" t="str">
            <v>1005FENRON006</v>
          </cell>
          <cell r="M398" t="str">
            <v>ATTACHE SINGLE GUSSET SMALL CASE</v>
          </cell>
          <cell r="N398" t="str">
            <v>x</v>
          </cell>
          <cell r="P398">
            <v>1</v>
          </cell>
          <cell r="Q398">
            <v>62</v>
          </cell>
          <cell r="R398">
            <v>62</v>
          </cell>
          <cell r="S398">
            <v>5.12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67.12</v>
          </cell>
          <cell r="Y398">
            <v>36648</v>
          </cell>
        </row>
        <row r="399">
          <cell r="A399">
            <v>36643</v>
          </cell>
          <cell r="B399" t="str">
            <v>IN</v>
          </cell>
          <cell r="C399" t="str">
            <v>749281</v>
          </cell>
          <cell r="D399">
            <v>0</v>
          </cell>
          <cell r="E399">
            <v>36641</v>
          </cell>
          <cell r="F399">
            <v>2</v>
          </cell>
          <cell r="G399" t="str">
            <v>122234</v>
          </cell>
          <cell r="H399" t="str">
            <v>B0004126</v>
          </cell>
          <cell r="I399">
            <v>36673</v>
          </cell>
          <cell r="J399">
            <v>4</v>
          </cell>
          <cell r="K399" t="str">
            <v>CPQ-294343-001</v>
          </cell>
          <cell r="L399" t="str">
            <v>294343-001</v>
          </cell>
          <cell r="M399" t="str">
            <v>ENHANCED KYBRD - OPAL F/ARMADA</v>
          </cell>
          <cell r="N399" t="str">
            <v>x</v>
          </cell>
          <cell r="P399">
            <v>1</v>
          </cell>
          <cell r="Q399">
            <v>52</v>
          </cell>
          <cell r="R399">
            <v>52</v>
          </cell>
          <cell r="X399">
            <v>52</v>
          </cell>
          <cell r="Y399">
            <v>36641</v>
          </cell>
        </row>
        <row r="400">
          <cell r="A400">
            <v>36642</v>
          </cell>
          <cell r="B400" t="str">
            <v>IN</v>
          </cell>
          <cell r="C400" t="str">
            <v>745587</v>
          </cell>
          <cell r="D400">
            <v>0</v>
          </cell>
          <cell r="E400">
            <v>36641</v>
          </cell>
          <cell r="F400">
            <v>1</v>
          </cell>
          <cell r="G400" t="str">
            <v>122234</v>
          </cell>
          <cell r="H400" t="str">
            <v>B0004126</v>
          </cell>
          <cell r="I400">
            <v>36672</v>
          </cell>
          <cell r="J400">
            <v>3</v>
          </cell>
          <cell r="K400" t="str">
            <v>MIC-FREIGHT</v>
          </cell>
          <cell r="L400" t="str">
            <v>FREIGHT</v>
          </cell>
          <cell r="M400" t="str">
            <v>FREIGHT CHARGE TAXABLETAXABLE</v>
          </cell>
          <cell r="N400" t="str">
            <v>x</v>
          </cell>
          <cell r="P400">
            <v>1</v>
          </cell>
          <cell r="Q400">
            <v>21</v>
          </cell>
          <cell r="R400">
            <v>21</v>
          </cell>
          <cell r="X400">
            <v>21</v>
          </cell>
          <cell r="Y400">
            <v>36641</v>
          </cell>
        </row>
        <row r="401">
          <cell r="A401">
            <v>36643</v>
          </cell>
          <cell r="B401" t="str">
            <v>IN</v>
          </cell>
          <cell r="C401" t="str">
            <v>749282</v>
          </cell>
          <cell r="D401">
            <v>0</v>
          </cell>
          <cell r="E401">
            <v>36641</v>
          </cell>
          <cell r="F401">
            <v>2</v>
          </cell>
          <cell r="G401" t="str">
            <v>122235</v>
          </cell>
          <cell r="H401" t="str">
            <v>B0004127</v>
          </cell>
          <cell r="I401">
            <v>36673</v>
          </cell>
          <cell r="J401">
            <v>2</v>
          </cell>
          <cell r="K401" t="str">
            <v>CPQ-205859-006</v>
          </cell>
          <cell r="L401" t="str">
            <v>205859-006</v>
          </cell>
          <cell r="M401" t="str">
            <v>ARM M700 P3/650 64/6 14.1</v>
          </cell>
          <cell r="N401" t="str">
            <v>LT</v>
          </cell>
          <cell r="P401">
            <v>1</v>
          </cell>
          <cell r="Q401">
            <v>3305</v>
          </cell>
          <cell r="R401">
            <v>3305</v>
          </cell>
          <cell r="X401">
            <v>3305</v>
          </cell>
          <cell r="Y401">
            <v>36641</v>
          </cell>
        </row>
        <row r="402">
          <cell r="A402">
            <v>36642</v>
          </cell>
          <cell r="B402" t="str">
            <v>IN</v>
          </cell>
          <cell r="C402" t="str">
            <v>745588</v>
          </cell>
          <cell r="D402">
            <v>0</v>
          </cell>
          <cell r="E402">
            <v>36641</v>
          </cell>
          <cell r="F402">
            <v>1</v>
          </cell>
          <cell r="G402" t="str">
            <v>122235</v>
          </cell>
          <cell r="H402" t="str">
            <v>B0004127</v>
          </cell>
          <cell r="I402">
            <v>36672</v>
          </cell>
          <cell r="J402">
            <v>1</v>
          </cell>
          <cell r="K402" t="str">
            <v>TCM-3CCFE575BT</v>
          </cell>
          <cell r="L402" t="str">
            <v>3CCFE575BT</v>
          </cell>
          <cell r="M402" t="str">
            <v>10/100 LAN CARDBUS PC CARD W/CABLE</v>
          </cell>
          <cell r="N402" t="str">
            <v>x</v>
          </cell>
          <cell r="P402">
            <v>1</v>
          </cell>
          <cell r="Q402">
            <v>144</v>
          </cell>
          <cell r="R402">
            <v>144</v>
          </cell>
          <cell r="S402">
            <v>13.7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157.69999999999999</v>
          </cell>
          <cell r="Y402">
            <v>36641</v>
          </cell>
        </row>
        <row r="403">
          <cell r="A403">
            <v>36643</v>
          </cell>
          <cell r="B403" t="str">
            <v>IN</v>
          </cell>
          <cell r="C403" t="str">
            <v>749282</v>
          </cell>
          <cell r="D403">
            <v>0</v>
          </cell>
          <cell r="E403">
            <v>36641</v>
          </cell>
          <cell r="F403">
            <v>2</v>
          </cell>
          <cell r="G403" t="str">
            <v>122235</v>
          </cell>
          <cell r="H403" t="str">
            <v>B0004127</v>
          </cell>
          <cell r="I403">
            <v>36673</v>
          </cell>
          <cell r="J403">
            <v>1</v>
          </cell>
          <cell r="K403" t="str">
            <v>CPQ-400312-B21</v>
          </cell>
          <cell r="L403" t="str">
            <v>400312-B21</v>
          </cell>
          <cell r="M403" t="str">
            <v>64MB 100MHZ SDRAM ARMADAM300,M700,E700</v>
          </cell>
          <cell r="N403" t="str">
            <v>x</v>
          </cell>
          <cell r="P403">
            <v>1</v>
          </cell>
          <cell r="Q403">
            <v>127</v>
          </cell>
          <cell r="R403">
            <v>127</v>
          </cell>
          <cell r="S403">
            <v>331.65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458.65</v>
          </cell>
          <cell r="Y403">
            <v>36641</v>
          </cell>
        </row>
        <row r="404">
          <cell r="A404">
            <v>36643</v>
          </cell>
          <cell r="B404" t="str">
            <v>IN</v>
          </cell>
          <cell r="C404" t="str">
            <v>749282</v>
          </cell>
          <cell r="D404">
            <v>0</v>
          </cell>
          <cell r="E404">
            <v>36641</v>
          </cell>
          <cell r="F404">
            <v>2</v>
          </cell>
          <cell r="G404" t="str">
            <v>122235</v>
          </cell>
          <cell r="H404" t="str">
            <v>B0004127</v>
          </cell>
          <cell r="I404">
            <v>36673</v>
          </cell>
          <cell r="J404">
            <v>3</v>
          </cell>
          <cell r="K404" t="str">
            <v>CPQ-382500-001</v>
          </cell>
          <cell r="L404" t="str">
            <v>382500-001</v>
          </cell>
          <cell r="M404" t="str">
            <v>ARMADA CONVENIENCE BASE E</v>
          </cell>
          <cell r="N404" t="str">
            <v>x</v>
          </cell>
          <cell r="P404">
            <v>1</v>
          </cell>
          <cell r="Q404">
            <v>212</v>
          </cell>
          <cell r="R404">
            <v>212</v>
          </cell>
          <cell r="X404">
            <v>212</v>
          </cell>
          <cell r="Y404">
            <v>36641</v>
          </cell>
        </row>
        <row r="405">
          <cell r="A405">
            <v>36645</v>
          </cell>
          <cell r="B405" t="str">
            <v>IN</v>
          </cell>
          <cell r="C405" t="str">
            <v>754339</v>
          </cell>
          <cell r="D405">
            <v>0</v>
          </cell>
          <cell r="E405">
            <v>36641</v>
          </cell>
          <cell r="F405">
            <v>4</v>
          </cell>
          <cell r="G405" t="str">
            <v>122235</v>
          </cell>
          <cell r="H405" t="str">
            <v>B0004127</v>
          </cell>
          <cell r="I405">
            <v>36675</v>
          </cell>
          <cell r="J405">
            <v>1</v>
          </cell>
          <cell r="K405" t="str">
            <v>CPQ-122931-B25</v>
          </cell>
          <cell r="L405" t="str">
            <v>122931-B25</v>
          </cell>
          <cell r="M405" t="str">
            <v>ARMADA CONVENIENCE BASE EMONITOR STAND</v>
          </cell>
          <cell r="N405" t="str">
            <v>x</v>
          </cell>
          <cell r="P405">
            <v>1</v>
          </cell>
          <cell r="Q405">
            <v>75</v>
          </cell>
          <cell r="R405">
            <v>75</v>
          </cell>
          <cell r="S405">
            <v>6.19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81.19</v>
          </cell>
          <cell r="Y405">
            <v>36644</v>
          </cell>
        </row>
        <row r="406">
          <cell r="A406">
            <v>36650</v>
          </cell>
          <cell r="B406" t="str">
            <v>IN</v>
          </cell>
          <cell r="C406" t="str">
            <v>758945</v>
          </cell>
          <cell r="D406">
            <v>0</v>
          </cell>
          <cell r="E406">
            <v>36641</v>
          </cell>
          <cell r="F406">
            <v>9</v>
          </cell>
          <cell r="G406" t="str">
            <v>122235</v>
          </cell>
          <cell r="H406" t="str">
            <v>B0004127</v>
          </cell>
          <cell r="I406">
            <v>36680</v>
          </cell>
          <cell r="J406">
            <v>1</v>
          </cell>
          <cell r="K406" t="str">
            <v>COI-1005F.ENO</v>
          </cell>
          <cell r="L406" t="str">
            <v>1005FENRON006</v>
          </cell>
          <cell r="M406" t="str">
            <v>ATTACHE SINGLE GUSSET SMALL CASE</v>
          </cell>
          <cell r="N406" t="str">
            <v>x</v>
          </cell>
          <cell r="P406">
            <v>1</v>
          </cell>
          <cell r="Q406">
            <v>62</v>
          </cell>
          <cell r="R406">
            <v>62</v>
          </cell>
          <cell r="S406">
            <v>5.12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67.12</v>
          </cell>
          <cell r="Y406">
            <v>36648</v>
          </cell>
        </row>
        <row r="407">
          <cell r="A407">
            <v>36643</v>
          </cell>
          <cell r="B407" t="str">
            <v>IN</v>
          </cell>
          <cell r="C407" t="str">
            <v>749282</v>
          </cell>
          <cell r="D407">
            <v>0</v>
          </cell>
          <cell r="E407">
            <v>36641</v>
          </cell>
          <cell r="F407">
            <v>2</v>
          </cell>
          <cell r="G407" t="str">
            <v>122235</v>
          </cell>
          <cell r="H407" t="str">
            <v>B0004127</v>
          </cell>
          <cell r="I407">
            <v>36673</v>
          </cell>
          <cell r="J407">
            <v>6</v>
          </cell>
          <cell r="K407" t="str">
            <v>CPQ-325800-001</v>
          </cell>
          <cell r="L407" t="str">
            <v>325800-001</v>
          </cell>
          <cell r="M407" t="str">
            <v>COMPAQ V700 17IN COLMON16VIS .22MM 1600X1200</v>
          </cell>
          <cell r="N407" t="str">
            <v>x</v>
          </cell>
          <cell r="P407">
            <v>1</v>
          </cell>
          <cell r="Q407">
            <v>295</v>
          </cell>
          <cell r="R407">
            <v>295</v>
          </cell>
          <cell r="X407">
            <v>295</v>
          </cell>
          <cell r="Y407">
            <v>36641</v>
          </cell>
        </row>
        <row r="408">
          <cell r="A408">
            <v>36643</v>
          </cell>
          <cell r="B408" t="str">
            <v>IN</v>
          </cell>
          <cell r="C408" t="str">
            <v>749282</v>
          </cell>
          <cell r="D408">
            <v>0</v>
          </cell>
          <cell r="E408">
            <v>36641</v>
          </cell>
          <cell r="F408">
            <v>2</v>
          </cell>
          <cell r="G408" t="str">
            <v>122235</v>
          </cell>
          <cell r="H408" t="str">
            <v>B0004127</v>
          </cell>
          <cell r="I408">
            <v>36673</v>
          </cell>
          <cell r="J408">
            <v>4</v>
          </cell>
          <cell r="K408" t="str">
            <v>CPQ-294343-001</v>
          </cell>
          <cell r="L408" t="str">
            <v>294343-001</v>
          </cell>
          <cell r="M408" t="str">
            <v>ENHANCED KYBRD - OPAL F/ARMADA</v>
          </cell>
          <cell r="N408" t="str">
            <v>x</v>
          </cell>
          <cell r="P408">
            <v>1</v>
          </cell>
          <cell r="Q408">
            <v>52</v>
          </cell>
          <cell r="R408">
            <v>52</v>
          </cell>
          <cell r="X408">
            <v>52</v>
          </cell>
          <cell r="Y408">
            <v>36641</v>
          </cell>
        </row>
        <row r="409">
          <cell r="A409">
            <v>36642</v>
          </cell>
          <cell r="B409" t="str">
            <v>IN</v>
          </cell>
          <cell r="C409" t="str">
            <v>745588</v>
          </cell>
          <cell r="D409">
            <v>0</v>
          </cell>
          <cell r="E409">
            <v>36641</v>
          </cell>
          <cell r="F409">
            <v>1</v>
          </cell>
          <cell r="G409" t="str">
            <v>122235</v>
          </cell>
          <cell r="H409" t="str">
            <v>B0004127</v>
          </cell>
          <cell r="I409">
            <v>36672</v>
          </cell>
          <cell r="J409">
            <v>3</v>
          </cell>
          <cell r="K409" t="str">
            <v>MIC-FREIGHT</v>
          </cell>
          <cell r="L409" t="str">
            <v>FREIGHT</v>
          </cell>
          <cell r="M409" t="str">
            <v>FREIGHT CHARGE TAXABLETAXABLE</v>
          </cell>
          <cell r="N409" t="str">
            <v>x</v>
          </cell>
          <cell r="P409">
            <v>1</v>
          </cell>
          <cell r="Q409">
            <v>22</v>
          </cell>
          <cell r="R409">
            <v>22</v>
          </cell>
          <cell r="X409">
            <v>22</v>
          </cell>
          <cell r="Y409">
            <v>36641</v>
          </cell>
        </row>
        <row r="410">
          <cell r="A410">
            <v>36643</v>
          </cell>
          <cell r="B410" t="str">
            <v>IN</v>
          </cell>
          <cell r="C410" t="str">
            <v>749282</v>
          </cell>
          <cell r="D410">
            <v>0</v>
          </cell>
          <cell r="E410">
            <v>36641</v>
          </cell>
          <cell r="F410">
            <v>2</v>
          </cell>
          <cell r="G410" t="str">
            <v>122235</v>
          </cell>
          <cell r="H410" t="str">
            <v>B0004127</v>
          </cell>
          <cell r="I410">
            <v>36673</v>
          </cell>
          <cell r="J410">
            <v>5</v>
          </cell>
          <cell r="K410" t="str">
            <v>CPQ-143315-B21</v>
          </cell>
          <cell r="L410" t="str">
            <v>143315-B21</v>
          </cell>
          <cell r="M410" t="str">
            <v>MOUSE - OPAL F/ARMADA</v>
          </cell>
          <cell r="N410" t="str">
            <v>x</v>
          </cell>
          <cell r="P410">
            <v>1</v>
          </cell>
          <cell r="Q410">
            <v>29</v>
          </cell>
          <cell r="R410">
            <v>29</v>
          </cell>
          <cell r="X410">
            <v>29</v>
          </cell>
          <cell r="Y410">
            <v>36641</v>
          </cell>
        </row>
        <row r="411">
          <cell r="A411">
            <v>36643</v>
          </cell>
          <cell r="B411" t="str">
            <v>IN</v>
          </cell>
          <cell r="C411" t="str">
            <v>749284</v>
          </cell>
          <cell r="D411">
            <v>0</v>
          </cell>
          <cell r="E411">
            <v>36641</v>
          </cell>
          <cell r="F411">
            <v>2</v>
          </cell>
          <cell r="G411" t="str">
            <v>122238</v>
          </cell>
          <cell r="H411" t="str">
            <v>B0004128</v>
          </cell>
          <cell r="I411">
            <v>36673</v>
          </cell>
          <cell r="J411">
            <v>2</v>
          </cell>
          <cell r="K411" t="str">
            <v>CPQ-205859-006</v>
          </cell>
          <cell r="L411" t="str">
            <v>205859-006</v>
          </cell>
          <cell r="M411" t="str">
            <v>ARM M700 P3/650 64/6 14.1</v>
          </cell>
          <cell r="N411" t="str">
            <v>LT</v>
          </cell>
          <cell r="P411">
            <v>1</v>
          </cell>
          <cell r="Q411">
            <v>3305</v>
          </cell>
          <cell r="R411">
            <v>3305</v>
          </cell>
          <cell r="X411">
            <v>3305</v>
          </cell>
          <cell r="Y411">
            <v>36641</v>
          </cell>
        </row>
        <row r="412">
          <cell r="A412">
            <v>36642</v>
          </cell>
          <cell r="B412" t="str">
            <v>IN</v>
          </cell>
          <cell r="C412" t="str">
            <v>745589</v>
          </cell>
          <cell r="D412">
            <v>0</v>
          </cell>
          <cell r="E412">
            <v>36641</v>
          </cell>
          <cell r="F412">
            <v>1</v>
          </cell>
          <cell r="G412" t="str">
            <v>122238</v>
          </cell>
          <cell r="H412" t="str">
            <v>B0004128</v>
          </cell>
          <cell r="I412">
            <v>36672</v>
          </cell>
          <cell r="J412">
            <v>1</v>
          </cell>
          <cell r="K412" t="str">
            <v>TCM-3CCFE575BT</v>
          </cell>
          <cell r="L412" t="str">
            <v>3CCFE575BT</v>
          </cell>
          <cell r="M412" t="str">
            <v>10/100 LAN CARDBUS PC CARD W/CABLE</v>
          </cell>
          <cell r="N412" t="str">
            <v>x</v>
          </cell>
          <cell r="P412">
            <v>1</v>
          </cell>
          <cell r="Q412">
            <v>144</v>
          </cell>
          <cell r="R412">
            <v>144</v>
          </cell>
          <cell r="S412">
            <v>13.7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157.69999999999999</v>
          </cell>
          <cell r="Y412">
            <v>36641</v>
          </cell>
        </row>
        <row r="413">
          <cell r="A413">
            <v>36643</v>
          </cell>
          <cell r="B413" t="str">
            <v>IN</v>
          </cell>
          <cell r="C413" t="str">
            <v>749284</v>
          </cell>
          <cell r="D413">
            <v>0</v>
          </cell>
          <cell r="E413">
            <v>36641</v>
          </cell>
          <cell r="F413">
            <v>2</v>
          </cell>
          <cell r="G413" t="str">
            <v>122238</v>
          </cell>
          <cell r="H413" t="str">
            <v>B0004128</v>
          </cell>
          <cell r="I413">
            <v>36673</v>
          </cell>
          <cell r="J413">
            <v>1</v>
          </cell>
          <cell r="K413" t="str">
            <v>CPQ-400312-B21</v>
          </cell>
          <cell r="L413" t="str">
            <v>400312-B21</v>
          </cell>
          <cell r="M413" t="str">
            <v>64MB 100MHZ SDRAM ARMADAM300,M700,E700</v>
          </cell>
          <cell r="N413" t="str">
            <v>x</v>
          </cell>
          <cell r="P413">
            <v>1</v>
          </cell>
          <cell r="Q413">
            <v>127</v>
          </cell>
          <cell r="R413">
            <v>127</v>
          </cell>
          <cell r="S413">
            <v>331.65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458.65</v>
          </cell>
          <cell r="Y413">
            <v>36641</v>
          </cell>
        </row>
        <row r="414">
          <cell r="A414">
            <v>36643</v>
          </cell>
          <cell r="B414" t="str">
            <v>IN</v>
          </cell>
          <cell r="C414" t="str">
            <v>749284</v>
          </cell>
          <cell r="D414">
            <v>0</v>
          </cell>
          <cell r="E414">
            <v>36641</v>
          </cell>
          <cell r="F414">
            <v>2</v>
          </cell>
          <cell r="G414" t="str">
            <v>122238</v>
          </cell>
          <cell r="H414" t="str">
            <v>B0004128</v>
          </cell>
          <cell r="I414">
            <v>36673</v>
          </cell>
          <cell r="J414">
            <v>3</v>
          </cell>
          <cell r="K414" t="str">
            <v>CPQ-382500-001</v>
          </cell>
          <cell r="L414" t="str">
            <v>382500-001</v>
          </cell>
          <cell r="M414" t="str">
            <v>ARMADA CONVENIENCE BASE E</v>
          </cell>
          <cell r="N414" t="str">
            <v>x</v>
          </cell>
          <cell r="P414">
            <v>1</v>
          </cell>
          <cell r="Q414">
            <v>212</v>
          </cell>
          <cell r="R414">
            <v>212</v>
          </cell>
          <cell r="X414">
            <v>212</v>
          </cell>
          <cell r="Y414">
            <v>36641</v>
          </cell>
        </row>
        <row r="415">
          <cell r="A415">
            <v>36647</v>
          </cell>
          <cell r="B415" t="str">
            <v>IN</v>
          </cell>
          <cell r="C415" t="str">
            <v>754513</v>
          </cell>
          <cell r="D415">
            <v>0</v>
          </cell>
          <cell r="E415">
            <v>36641</v>
          </cell>
          <cell r="F415">
            <v>6</v>
          </cell>
          <cell r="G415" t="str">
            <v>122238</v>
          </cell>
          <cell r="H415" t="str">
            <v>B0004128</v>
          </cell>
          <cell r="I415">
            <v>36677</v>
          </cell>
          <cell r="J415">
            <v>1</v>
          </cell>
          <cell r="K415" t="str">
            <v>CPQ-122931-B25</v>
          </cell>
          <cell r="L415" t="str">
            <v>122931-B25</v>
          </cell>
          <cell r="M415" t="str">
            <v>ARMADA CONVENIENCE BASE EMONITOR STAND</v>
          </cell>
          <cell r="N415" t="str">
            <v>x</v>
          </cell>
          <cell r="P415">
            <v>1</v>
          </cell>
          <cell r="Q415">
            <v>75</v>
          </cell>
          <cell r="R415">
            <v>75</v>
          </cell>
          <cell r="S415">
            <v>6.19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81.19</v>
          </cell>
          <cell r="Y415">
            <v>36645</v>
          </cell>
        </row>
        <row r="416">
          <cell r="A416">
            <v>36650</v>
          </cell>
          <cell r="B416" t="str">
            <v>IN</v>
          </cell>
          <cell r="C416" t="str">
            <v>758946</v>
          </cell>
          <cell r="D416">
            <v>0</v>
          </cell>
          <cell r="E416">
            <v>36641</v>
          </cell>
          <cell r="F416">
            <v>9</v>
          </cell>
          <cell r="G416" t="str">
            <v>122238</v>
          </cell>
          <cell r="H416" t="str">
            <v>B0004128</v>
          </cell>
          <cell r="I416">
            <v>36680</v>
          </cell>
          <cell r="J416">
            <v>1</v>
          </cell>
          <cell r="K416" t="str">
            <v>COI-1005F.ENO</v>
          </cell>
          <cell r="L416" t="str">
            <v>1005FENRON006</v>
          </cell>
          <cell r="M416" t="str">
            <v>ATTACHE SINGLE GUSSET SMALL CASE</v>
          </cell>
          <cell r="N416" t="str">
            <v>x</v>
          </cell>
          <cell r="P416">
            <v>1</v>
          </cell>
          <cell r="Q416">
            <v>62</v>
          </cell>
          <cell r="R416">
            <v>62</v>
          </cell>
          <cell r="S416">
            <v>5.12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67.12</v>
          </cell>
          <cell r="Y416">
            <v>36648</v>
          </cell>
        </row>
        <row r="417">
          <cell r="A417">
            <v>36643</v>
          </cell>
          <cell r="B417" t="str">
            <v>IN</v>
          </cell>
          <cell r="C417" t="str">
            <v>749284</v>
          </cell>
          <cell r="D417">
            <v>0</v>
          </cell>
          <cell r="E417">
            <v>36641</v>
          </cell>
          <cell r="F417">
            <v>2</v>
          </cell>
          <cell r="G417" t="str">
            <v>122238</v>
          </cell>
          <cell r="H417" t="str">
            <v>B0004128</v>
          </cell>
          <cell r="I417">
            <v>36673</v>
          </cell>
          <cell r="J417">
            <v>6</v>
          </cell>
          <cell r="K417" t="str">
            <v>CPQ-325800-001</v>
          </cell>
          <cell r="L417" t="str">
            <v>325800-001</v>
          </cell>
          <cell r="M417" t="str">
            <v>COMPAQ V700 17IN COLMON16VIS .22MM 1600X1200</v>
          </cell>
          <cell r="N417" t="str">
            <v>x</v>
          </cell>
          <cell r="P417">
            <v>1</v>
          </cell>
          <cell r="Q417">
            <v>295</v>
          </cell>
          <cell r="R417">
            <v>295</v>
          </cell>
          <cell r="X417">
            <v>295</v>
          </cell>
          <cell r="Y417">
            <v>36641</v>
          </cell>
        </row>
        <row r="418">
          <cell r="A418">
            <v>36643</v>
          </cell>
          <cell r="B418" t="str">
            <v>IN</v>
          </cell>
          <cell r="C418" t="str">
            <v>749284</v>
          </cell>
          <cell r="D418">
            <v>0</v>
          </cell>
          <cell r="E418">
            <v>36641</v>
          </cell>
          <cell r="F418">
            <v>2</v>
          </cell>
          <cell r="G418" t="str">
            <v>122238</v>
          </cell>
          <cell r="H418" t="str">
            <v>B0004128</v>
          </cell>
          <cell r="I418">
            <v>36673</v>
          </cell>
          <cell r="J418">
            <v>4</v>
          </cell>
          <cell r="K418" t="str">
            <v>CPQ-294343-001</v>
          </cell>
          <cell r="L418" t="str">
            <v>294343-001</v>
          </cell>
          <cell r="M418" t="str">
            <v>ENHANCED KYBRD - OPAL F/ARMADA</v>
          </cell>
          <cell r="N418" t="str">
            <v>x</v>
          </cell>
          <cell r="P418">
            <v>1</v>
          </cell>
          <cell r="Q418">
            <v>52</v>
          </cell>
          <cell r="R418">
            <v>52</v>
          </cell>
          <cell r="X418">
            <v>52</v>
          </cell>
          <cell r="Y418">
            <v>36641</v>
          </cell>
        </row>
        <row r="419">
          <cell r="A419">
            <v>36642</v>
          </cell>
          <cell r="B419" t="str">
            <v>IN</v>
          </cell>
          <cell r="C419" t="str">
            <v>745589</v>
          </cell>
          <cell r="D419">
            <v>0</v>
          </cell>
          <cell r="E419">
            <v>36641</v>
          </cell>
          <cell r="F419">
            <v>1</v>
          </cell>
          <cell r="G419" t="str">
            <v>122238</v>
          </cell>
          <cell r="H419" t="str">
            <v>B0004128</v>
          </cell>
          <cell r="I419">
            <v>36672</v>
          </cell>
          <cell r="J419">
            <v>3</v>
          </cell>
          <cell r="K419" t="str">
            <v>MIC-FREIGHT</v>
          </cell>
          <cell r="L419" t="str">
            <v>FREIGHT</v>
          </cell>
          <cell r="M419" t="str">
            <v>FREIGHT CHARGE TAXABLETAXABLE</v>
          </cell>
          <cell r="N419" t="str">
            <v>x</v>
          </cell>
          <cell r="P419">
            <v>1</v>
          </cell>
          <cell r="Q419">
            <v>22</v>
          </cell>
          <cell r="R419">
            <v>22</v>
          </cell>
          <cell r="X419">
            <v>22</v>
          </cell>
          <cell r="Y419">
            <v>36641</v>
          </cell>
        </row>
        <row r="420">
          <cell r="A420">
            <v>36643</v>
          </cell>
          <cell r="B420" t="str">
            <v>IN</v>
          </cell>
          <cell r="C420" t="str">
            <v>749284</v>
          </cell>
          <cell r="D420">
            <v>0</v>
          </cell>
          <cell r="E420">
            <v>36641</v>
          </cell>
          <cell r="F420">
            <v>2</v>
          </cell>
          <cell r="G420" t="str">
            <v>122238</v>
          </cell>
          <cell r="H420" t="str">
            <v>B0004128</v>
          </cell>
          <cell r="I420">
            <v>36673</v>
          </cell>
          <cell r="J420">
            <v>5</v>
          </cell>
          <cell r="K420" t="str">
            <v>CPQ-143315-B21</v>
          </cell>
          <cell r="L420" t="str">
            <v>143315-B21</v>
          </cell>
          <cell r="M420" t="str">
            <v>MOUSE - OPAL F/ARMADA</v>
          </cell>
          <cell r="N420" t="str">
            <v>x</v>
          </cell>
          <cell r="P420">
            <v>1</v>
          </cell>
          <cell r="Q420">
            <v>29</v>
          </cell>
          <cell r="R420">
            <v>29</v>
          </cell>
          <cell r="X420">
            <v>29</v>
          </cell>
          <cell r="Y420">
            <v>36641</v>
          </cell>
        </row>
        <row r="421">
          <cell r="A421">
            <v>36643</v>
          </cell>
          <cell r="B421" t="str">
            <v>IN</v>
          </cell>
          <cell r="C421" t="str">
            <v>749285</v>
          </cell>
          <cell r="D421">
            <v>0</v>
          </cell>
          <cell r="E421">
            <v>36641</v>
          </cell>
          <cell r="F421">
            <v>2</v>
          </cell>
          <cell r="G421" t="str">
            <v>122239</v>
          </cell>
          <cell r="H421" t="str">
            <v>B0004129</v>
          </cell>
          <cell r="I421">
            <v>36673</v>
          </cell>
          <cell r="J421">
            <v>2</v>
          </cell>
          <cell r="K421" t="str">
            <v>CPQ-205859-006</v>
          </cell>
          <cell r="L421" t="str">
            <v>205859-006</v>
          </cell>
          <cell r="M421" t="str">
            <v>ARM M700 P3/650 64/6 14.1</v>
          </cell>
          <cell r="N421" t="str">
            <v>LT</v>
          </cell>
          <cell r="P421">
            <v>1</v>
          </cell>
          <cell r="Q421">
            <v>3305</v>
          </cell>
          <cell r="R421">
            <v>3305</v>
          </cell>
          <cell r="X421">
            <v>3305</v>
          </cell>
          <cell r="Y421">
            <v>36641</v>
          </cell>
        </row>
        <row r="422">
          <cell r="A422">
            <v>36642</v>
          </cell>
          <cell r="B422" t="str">
            <v>IN</v>
          </cell>
          <cell r="C422" t="str">
            <v>745590</v>
          </cell>
          <cell r="D422">
            <v>0</v>
          </cell>
          <cell r="E422">
            <v>36641</v>
          </cell>
          <cell r="F422">
            <v>1</v>
          </cell>
          <cell r="G422" t="str">
            <v>122239</v>
          </cell>
          <cell r="H422" t="str">
            <v>B0004129</v>
          </cell>
          <cell r="I422">
            <v>36672</v>
          </cell>
          <cell r="J422">
            <v>1</v>
          </cell>
          <cell r="K422" t="str">
            <v>TCM-3CCFE575BT</v>
          </cell>
          <cell r="L422" t="str">
            <v>3CCFE575BT</v>
          </cell>
          <cell r="M422" t="str">
            <v>10/100 LAN CARDBUS PC CARD W/CABLE</v>
          </cell>
          <cell r="N422" t="str">
            <v>x</v>
          </cell>
          <cell r="P422">
            <v>1</v>
          </cell>
          <cell r="Q422">
            <v>144</v>
          </cell>
          <cell r="R422">
            <v>144</v>
          </cell>
          <cell r="S422">
            <v>13.7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157.69999999999999</v>
          </cell>
          <cell r="Y422">
            <v>36641</v>
          </cell>
        </row>
        <row r="423">
          <cell r="A423">
            <v>36643</v>
          </cell>
          <cell r="B423" t="str">
            <v>IN</v>
          </cell>
          <cell r="C423" t="str">
            <v>749285</v>
          </cell>
          <cell r="D423">
            <v>0</v>
          </cell>
          <cell r="E423">
            <v>36641</v>
          </cell>
          <cell r="F423">
            <v>2</v>
          </cell>
          <cell r="G423" t="str">
            <v>122239</v>
          </cell>
          <cell r="H423" t="str">
            <v>B0004129</v>
          </cell>
          <cell r="I423">
            <v>36673</v>
          </cell>
          <cell r="J423">
            <v>1</v>
          </cell>
          <cell r="K423" t="str">
            <v>CPQ-400312-B21</v>
          </cell>
          <cell r="L423" t="str">
            <v>400312-B21</v>
          </cell>
          <cell r="M423" t="str">
            <v>64MB 100MHZ SDRAM ARMADAM300,M700,E700</v>
          </cell>
          <cell r="N423" t="str">
            <v>x</v>
          </cell>
          <cell r="P423">
            <v>1</v>
          </cell>
          <cell r="Q423">
            <v>127</v>
          </cell>
          <cell r="R423">
            <v>127</v>
          </cell>
          <cell r="S423">
            <v>331.65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458.65</v>
          </cell>
          <cell r="Y423">
            <v>36641</v>
          </cell>
        </row>
        <row r="424">
          <cell r="A424">
            <v>36643</v>
          </cell>
          <cell r="B424" t="str">
            <v>IN</v>
          </cell>
          <cell r="C424" t="str">
            <v>749285</v>
          </cell>
          <cell r="D424">
            <v>0</v>
          </cell>
          <cell r="E424">
            <v>36641</v>
          </cell>
          <cell r="F424">
            <v>2</v>
          </cell>
          <cell r="G424" t="str">
            <v>122239</v>
          </cell>
          <cell r="H424" t="str">
            <v>B0004129</v>
          </cell>
          <cell r="I424">
            <v>36673</v>
          </cell>
          <cell r="J424">
            <v>3</v>
          </cell>
          <cell r="K424" t="str">
            <v>CPQ-382500-001</v>
          </cell>
          <cell r="L424" t="str">
            <v>382500-001</v>
          </cell>
          <cell r="M424" t="str">
            <v>ARMADA CONVENIENCE BASE E</v>
          </cell>
          <cell r="N424" t="str">
            <v>x</v>
          </cell>
          <cell r="P424">
            <v>1</v>
          </cell>
          <cell r="Q424">
            <v>212</v>
          </cell>
          <cell r="R424">
            <v>212</v>
          </cell>
          <cell r="X424">
            <v>212</v>
          </cell>
          <cell r="Y424">
            <v>36641</v>
          </cell>
        </row>
        <row r="425">
          <cell r="A425">
            <v>36647</v>
          </cell>
          <cell r="B425" t="str">
            <v>IN</v>
          </cell>
          <cell r="C425" t="str">
            <v>754514</v>
          </cell>
          <cell r="D425">
            <v>0</v>
          </cell>
          <cell r="E425">
            <v>36641</v>
          </cell>
          <cell r="F425">
            <v>6</v>
          </cell>
          <cell r="G425" t="str">
            <v>122239</v>
          </cell>
          <cell r="H425" t="str">
            <v>B0004129</v>
          </cell>
          <cell r="I425">
            <v>36677</v>
          </cell>
          <cell r="J425">
            <v>1</v>
          </cell>
          <cell r="K425" t="str">
            <v>CPQ-122931-B25</v>
          </cell>
          <cell r="L425" t="str">
            <v>122931-B25</v>
          </cell>
          <cell r="M425" t="str">
            <v>ARMADA CONVENIENCE BASE EMONITOR STAND</v>
          </cell>
          <cell r="N425" t="str">
            <v>x</v>
          </cell>
          <cell r="P425">
            <v>1</v>
          </cell>
          <cell r="Q425">
            <v>75</v>
          </cell>
          <cell r="R425">
            <v>75</v>
          </cell>
          <cell r="S425">
            <v>6.19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81.19</v>
          </cell>
          <cell r="Y425">
            <v>36645</v>
          </cell>
        </row>
        <row r="426">
          <cell r="A426">
            <v>36650</v>
          </cell>
          <cell r="B426" t="str">
            <v>IN</v>
          </cell>
          <cell r="C426" t="str">
            <v>758949</v>
          </cell>
          <cell r="D426">
            <v>0</v>
          </cell>
          <cell r="E426">
            <v>36641</v>
          </cell>
          <cell r="F426">
            <v>9</v>
          </cell>
          <cell r="G426" t="str">
            <v>122239</v>
          </cell>
          <cell r="H426" t="str">
            <v>B0004129</v>
          </cell>
          <cell r="I426">
            <v>36680</v>
          </cell>
          <cell r="J426">
            <v>1</v>
          </cell>
          <cell r="K426" t="str">
            <v>COI-1005F.ENO</v>
          </cell>
          <cell r="L426" t="str">
            <v>1005FENRON006</v>
          </cell>
          <cell r="M426" t="str">
            <v>ATTACHE SINGLE GUSSET SMALL CASE</v>
          </cell>
          <cell r="N426" t="str">
            <v>x</v>
          </cell>
          <cell r="P426">
            <v>1</v>
          </cell>
          <cell r="Q426">
            <v>62</v>
          </cell>
          <cell r="R426">
            <v>62</v>
          </cell>
          <cell r="S426">
            <v>5.12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67.12</v>
          </cell>
          <cell r="Y426">
            <v>36648</v>
          </cell>
        </row>
        <row r="427">
          <cell r="A427">
            <v>36643</v>
          </cell>
          <cell r="B427" t="str">
            <v>IN</v>
          </cell>
          <cell r="C427" t="str">
            <v>749285</v>
          </cell>
          <cell r="D427">
            <v>0</v>
          </cell>
          <cell r="E427">
            <v>36641</v>
          </cell>
          <cell r="F427">
            <v>2</v>
          </cell>
          <cell r="G427" t="str">
            <v>122239</v>
          </cell>
          <cell r="H427" t="str">
            <v>B0004129</v>
          </cell>
          <cell r="I427">
            <v>36673</v>
          </cell>
          <cell r="J427">
            <v>6</v>
          </cell>
          <cell r="K427" t="str">
            <v>CPQ-325800-001</v>
          </cell>
          <cell r="L427" t="str">
            <v>325800-001</v>
          </cell>
          <cell r="M427" t="str">
            <v>COMPAQ V700 17IN COLMON16VIS .22MM 1600X1200</v>
          </cell>
          <cell r="N427" t="str">
            <v>x</v>
          </cell>
          <cell r="P427">
            <v>1</v>
          </cell>
          <cell r="Q427">
            <v>295</v>
          </cell>
          <cell r="R427">
            <v>295</v>
          </cell>
          <cell r="X427">
            <v>295</v>
          </cell>
          <cell r="Y427">
            <v>36641</v>
          </cell>
        </row>
        <row r="428">
          <cell r="A428">
            <v>36643</v>
          </cell>
          <cell r="B428" t="str">
            <v>IN</v>
          </cell>
          <cell r="C428" t="str">
            <v>749285</v>
          </cell>
          <cell r="D428">
            <v>0</v>
          </cell>
          <cell r="E428">
            <v>36641</v>
          </cell>
          <cell r="F428">
            <v>2</v>
          </cell>
          <cell r="G428" t="str">
            <v>122239</v>
          </cell>
          <cell r="H428" t="str">
            <v>B0004129</v>
          </cell>
          <cell r="I428">
            <v>36673</v>
          </cell>
          <cell r="J428">
            <v>4</v>
          </cell>
          <cell r="K428" t="str">
            <v>CPQ-294343-001</v>
          </cell>
          <cell r="L428" t="str">
            <v>294343-001</v>
          </cell>
          <cell r="M428" t="str">
            <v>ENHANCED KYBRD - OPAL F/ARMADA</v>
          </cell>
          <cell r="N428" t="str">
            <v>x</v>
          </cell>
          <cell r="P428">
            <v>1</v>
          </cell>
          <cell r="Q428">
            <v>52</v>
          </cell>
          <cell r="R428">
            <v>52</v>
          </cell>
          <cell r="X428">
            <v>52</v>
          </cell>
          <cell r="Y428">
            <v>36641</v>
          </cell>
        </row>
        <row r="429">
          <cell r="A429">
            <v>36642</v>
          </cell>
          <cell r="B429" t="str">
            <v>IN</v>
          </cell>
          <cell r="C429" t="str">
            <v>745590</v>
          </cell>
          <cell r="D429">
            <v>0</v>
          </cell>
          <cell r="E429">
            <v>36641</v>
          </cell>
          <cell r="F429">
            <v>1</v>
          </cell>
          <cell r="G429" t="str">
            <v>122239</v>
          </cell>
          <cell r="H429" t="str">
            <v>B0004129</v>
          </cell>
          <cell r="I429">
            <v>36672</v>
          </cell>
          <cell r="J429">
            <v>3</v>
          </cell>
          <cell r="K429" t="str">
            <v>MIC-FREIGHT</v>
          </cell>
          <cell r="L429" t="str">
            <v>FREIGHT</v>
          </cell>
          <cell r="M429" t="str">
            <v>FREIGHT CHARGE TAXABLETAXABLE</v>
          </cell>
          <cell r="N429" t="str">
            <v>x</v>
          </cell>
          <cell r="P429">
            <v>1</v>
          </cell>
          <cell r="Q429">
            <v>22</v>
          </cell>
          <cell r="R429">
            <v>22</v>
          </cell>
          <cell r="X429">
            <v>22</v>
          </cell>
          <cell r="Y429">
            <v>36641</v>
          </cell>
        </row>
        <row r="430">
          <cell r="A430">
            <v>36643</v>
          </cell>
          <cell r="B430" t="str">
            <v>IN</v>
          </cell>
          <cell r="C430" t="str">
            <v>749285</v>
          </cell>
          <cell r="D430">
            <v>0</v>
          </cell>
          <cell r="E430">
            <v>36641</v>
          </cell>
          <cell r="F430">
            <v>2</v>
          </cell>
          <cell r="G430" t="str">
            <v>122239</v>
          </cell>
          <cell r="H430" t="str">
            <v>B0004129</v>
          </cell>
          <cell r="I430">
            <v>36673</v>
          </cell>
          <cell r="J430">
            <v>5</v>
          </cell>
          <cell r="K430" t="str">
            <v>CPQ-143315-B21</v>
          </cell>
          <cell r="L430" t="str">
            <v>143315-B21</v>
          </cell>
          <cell r="M430" t="str">
            <v>MOUSE - OPAL F/ARMADA</v>
          </cell>
          <cell r="N430" t="str">
            <v>x</v>
          </cell>
          <cell r="P430">
            <v>1</v>
          </cell>
          <cell r="Q430">
            <v>29</v>
          </cell>
          <cell r="R430">
            <v>29</v>
          </cell>
          <cell r="X430">
            <v>29</v>
          </cell>
          <cell r="Y430">
            <v>36641</v>
          </cell>
        </row>
        <row r="431">
          <cell r="A431">
            <v>36643</v>
          </cell>
          <cell r="B431" t="str">
            <v>IN</v>
          </cell>
          <cell r="C431" t="str">
            <v>749286</v>
          </cell>
          <cell r="D431">
            <v>0</v>
          </cell>
          <cell r="E431">
            <v>36641</v>
          </cell>
          <cell r="F431">
            <v>2</v>
          </cell>
          <cell r="G431" t="str">
            <v>122240</v>
          </cell>
          <cell r="H431" t="str">
            <v>B0004130</v>
          </cell>
          <cell r="I431">
            <v>36673</v>
          </cell>
          <cell r="J431">
            <v>2</v>
          </cell>
          <cell r="K431" t="str">
            <v>CPQ-205859-006</v>
          </cell>
          <cell r="L431" t="str">
            <v>205859-006</v>
          </cell>
          <cell r="M431" t="str">
            <v>ARM M700 P3/650 64/6 14.1</v>
          </cell>
          <cell r="N431" t="str">
            <v>LT</v>
          </cell>
          <cell r="P431">
            <v>1</v>
          </cell>
          <cell r="Q431">
            <v>3305</v>
          </cell>
          <cell r="R431">
            <v>3305</v>
          </cell>
          <cell r="X431">
            <v>3305</v>
          </cell>
          <cell r="Y431">
            <v>36641</v>
          </cell>
        </row>
        <row r="432">
          <cell r="A432">
            <v>36642</v>
          </cell>
          <cell r="B432" t="str">
            <v>IN</v>
          </cell>
          <cell r="C432" t="str">
            <v>745591</v>
          </cell>
          <cell r="D432">
            <v>0</v>
          </cell>
          <cell r="E432">
            <v>36641</v>
          </cell>
          <cell r="F432">
            <v>1</v>
          </cell>
          <cell r="G432" t="str">
            <v>122240</v>
          </cell>
          <cell r="H432" t="str">
            <v>B0004130</v>
          </cell>
          <cell r="I432">
            <v>36672</v>
          </cell>
          <cell r="J432">
            <v>1</v>
          </cell>
          <cell r="K432" t="str">
            <v>TCM-3CCFE575BT</v>
          </cell>
          <cell r="L432" t="str">
            <v>3CCFE575BT</v>
          </cell>
          <cell r="M432" t="str">
            <v>10/100 LAN CARDBUS PC CARD W/CABLE</v>
          </cell>
          <cell r="N432" t="str">
            <v>x</v>
          </cell>
          <cell r="P432">
            <v>1</v>
          </cell>
          <cell r="Q432">
            <v>144</v>
          </cell>
          <cell r="R432">
            <v>144</v>
          </cell>
          <cell r="S432">
            <v>13.7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157.69999999999999</v>
          </cell>
          <cell r="Y432">
            <v>36641</v>
          </cell>
        </row>
        <row r="433">
          <cell r="A433">
            <v>36643</v>
          </cell>
          <cell r="B433" t="str">
            <v>IN</v>
          </cell>
          <cell r="C433" t="str">
            <v>749286</v>
          </cell>
          <cell r="D433">
            <v>0</v>
          </cell>
          <cell r="E433">
            <v>36641</v>
          </cell>
          <cell r="F433">
            <v>2</v>
          </cell>
          <cell r="G433" t="str">
            <v>122240</v>
          </cell>
          <cell r="H433" t="str">
            <v>B0004130</v>
          </cell>
          <cell r="I433">
            <v>36673</v>
          </cell>
          <cell r="J433">
            <v>6</v>
          </cell>
          <cell r="K433" t="str">
            <v>CPQ-400313-B21</v>
          </cell>
          <cell r="L433" t="str">
            <v>400313-B21</v>
          </cell>
          <cell r="M433" t="str">
            <v>128MB 100MHZ SDRAM ARMADAM300,M700,E700</v>
          </cell>
          <cell r="N433" t="str">
            <v>x</v>
          </cell>
          <cell r="P433">
            <v>2</v>
          </cell>
          <cell r="Q433">
            <v>177</v>
          </cell>
          <cell r="R433">
            <v>354</v>
          </cell>
          <cell r="X433">
            <v>354</v>
          </cell>
          <cell r="Y433">
            <v>36641</v>
          </cell>
        </row>
        <row r="434">
          <cell r="A434">
            <v>36643</v>
          </cell>
          <cell r="B434" t="str">
            <v>IN</v>
          </cell>
          <cell r="C434" t="str">
            <v>749286</v>
          </cell>
          <cell r="D434">
            <v>0</v>
          </cell>
          <cell r="E434">
            <v>36641</v>
          </cell>
          <cell r="F434">
            <v>2</v>
          </cell>
          <cell r="G434" t="str">
            <v>122240</v>
          </cell>
          <cell r="H434" t="str">
            <v>B0004130</v>
          </cell>
          <cell r="I434">
            <v>36673</v>
          </cell>
          <cell r="J434">
            <v>1</v>
          </cell>
          <cell r="K434" t="str">
            <v>CPQ-400312-B21</v>
          </cell>
          <cell r="L434" t="str">
            <v>400312-B21</v>
          </cell>
          <cell r="M434" t="str">
            <v>64MB 100MHZ SDRAM ARMADAM300,M700,E700</v>
          </cell>
          <cell r="N434" t="str">
            <v>x</v>
          </cell>
          <cell r="P434">
            <v>1</v>
          </cell>
          <cell r="Q434">
            <v>127</v>
          </cell>
          <cell r="R434">
            <v>127</v>
          </cell>
          <cell r="S434">
            <v>336.52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463.52</v>
          </cell>
          <cell r="Y434">
            <v>36641</v>
          </cell>
        </row>
        <row r="435">
          <cell r="A435">
            <v>36643</v>
          </cell>
          <cell r="B435" t="str">
            <v>IN</v>
          </cell>
          <cell r="C435" t="str">
            <v>749286</v>
          </cell>
          <cell r="D435">
            <v>0</v>
          </cell>
          <cell r="E435">
            <v>36641</v>
          </cell>
          <cell r="F435">
            <v>2</v>
          </cell>
          <cell r="G435" t="str">
            <v>122240</v>
          </cell>
          <cell r="H435" t="str">
            <v>B0004130</v>
          </cell>
          <cell r="I435">
            <v>36673</v>
          </cell>
          <cell r="J435">
            <v>3</v>
          </cell>
          <cell r="K435" t="str">
            <v>CPQ-382500-001</v>
          </cell>
          <cell r="L435" t="str">
            <v>382500-001</v>
          </cell>
          <cell r="M435" t="str">
            <v>ARMADA CONVENIENCE BASE E</v>
          </cell>
          <cell r="N435" t="str">
            <v>x</v>
          </cell>
          <cell r="P435">
            <v>1</v>
          </cell>
          <cell r="Q435">
            <v>212</v>
          </cell>
          <cell r="R435">
            <v>212</v>
          </cell>
          <cell r="X435">
            <v>212</v>
          </cell>
          <cell r="Y435">
            <v>36641</v>
          </cell>
        </row>
        <row r="436">
          <cell r="A436">
            <v>36647</v>
          </cell>
          <cell r="B436" t="str">
            <v>IN</v>
          </cell>
          <cell r="C436" t="str">
            <v>754515</v>
          </cell>
          <cell r="D436">
            <v>0</v>
          </cell>
          <cell r="E436">
            <v>36641</v>
          </cell>
          <cell r="F436">
            <v>6</v>
          </cell>
          <cell r="G436" t="str">
            <v>122240</v>
          </cell>
          <cell r="H436" t="str">
            <v>B0004130</v>
          </cell>
          <cell r="I436">
            <v>36677</v>
          </cell>
          <cell r="J436">
            <v>1</v>
          </cell>
          <cell r="K436" t="str">
            <v>CPQ-122931-B25</v>
          </cell>
          <cell r="L436" t="str">
            <v>122931-B25</v>
          </cell>
          <cell r="M436" t="str">
            <v>ARMADA CONVENIENCE BASE EMONITOR STAND</v>
          </cell>
          <cell r="N436" t="str">
            <v>x</v>
          </cell>
          <cell r="P436">
            <v>1</v>
          </cell>
          <cell r="Q436">
            <v>75</v>
          </cell>
          <cell r="R436">
            <v>75</v>
          </cell>
          <cell r="S436">
            <v>6.19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81.19</v>
          </cell>
          <cell r="Y436">
            <v>36645</v>
          </cell>
        </row>
        <row r="437">
          <cell r="A437">
            <v>36650</v>
          </cell>
          <cell r="B437" t="str">
            <v>IN</v>
          </cell>
          <cell r="C437" t="str">
            <v>758951</v>
          </cell>
          <cell r="D437">
            <v>0</v>
          </cell>
          <cell r="E437">
            <v>36641</v>
          </cell>
          <cell r="F437">
            <v>9</v>
          </cell>
          <cell r="G437" t="str">
            <v>122240</v>
          </cell>
          <cell r="H437" t="str">
            <v>B0004130</v>
          </cell>
          <cell r="I437">
            <v>36680</v>
          </cell>
          <cell r="J437">
            <v>1</v>
          </cell>
          <cell r="K437" t="str">
            <v>COI-1005F.ENO</v>
          </cell>
          <cell r="L437" t="str">
            <v>1005FENRON006</v>
          </cell>
          <cell r="M437" t="str">
            <v>ATTACHE SINGLE GUSSET SMALL CASE</v>
          </cell>
          <cell r="N437" t="str">
            <v>x</v>
          </cell>
          <cell r="P437">
            <v>1</v>
          </cell>
          <cell r="Q437">
            <v>62</v>
          </cell>
          <cell r="R437">
            <v>62</v>
          </cell>
          <cell r="S437">
            <v>5.12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67.12</v>
          </cell>
          <cell r="Y437">
            <v>36648</v>
          </cell>
        </row>
        <row r="438">
          <cell r="A438">
            <v>36643</v>
          </cell>
          <cell r="B438" t="str">
            <v>IN</v>
          </cell>
          <cell r="C438" t="str">
            <v>749286</v>
          </cell>
          <cell r="D438">
            <v>0</v>
          </cell>
          <cell r="E438">
            <v>36641</v>
          </cell>
          <cell r="F438">
            <v>2</v>
          </cell>
          <cell r="G438" t="str">
            <v>122240</v>
          </cell>
          <cell r="H438" t="str">
            <v>B0004130</v>
          </cell>
          <cell r="I438">
            <v>36673</v>
          </cell>
          <cell r="J438">
            <v>4</v>
          </cell>
          <cell r="K438" t="str">
            <v>CPQ-294343-001</v>
          </cell>
          <cell r="L438" t="str">
            <v>294343-001</v>
          </cell>
          <cell r="M438" t="str">
            <v>ENHANCED KYBRD - OPAL F/ARMADA</v>
          </cell>
          <cell r="N438" t="str">
            <v>x</v>
          </cell>
          <cell r="P438">
            <v>1</v>
          </cell>
          <cell r="Q438">
            <v>52</v>
          </cell>
          <cell r="R438">
            <v>52</v>
          </cell>
          <cell r="X438">
            <v>52</v>
          </cell>
          <cell r="Y438">
            <v>36641</v>
          </cell>
        </row>
        <row r="439">
          <cell r="A439">
            <v>36642</v>
          </cell>
          <cell r="B439" t="str">
            <v>IN</v>
          </cell>
          <cell r="C439" t="str">
            <v>745591</v>
          </cell>
          <cell r="D439">
            <v>0</v>
          </cell>
          <cell r="E439">
            <v>36641</v>
          </cell>
          <cell r="F439">
            <v>1</v>
          </cell>
          <cell r="G439" t="str">
            <v>122240</v>
          </cell>
          <cell r="H439" t="str">
            <v>B0004130</v>
          </cell>
          <cell r="I439">
            <v>36672</v>
          </cell>
          <cell r="J439">
            <v>3</v>
          </cell>
          <cell r="K439" t="str">
            <v>MIC-FREIGHT</v>
          </cell>
          <cell r="L439" t="str">
            <v>FREIGHT</v>
          </cell>
          <cell r="M439" t="str">
            <v>FREIGHT CHARGE TAXABLETAXABLE</v>
          </cell>
          <cell r="N439" t="str">
            <v>x</v>
          </cell>
          <cell r="P439">
            <v>1</v>
          </cell>
          <cell r="Q439">
            <v>22</v>
          </cell>
          <cell r="R439">
            <v>22</v>
          </cell>
          <cell r="X439">
            <v>22</v>
          </cell>
          <cell r="Y439">
            <v>36641</v>
          </cell>
        </row>
        <row r="440">
          <cell r="A440">
            <v>36643</v>
          </cell>
          <cell r="B440" t="str">
            <v>IN</v>
          </cell>
          <cell r="C440" t="str">
            <v>749286</v>
          </cell>
          <cell r="D440">
            <v>0</v>
          </cell>
          <cell r="E440">
            <v>36641</v>
          </cell>
          <cell r="F440">
            <v>2</v>
          </cell>
          <cell r="G440" t="str">
            <v>122240</v>
          </cell>
          <cell r="H440" t="str">
            <v>B0004130</v>
          </cell>
          <cell r="I440">
            <v>36673</v>
          </cell>
          <cell r="J440">
            <v>5</v>
          </cell>
          <cell r="K440" t="str">
            <v>CPQ-143315-B21</v>
          </cell>
          <cell r="L440" t="str">
            <v>143315-B21</v>
          </cell>
          <cell r="M440" t="str">
            <v>MOUSE - OPAL F/ARMADA</v>
          </cell>
          <cell r="N440" t="str">
            <v>x</v>
          </cell>
          <cell r="P440">
            <v>1</v>
          </cell>
          <cell r="Q440">
            <v>29</v>
          </cell>
          <cell r="R440">
            <v>29</v>
          </cell>
          <cell r="X440">
            <v>29</v>
          </cell>
          <cell r="Y440">
            <v>36641</v>
          </cell>
        </row>
        <row r="441">
          <cell r="A441">
            <v>36648</v>
          </cell>
          <cell r="B441" t="str">
            <v>IN</v>
          </cell>
          <cell r="C441" t="str">
            <v>755459</v>
          </cell>
          <cell r="D441">
            <v>0</v>
          </cell>
          <cell r="E441">
            <v>36641</v>
          </cell>
          <cell r="F441">
            <v>7</v>
          </cell>
          <cell r="G441" t="str">
            <v>122257</v>
          </cell>
          <cell r="H441" t="str">
            <v>B0004131</v>
          </cell>
          <cell r="I441">
            <v>36678</v>
          </cell>
          <cell r="J441">
            <v>1</v>
          </cell>
          <cell r="K441" t="str">
            <v>CPQ-205859-006</v>
          </cell>
          <cell r="L441" t="str">
            <v>205859-006</v>
          </cell>
          <cell r="M441" t="str">
            <v>ARM M700 P3/650 64/6 14.1</v>
          </cell>
          <cell r="N441" t="str">
            <v>LT</v>
          </cell>
          <cell r="P441">
            <v>1</v>
          </cell>
          <cell r="Q441">
            <v>3305</v>
          </cell>
          <cell r="R441">
            <v>3305</v>
          </cell>
          <cell r="S441">
            <v>278.85000000000002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3583.85</v>
          </cell>
          <cell r="Y441">
            <v>36647</v>
          </cell>
        </row>
        <row r="442">
          <cell r="A442">
            <v>36642</v>
          </cell>
          <cell r="B442" t="str">
            <v>IN</v>
          </cell>
          <cell r="C442" t="str">
            <v>745592</v>
          </cell>
          <cell r="D442">
            <v>0</v>
          </cell>
          <cell r="E442">
            <v>36641</v>
          </cell>
          <cell r="F442">
            <v>1</v>
          </cell>
          <cell r="G442" t="str">
            <v>122257</v>
          </cell>
          <cell r="H442" t="str">
            <v>B0004131</v>
          </cell>
          <cell r="I442">
            <v>36672</v>
          </cell>
          <cell r="J442">
            <v>1</v>
          </cell>
          <cell r="K442" t="str">
            <v>TCM-3CCFE575BT</v>
          </cell>
          <cell r="L442" t="str">
            <v>3CCFE575BT</v>
          </cell>
          <cell r="M442" t="str">
            <v>10/100 LAN CARDBUS PC CARD W/CABLE</v>
          </cell>
          <cell r="N442" t="str">
            <v>x</v>
          </cell>
          <cell r="P442">
            <v>1</v>
          </cell>
          <cell r="Q442">
            <v>144</v>
          </cell>
          <cell r="R442">
            <v>144</v>
          </cell>
          <cell r="S442">
            <v>13.78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157.78</v>
          </cell>
          <cell r="Y442">
            <v>36641</v>
          </cell>
        </row>
        <row r="443">
          <cell r="A443">
            <v>36643</v>
          </cell>
          <cell r="B443" t="str">
            <v>IN</v>
          </cell>
          <cell r="C443" t="str">
            <v>749292</v>
          </cell>
          <cell r="D443">
            <v>0</v>
          </cell>
          <cell r="E443">
            <v>36641</v>
          </cell>
          <cell r="F443">
            <v>2</v>
          </cell>
          <cell r="G443" t="str">
            <v>122257</v>
          </cell>
          <cell r="H443" t="str">
            <v>B0004131</v>
          </cell>
          <cell r="I443">
            <v>36673</v>
          </cell>
          <cell r="J443">
            <v>1</v>
          </cell>
          <cell r="K443" t="str">
            <v>CPQ-400312-B21</v>
          </cell>
          <cell r="L443" t="str">
            <v>400312-B21</v>
          </cell>
          <cell r="M443" t="str">
            <v>64MB 100MHZ SDRAM ARMADAM300,M700,E700</v>
          </cell>
          <cell r="N443" t="str">
            <v>x</v>
          </cell>
          <cell r="P443">
            <v>1</v>
          </cell>
          <cell r="Q443">
            <v>127</v>
          </cell>
          <cell r="R443">
            <v>127</v>
          </cell>
          <cell r="S443">
            <v>34.65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161.65</v>
          </cell>
          <cell r="Y443">
            <v>36641</v>
          </cell>
        </row>
        <row r="444">
          <cell r="A444">
            <v>36643</v>
          </cell>
          <cell r="B444" t="str">
            <v>IN</v>
          </cell>
          <cell r="C444" t="str">
            <v>749292</v>
          </cell>
          <cell r="D444">
            <v>0</v>
          </cell>
          <cell r="E444">
            <v>36641</v>
          </cell>
          <cell r="F444">
            <v>2</v>
          </cell>
          <cell r="G444" t="str">
            <v>122257</v>
          </cell>
          <cell r="H444" t="str">
            <v>B0004131</v>
          </cell>
          <cell r="I444">
            <v>36673</v>
          </cell>
          <cell r="J444">
            <v>2</v>
          </cell>
          <cell r="K444" t="str">
            <v>CPQ-382500-001</v>
          </cell>
          <cell r="L444" t="str">
            <v>382500-001</v>
          </cell>
          <cell r="M444" t="str">
            <v>ARMADA CONVENIENCE BASE E</v>
          </cell>
          <cell r="N444" t="str">
            <v>x</v>
          </cell>
          <cell r="P444">
            <v>1</v>
          </cell>
          <cell r="Q444">
            <v>212</v>
          </cell>
          <cell r="R444">
            <v>212</v>
          </cell>
          <cell r="X444">
            <v>212</v>
          </cell>
          <cell r="Y444">
            <v>36641</v>
          </cell>
        </row>
        <row r="445">
          <cell r="A445">
            <v>36648</v>
          </cell>
          <cell r="B445" t="str">
            <v>IN</v>
          </cell>
          <cell r="C445" t="str">
            <v>755459</v>
          </cell>
          <cell r="D445">
            <v>0</v>
          </cell>
          <cell r="E445">
            <v>36641</v>
          </cell>
          <cell r="F445">
            <v>7</v>
          </cell>
          <cell r="G445" t="str">
            <v>122257</v>
          </cell>
          <cell r="H445" t="str">
            <v>B0004131</v>
          </cell>
          <cell r="I445">
            <v>36678</v>
          </cell>
          <cell r="J445">
            <v>2</v>
          </cell>
          <cell r="K445" t="str">
            <v>CPQ-122931-B25</v>
          </cell>
          <cell r="L445" t="str">
            <v>122931-B25</v>
          </cell>
          <cell r="M445" t="str">
            <v>ARMADA CONVENIENCE BASE EMONITOR STAND</v>
          </cell>
          <cell r="N445" t="str">
            <v>x</v>
          </cell>
          <cell r="P445">
            <v>1</v>
          </cell>
          <cell r="Q445">
            <v>75</v>
          </cell>
          <cell r="R445">
            <v>75</v>
          </cell>
          <cell r="X445">
            <v>75</v>
          </cell>
          <cell r="Y445">
            <v>36647</v>
          </cell>
        </row>
        <row r="446">
          <cell r="A446">
            <v>36650</v>
          </cell>
          <cell r="B446" t="str">
            <v>IN</v>
          </cell>
          <cell r="C446" t="str">
            <v>758950</v>
          </cell>
          <cell r="D446">
            <v>0</v>
          </cell>
          <cell r="E446">
            <v>36641</v>
          </cell>
          <cell r="F446">
            <v>9</v>
          </cell>
          <cell r="G446" t="str">
            <v>122257</v>
          </cell>
          <cell r="H446" t="str">
            <v>B0004131</v>
          </cell>
          <cell r="I446">
            <v>36680</v>
          </cell>
          <cell r="J446">
            <v>1</v>
          </cell>
          <cell r="K446" t="str">
            <v>COI-1005F.ENO</v>
          </cell>
          <cell r="L446" t="str">
            <v>1005FENRON006</v>
          </cell>
          <cell r="M446" t="str">
            <v>ATTACHE SINGLE GUSSET SMALL CASE</v>
          </cell>
          <cell r="N446" t="str">
            <v>x</v>
          </cell>
          <cell r="P446">
            <v>1</v>
          </cell>
          <cell r="Q446">
            <v>62</v>
          </cell>
          <cell r="R446">
            <v>62</v>
          </cell>
          <cell r="S446">
            <v>5.12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67.12</v>
          </cell>
          <cell r="Y446">
            <v>36648</v>
          </cell>
        </row>
        <row r="447">
          <cell r="A447">
            <v>36643</v>
          </cell>
          <cell r="B447" t="str">
            <v>IN</v>
          </cell>
          <cell r="C447" t="str">
            <v>749292</v>
          </cell>
          <cell r="D447">
            <v>0</v>
          </cell>
          <cell r="E447">
            <v>36641</v>
          </cell>
          <cell r="F447">
            <v>2</v>
          </cell>
          <cell r="G447" t="str">
            <v>122257</v>
          </cell>
          <cell r="H447" t="str">
            <v>B0004131</v>
          </cell>
          <cell r="I447">
            <v>36673</v>
          </cell>
          <cell r="J447">
            <v>3</v>
          </cell>
          <cell r="K447" t="str">
            <v>CPQ-294343-001</v>
          </cell>
          <cell r="L447" t="str">
            <v>294343-001</v>
          </cell>
          <cell r="M447" t="str">
            <v>ENHANCED KYBRD - OPAL F/ARMADA</v>
          </cell>
          <cell r="N447" t="str">
            <v>x</v>
          </cell>
          <cell r="P447">
            <v>1</v>
          </cell>
          <cell r="Q447">
            <v>52</v>
          </cell>
          <cell r="R447">
            <v>52</v>
          </cell>
          <cell r="X447">
            <v>52</v>
          </cell>
          <cell r="Y447">
            <v>36641</v>
          </cell>
        </row>
        <row r="448">
          <cell r="A448">
            <v>36642</v>
          </cell>
          <cell r="B448" t="str">
            <v>IN</v>
          </cell>
          <cell r="C448" t="str">
            <v>745592</v>
          </cell>
          <cell r="D448">
            <v>0</v>
          </cell>
          <cell r="E448">
            <v>36641</v>
          </cell>
          <cell r="F448">
            <v>1</v>
          </cell>
          <cell r="G448" t="str">
            <v>122257</v>
          </cell>
          <cell r="H448" t="str">
            <v>B0004131</v>
          </cell>
          <cell r="I448">
            <v>36672</v>
          </cell>
          <cell r="J448">
            <v>3</v>
          </cell>
          <cell r="K448" t="str">
            <v>MIC-FREIGHT</v>
          </cell>
          <cell r="L448" t="str">
            <v>FREIGHT</v>
          </cell>
          <cell r="M448" t="str">
            <v>FREIGHT CHARGE TAXABLETAXABLE</v>
          </cell>
          <cell r="N448" t="str">
            <v>x</v>
          </cell>
          <cell r="P448">
            <v>1</v>
          </cell>
          <cell r="Q448">
            <v>23</v>
          </cell>
          <cell r="R448">
            <v>23</v>
          </cell>
          <cell r="X448">
            <v>23</v>
          </cell>
          <cell r="Y448">
            <v>36641</v>
          </cell>
        </row>
        <row r="449">
          <cell r="A449">
            <v>36643</v>
          </cell>
          <cell r="B449" t="str">
            <v>IN</v>
          </cell>
          <cell r="C449" t="str">
            <v>749292</v>
          </cell>
          <cell r="D449">
            <v>0</v>
          </cell>
          <cell r="E449">
            <v>36641</v>
          </cell>
          <cell r="F449">
            <v>2</v>
          </cell>
          <cell r="G449" t="str">
            <v>122257</v>
          </cell>
          <cell r="H449" t="str">
            <v>B0004131</v>
          </cell>
          <cell r="I449">
            <v>36673</v>
          </cell>
          <cell r="J449">
            <v>4</v>
          </cell>
          <cell r="K449" t="str">
            <v>CPQ-143315-B21</v>
          </cell>
          <cell r="L449" t="str">
            <v>143315-B21</v>
          </cell>
          <cell r="M449" t="str">
            <v>MOUSE - OPAL F/ARMADA</v>
          </cell>
          <cell r="N449" t="str">
            <v>x</v>
          </cell>
          <cell r="P449">
            <v>1</v>
          </cell>
          <cell r="Q449">
            <v>29</v>
          </cell>
          <cell r="R449">
            <v>29</v>
          </cell>
          <cell r="X449">
            <v>29</v>
          </cell>
          <cell r="Y449">
            <v>36641</v>
          </cell>
        </row>
        <row r="450">
          <cell r="A450">
            <v>36648</v>
          </cell>
          <cell r="B450" t="str">
            <v>IN</v>
          </cell>
          <cell r="C450" t="str">
            <v>756209</v>
          </cell>
          <cell r="D450">
            <v>0</v>
          </cell>
          <cell r="E450">
            <v>36644</v>
          </cell>
          <cell r="F450">
            <v>4</v>
          </cell>
          <cell r="G450" t="str">
            <v>122475</v>
          </cell>
          <cell r="H450" t="str">
            <v>B0004131</v>
          </cell>
          <cell r="I450">
            <v>36678</v>
          </cell>
          <cell r="J450">
            <v>2</v>
          </cell>
          <cell r="K450" t="str">
            <v>MCS-269-02409.4C</v>
          </cell>
          <cell r="L450" t="str">
            <v>269-02409</v>
          </cell>
          <cell r="M450" t="str">
            <v>SEL4-C OFFICEPRO 2000 WIN32 ENG</v>
          </cell>
          <cell r="N450" t="str">
            <v>x</v>
          </cell>
          <cell r="P450">
            <v>1</v>
          </cell>
          <cell r="Q450">
            <v>296</v>
          </cell>
          <cell r="R450">
            <v>296</v>
          </cell>
          <cell r="X450">
            <v>296</v>
          </cell>
          <cell r="Y450">
            <v>36648</v>
          </cell>
        </row>
        <row r="451">
          <cell r="A451">
            <v>36648</v>
          </cell>
          <cell r="B451" t="str">
            <v>IN</v>
          </cell>
          <cell r="C451" t="str">
            <v>756209</v>
          </cell>
          <cell r="D451">
            <v>0</v>
          </cell>
          <cell r="E451">
            <v>36644</v>
          </cell>
          <cell r="F451">
            <v>4</v>
          </cell>
          <cell r="G451" t="str">
            <v>122475</v>
          </cell>
          <cell r="H451" t="str">
            <v>B0004131</v>
          </cell>
          <cell r="I451">
            <v>36678</v>
          </cell>
          <cell r="J451">
            <v>1</v>
          </cell>
          <cell r="K451" t="str">
            <v>MCS-021-00996.4U2</v>
          </cell>
          <cell r="L451" t="str">
            <v>021-00996</v>
          </cell>
          <cell r="M451" t="str">
            <v>SEL4-UA OFFICE WIN32 ENGUPGADV</v>
          </cell>
          <cell r="N451" t="str">
            <v>x</v>
          </cell>
          <cell r="P451">
            <v>1</v>
          </cell>
          <cell r="Q451">
            <v>189</v>
          </cell>
          <cell r="R451">
            <v>189</v>
          </cell>
          <cell r="S451">
            <v>40.01</v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  <cell r="X451">
            <v>229.01</v>
          </cell>
          <cell r="Y451">
            <v>36648</v>
          </cell>
        </row>
        <row r="452">
          <cell r="A452">
            <v>36648</v>
          </cell>
          <cell r="B452" t="str">
            <v>IN</v>
          </cell>
          <cell r="C452" t="str">
            <v>755460</v>
          </cell>
          <cell r="D452">
            <v>0</v>
          </cell>
          <cell r="E452">
            <v>36641</v>
          </cell>
          <cell r="F452">
            <v>7</v>
          </cell>
          <cell r="G452" t="str">
            <v>122258</v>
          </cell>
          <cell r="H452" t="str">
            <v>B0004132</v>
          </cell>
          <cell r="I452">
            <v>36678</v>
          </cell>
          <cell r="J452">
            <v>1</v>
          </cell>
          <cell r="K452" t="str">
            <v>CPQ-205859-006</v>
          </cell>
          <cell r="L452" t="str">
            <v>205859-006</v>
          </cell>
          <cell r="M452" t="str">
            <v>ARM M700 P3/650 64/6 14.1</v>
          </cell>
          <cell r="N452" t="str">
            <v>LT</v>
          </cell>
          <cell r="P452">
            <v>1</v>
          </cell>
          <cell r="Q452">
            <v>3305</v>
          </cell>
          <cell r="R452">
            <v>3305</v>
          </cell>
          <cell r="S452">
            <v>278.85000000000002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3583.85</v>
          </cell>
          <cell r="Y452">
            <v>36647</v>
          </cell>
        </row>
        <row r="453">
          <cell r="A453">
            <v>36642</v>
          </cell>
          <cell r="B453" t="str">
            <v>IN</v>
          </cell>
          <cell r="C453" t="str">
            <v>745593</v>
          </cell>
          <cell r="D453">
            <v>0</v>
          </cell>
          <cell r="E453">
            <v>36641</v>
          </cell>
          <cell r="F453">
            <v>1</v>
          </cell>
          <cell r="G453" t="str">
            <v>122258</v>
          </cell>
          <cell r="H453" t="str">
            <v>B0004132</v>
          </cell>
          <cell r="I453">
            <v>36672</v>
          </cell>
          <cell r="J453">
            <v>1</v>
          </cell>
          <cell r="K453" t="str">
            <v>TCM-3CCFE575BT</v>
          </cell>
          <cell r="L453" t="str">
            <v>3CCFE575BT</v>
          </cell>
          <cell r="M453" t="str">
            <v>10/100 LAN CARDBUS PC CARD W/CABLE</v>
          </cell>
          <cell r="N453" t="str">
            <v>x</v>
          </cell>
          <cell r="P453">
            <v>1</v>
          </cell>
          <cell r="Q453">
            <v>144</v>
          </cell>
          <cell r="R453">
            <v>144</v>
          </cell>
          <cell r="S453">
            <v>13.78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157.78</v>
          </cell>
          <cell r="Y453">
            <v>36641</v>
          </cell>
        </row>
        <row r="454">
          <cell r="A454">
            <v>36643</v>
          </cell>
          <cell r="B454" t="str">
            <v>IN</v>
          </cell>
          <cell r="C454" t="str">
            <v>749293</v>
          </cell>
          <cell r="D454">
            <v>0</v>
          </cell>
          <cell r="E454">
            <v>36641</v>
          </cell>
          <cell r="F454">
            <v>2</v>
          </cell>
          <cell r="G454" t="str">
            <v>122258</v>
          </cell>
          <cell r="H454" t="str">
            <v>B0004132</v>
          </cell>
          <cell r="I454">
            <v>36673</v>
          </cell>
          <cell r="J454">
            <v>1</v>
          </cell>
          <cell r="K454" t="str">
            <v>CPQ-400312-B21</v>
          </cell>
          <cell r="L454" t="str">
            <v>400312-B21</v>
          </cell>
          <cell r="M454" t="str">
            <v>64MB 100MHZ SDRAM ARMADAM300,M700,E700</v>
          </cell>
          <cell r="N454" t="str">
            <v>x</v>
          </cell>
          <cell r="P454">
            <v>1</v>
          </cell>
          <cell r="Q454">
            <v>127</v>
          </cell>
          <cell r="R454">
            <v>127</v>
          </cell>
          <cell r="S454">
            <v>34.65</v>
          </cell>
          <cell r="T454">
            <v>0</v>
          </cell>
          <cell r="U454">
            <v>0</v>
          </cell>
          <cell r="V454">
            <v>0</v>
          </cell>
          <cell r="W454">
            <v>0</v>
          </cell>
          <cell r="X454">
            <v>161.65</v>
          </cell>
          <cell r="Y454">
            <v>36641</v>
          </cell>
        </row>
        <row r="455">
          <cell r="A455">
            <v>36643</v>
          </cell>
          <cell r="B455" t="str">
            <v>IN</v>
          </cell>
          <cell r="C455" t="str">
            <v>749293</v>
          </cell>
          <cell r="D455">
            <v>0</v>
          </cell>
          <cell r="E455">
            <v>36641</v>
          </cell>
          <cell r="F455">
            <v>2</v>
          </cell>
          <cell r="G455" t="str">
            <v>122258</v>
          </cell>
          <cell r="H455" t="str">
            <v>B0004132</v>
          </cell>
          <cell r="I455">
            <v>36673</v>
          </cell>
          <cell r="J455">
            <v>2</v>
          </cell>
          <cell r="K455" t="str">
            <v>CPQ-382500-001</v>
          </cell>
          <cell r="L455" t="str">
            <v>382500-001</v>
          </cell>
          <cell r="M455" t="str">
            <v>ARMADA CONVENIENCE BASE E</v>
          </cell>
          <cell r="N455" t="str">
            <v>x</v>
          </cell>
          <cell r="P455">
            <v>1</v>
          </cell>
          <cell r="Q455">
            <v>212</v>
          </cell>
          <cell r="R455">
            <v>212</v>
          </cell>
          <cell r="X455">
            <v>212</v>
          </cell>
          <cell r="Y455">
            <v>36641</v>
          </cell>
        </row>
        <row r="456">
          <cell r="A456">
            <v>36648</v>
          </cell>
          <cell r="B456" t="str">
            <v>IN</v>
          </cell>
          <cell r="C456" t="str">
            <v>755460</v>
          </cell>
          <cell r="D456">
            <v>0</v>
          </cell>
          <cell r="E456">
            <v>36641</v>
          </cell>
          <cell r="F456">
            <v>7</v>
          </cell>
          <cell r="G456" t="str">
            <v>122258</v>
          </cell>
          <cell r="H456" t="str">
            <v>B0004132</v>
          </cell>
          <cell r="I456">
            <v>36678</v>
          </cell>
          <cell r="J456">
            <v>2</v>
          </cell>
          <cell r="K456" t="str">
            <v>CPQ-122931-B25</v>
          </cell>
          <cell r="L456" t="str">
            <v>122931-B25</v>
          </cell>
          <cell r="M456" t="str">
            <v>ARMADA CONVENIENCE BASE EMONITOR STAND</v>
          </cell>
          <cell r="N456" t="str">
            <v>x</v>
          </cell>
          <cell r="P456">
            <v>1</v>
          </cell>
          <cell r="Q456">
            <v>75</v>
          </cell>
          <cell r="R456">
            <v>75</v>
          </cell>
          <cell r="X456">
            <v>75</v>
          </cell>
          <cell r="Y456">
            <v>36647</v>
          </cell>
        </row>
        <row r="457">
          <cell r="A457">
            <v>36650</v>
          </cell>
          <cell r="B457" t="str">
            <v>IN</v>
          </cell>
          <cell r="C457" t="str">
            <v>758952</v>
          </cell>
          <cell r="D457">
            <v>0</v>
          </cell>
          <cell r="E457">
            <v>36641</v>
          </cell>
          <cell r="F457">
            <v>9</v>
          </cell>
          <cell r="G457" t="str">
            <v>122258</v>
          </cell>
          <cell r="H457" t="str">
            <v>B0004132</v>
          </cell>
          <cell r="I457">
            <v>36680</v>
          </cell>
          <cell r="J457">
            <v>1</v>
          </cell>
          <cell r="K457" t="str">
            <v>COI-1005F.ENO</v>
          </cell>
          <cell r="L457" t="str">
            <v>1005FENRON006</v>
          </cell>
          <cell r="M457" t="str">
            <v>ATTACHE SINGLE GUSSET SMALL CASE</v>
          </cell>
          <cell r="N457" t="str">
            <v>x</v>
          </cell>
          <cell r="P457">
            <v>1</v>
          </cell>
          <cell r="Q457">
            <v>62</v>
          </cell>
          <cell r="R457">
            <v>62</v>
          </cell>
          <cell r="S457">
            <v>5.12</v>
          </cell>
          <cell r="T457">
            <v>0</v>
          </cell>
          <cell r="U457">
            <v>0</v>
          </cell>
          <cell r="V457">
            <v>0</v>
          </cell>
          <cell r="W457">
            <v>0</v>
          </cell>
          <cell r="X457">
            <v>67.12</v>
          </cell>
          <cell r="Y457">
            <v>36648</v>
          </cell>
        </row>
        <row r="458">
          <cell r="A458">
            <v>36643</v>
          </cell>
          <cell r="B458" t="str">
            <v>IN</v>
          </cell>
          <cell r="C458" t="str">
            <v>749293</v>
          </cell>
          <cell r="D458">
            <v>0</v>
          </cell>
          <cell r="E458">
            <v>36641</v>
          </cell>
          <cell r="F458">
            <v>2</v>
          </cell>
          <cell r="G458" t="str">
            <v>122258</v>
          </cell>
          <cell r="H458" t="str">
            <v>B0004132</v>
          </cell>
          <cell r="I458">
            <v>36673</v>
          </cell>
          <cell r="J458">
            <v>3</v>
          </cell>
          <cell r="K458" t="str">
            <v>CPQ-294343-001</v>
          </cell>
          <cell r="L458" t="str">
            <v>294343-001</v>
          </cell>
          <cell r="M458" t="str">
            <v>ENHANCED KYBRD - OPAL F/ARMADA</v>
          </cell>
          <cell r="N458" t="str">
            <v>x</v>
          </cell>
          <cell r="P458">
            <v>1</v>
          </cell>
          <cell r="Q458">
            <v>52</v>
          </cell>
          <cell r="R458">
            <v>52</v>
          </cell>
          <cell r="X458">
            <v>52</v>
          </cell>
          <cell r="Y458">
            <v>36641</v>
          </cell>
        </row>
        <row r="459">
          <cell r="A459">
            <v>36642</v>
          </cell>
          <cell r="B459" t="str">
            <v>IN</v>
          </cell>
          <cell r="C459" t="str">
            <v>745593</v>
          </cell>
          <cell r="D459">
            <v>0</v>
          </cell>
          <cell r="E459">
            <v>36641</v>
          </cell>
          <cell r="F459">
            <v>1</v>
          </cell>
          <cell r="G459" t="str">
            <v>122258</v>
          </cell>
          <cell r="H459" t="str">
            <v>B0004132</v>
          </cell>
          <cell r="I459">
            <v>36672</v>
          </cell>
          <cell r="J459">
            <v>3</v>
          </cell>
          <cell r="K459" t="str">
            <v>MIC-FREIGHT</v>
          </cell>
          <cell r="L459" t="str">
            <v>FREIGHT</v>
          </cell>
          <cell r="M459" t="str">
            <v>FREIGHT CHARGE TAXABLETAXABLE</v>
          </cell>
          <cell r="N459" t="str">
            <v>x</v>
          </cell>
          <cell r="P459">
            <v>1</v>
          </cell>
          <cell r="Q459">
            <v>23</v>
          </cell>
          <cell r="R459">
            <v>23</v>
          </cell>
          <cell r="X459">
            <v>23</v>
          </cell>
          <cell r="Y459">
            <v>36641</v>
          </cell>
        </row>
        <row r="460">
          <cell r="A460">
            <v>36643</v>
          </cell>
          <cell r="B460" t="str">
            <v>IN</v>
          </cell>
          <cell r="C460" t="str">
            <v>749293</v>
          </cell>
          <cell r="D460">
            <v>0</v>
          </cell>
          <cell r="E460">
            <v>36641</v>
          </cell>
          <cell r="F460">
            <v>2</v>
          </cell>
          <cell r="G460" t="str">
            <v>122258</v>
          </cell>
          <cell r="H460" t="str">
            <v>B0004132</v>
          </cell>
          <cell r="I460">
            <v>36673</v>
          </cell>
          <cell r="J460">
            <v>4</v>
          </cell>
          <cell r="K460" t="str">
            <v>CPQ-143315-B21</v>
          </cell>
          <cell r="L460" t="str">
            <v>143315-B21</v>
          </cell>
          <cell r="M460" t="str">
            <v>MOUSE - OPAL F/ARMADA</v>
          </cell>
          <cell r="N460" t="str">
            <v>x</v>
          </cell>
          <cell r="P460">
            <v>1</v>
          </cell>
          <cell r="Q460">
            <v>29</v>
          </cell>
          <cell r="R460">
            <v>29</v>
          </cell>
          <cell r="X460">
            <v>29</v>
          </cell>
          <cell r="Y460">
            <v>36641</v>
          </cell>
        </row>
        <row r="461">
          <cell r="A461">
            <v>36648</v>
          </cell>
          <cell r="B461" t="str">
            <v>IN</v>
          </cell>
          <cell r="C461" t="str">
            <v>756446</v>
          </cell>
          <cell r="D461">
            <v>0</v>
          </cell>
          <cell r="E461">
            <v>36644</v>
          </cell>
          <cell r="F461">
            <v>4</v>
          </cell>
          <cell r="G461" t="str">
            <v>122476</v>
          </cell>
          <cell r="H461" t="str">
            <v>B0004132</v>
          </cell>
          <cell r="I461">
            <v>36678</v>
          </cell>
          <cell r="J461">
            <v>2</v>
          </cell>
          <cell r="K461" t="str">
            <v>MCS-269-02409.4C</v>
          </cell>
          <cell r="L461" t="str">
            <v>269-02409</v>
          </cell>
          <cell r="M461" t="str">
            <v>SEL4-C OFFICEPRO 2000 WIN32 ENG</v>
          </cell>
          <cell r="N461" t="str">
            <v>x</v>
          </cell>
          <cell r="P461">
            <v>1</v>
          </cell>
          <cell r="Q461">
            <v>296</v>
          </cell>
          <cell r="R461">
            <v>296</v>
          </cell>
          <cell r="X461">
            <v>296</v>
          </cell>
          <cell r="Y461">
            <v>36648</v>
          </cell>
        </row>
        <row r="462">
          <cell r="A462">
            <v>36648</v>
          </cell>
          <cell r="B462" t="str">
            <v>IN</v>
          </cell>
          <cell r="C462" t="str">
            <v>756446</v>
          </cell>
          <cell r="D462">
            <v>0</v>
          </cell>
          <cell r="E462">
            <v>36644</v>
          </cell>
          <cell r="F462">
            <v>4</v>
          </cell>
          <cell r="G462" t="str">
            <v>122476</v>
          </cell>
          <cell r="H462" t="str">
            <v>B0004132</v>
          </cell>
          <cell r="I462">
            <v>36678</v>
          </cell>
          <cell r="J462">
            <v>1</v>
          </cell>
          <cell r="K462" t="str">
            <v>MCS-021-00996.4U2</v>
          </cell>
          <cell r="L462" t="str">
            <v>021-00996</v>
          </cell>
          <cell r="M462" t="str">
            <v>SEL4-UA OFFICE WIN32 ENGUPGADV</v>
          </cell>
          <cell r="N462" t="str">
            <v>x</v>
          </cell>
          <cell r="P462">
            <v>1</v>
          </cell>
          <cell r="Q462">
            <v>189</v>
          </cell>
          <cell r="R462">
            <v>189</v>
          </cell>
          <cell r="S462">
            <v>40.01</v>
          </cell>
          <cell r="T462">
            <v>0</v>
          </cell>
          <cell r="U462">
            <v>0</v>
          </cell>
          <cell r="V462">
            <v>0</v>
          </cell>
          <cell r="W462">
            <v>0</v>
          </cell>
          <cell r="X462">
            <v>229.01</v>
          </cell>
          <cell r="Y462">
            <v>36648</v>
          </cell>
        </row>
        <row r="463">
          <cell r="A463">
            <v>36648</v>
          </cell>
          <cell r="B463" t="str">
            <v>IN</v>
          </cell>
          <cell r="C463" t="str">
            <v>755461</v>
          </cell>
          <cell r="D463">
            <v>0</v>
          </cell>
          <cell r="E463">
            <v>36641</v>
          </cell>
          <cell r="F463">
            <v>7</v>
          </cell>
          <cell r="G463" t="str">
            <v>122262</v>
          </cell>
          <cell r="H463" t="str">
            <v>B0004133</v>
          </cell>
          <cell r="I463">
            <v>36678</v>
          </cell>
          <cell r="J463">
            <v>1</v>
          </cell>
          <cell r="K463" t="str">
            <v>CPQ-205859-006</v>
          </cell>
          <cell r="L463" t="str">
            <v>205859-006</v>
          </cell>
          <cell r="M463" t="str">
            <v>ARM M700 P3/650 64/6 14.1</v>
          </cell>
          <cell r="N463" t="str">
            <v>LT</v>
          </cell>
          <cell r="P463">
            <v>1</v>
          </cell>
          <cell r="Q463">
            <v>3305</v>
          </cell>
          <cell r="R463">
            <v>3305</v>
          </cell>
          <cell r="S463">
            <v>278.85000000000002</v>
          </cell>
          <cell r="T463">
            <v>0</v>
          </cell>
          <cell r="U463">
            <v>0</v>
          </cell>
          <cell r="V463">
            <v>0</v>
          </cell>
          <cell r="W463">
            <v>0</v>
          </cell>
          <cell r="X463">
            <v>3583.85</v>
          </cell>
          <cell r="Y463">
            <v>36647</v>
          </cell>
        </row>
        <row r="464">
          <cell r="A464">
            <v>36642</v>
          </cell>
          <cell r="B464" t="str">
            <v>IN</v>
          </cell>
          <cell r="C464" t="str">
            <v>745594</v>
          </cell>
          <cell r="D464">
            <v>0</v>
          </cell>
          <cell r="E464">
            <v>36641</v>
          </cell>
          <cell r="F464">
            <v>1</v>
          </cell>
          <cell r="G464" t="str">
            <v>122262</v>
          </cell>
          <cell r="H464" t="str">
            <v>B0004133</v>
          </cell>
          <cell r="I464">
            <v>36672</v>
          </cell>
          <cell r="J464">
            <v>1</v>
          </cell>
          <cell r="K464" t="str">
            <v>TCM-3CCFE575BT</v>
          </cell>
          <cell r="L464" t="str">
            <v>3CCFE575BT</v>
          </cell>
          <cell r="M464" t="str">
            <v>10/100 LAN CARDBUS PC CARD W/CABLE</v>
          </cell>
          <cell r="N464" t="str">
            <v>x</v>
          </cell>
          <cell r="P464">
            <v>1</v>
          </cell>
          <cell r="Q464">
            <v>144</v>
          </cell>
          <cell r="R464">
            <v>144</v>
          </cell>
          <cell r="S464">
            <v>14.11</v>
          </cell>
          <cell r="T464">
            <v>0</v>
          </cell>
          <cell r="U464">
            <v>0</v>
          </cell>
          <cell r="V464">
            <v>0</v>
          </cell>
          <cell r="W464">
            <v>0</v>
          </cell>
          <cell r="X464">
            <v>158.11000000000001</v>
          </cell>
          <cell r="Y464">
            <v>36641</v>
          </cell>
        </row>
        <row r="465">
          <cell r="A465">
            <v>36644</v>
          </cell>
          <cell r="B465" t="str">
            <v>IN</v>
          </cell>
          <cell r="C465" t="str">
            <v>751912</v>
          </cell>
          <cell r="D465">
            <v>0</v>
          </cell>
          <cell r="E465">
            <v>36641</v>
          </cell>
          <cell r="F465">
            <v>3</v>
          </cell>
          <cell r="G465" t="str">
            <v>122262</v>
          </cell>
          <cell r="H465" t="str">
            <v>B0004133</v>
          </cell>
          <cell r="I465">
            <v>36674</v>
          </cell>
          <cell r="J465">
            <v>1</v>
          </cell>
          <cell r="K465" t="str">
            <v>CPQ-400312-B21</v>
          </cell>
          <cell r="L465" t="str">
            <v>400312-B21</v>
          </cell>
          <cell r="M465" t="str">
            <v>64MB 100MHZ SDRAM ARMADAM300,M700,E700</v>
          </cell>
          <cell r="N465" t="str">
            <v>x</v>
          </cell>
          <cell r="P465">
            <v>1</v>
          </cell>
          <cell r="Q465">
            <v>127</v>
          </cell>
          <cell r="R465">
            <v>127</v>
          </cell>
          <cell r="S465">
            <v>17.16</v>
          </cell>
          <cell r="T465">
            <v>0</v>
          </cell>
          <cell r="U465">
            <v>0</v>
          </cell>
          <cell r="V465">
            <v>0</v>
          </cell>
          <cell r="W465">
            <v>0</v>
          </cell>
          <cell r="X465">
            <v>144.16</v>
          </cell>
          <cell r="Y465">
            <v>36643</v>
          </cell>
        </row>
        <row r="466">
          <cell r="A466">
            <v>36643</v>
          </cell>
          <cell r="B466" t="str">
            <v>IN</v>
          </cell>
          <cell r="C466" t="str">
            <v>747838</v>
          </cell>
          <cell r="D466">
            <v>0</v>
          </cell>
          <cell r="E466">
            <v>36641</v>
          </cell>
          <cell r="F466">
            <v>2</v>
          </cell>
          <cell r="G466" t="str">
            <v>122262</v>
          </cell>
          <cell r="H466" t="str">
            <v>B0004133</v>
          </cell>
          <cell r="I466">
            <v>36673</v>
          </cell>
          <cell r="J466">
            <v>1</v>
          </cell>
          <cell r="K466" t="str">
            <v>CPQ-382500-001</v>
          </cell>
          <cell r="L466" t="str">
            <v>382500-001</v>
          </cell>
          <cell r="M466" t="str">
            <v>ARMADA CONVENIENCE BASE E</v>
          </cell>
          <cell r="N466" t="str">
            <v>x</v>
          </cell>
          <cell r="P466">
            <v>1</v>
          </cell>
          <cell r="Q466">
            <v>212</v>
          </cell>
          <cell r="R466">
            <v>212</v>
          </cell>
          <cell r="S466">
            <v>30.2</v>
          </cell>
          <cell r="T466">
            <v>0</v>
          </cell>
          <cell r="U466">
            <v>0</v>
          </cell>
          <cell r="V466">
            <v>0</v>
          </cell>
          <cell r="W466">
            <v>0</v>
          </cell>
          <cell r="X466">
            <v>242.2</v>
          </cell>
          <cell r="Y466">
            <v>36642</v>
          </cell>
        </row>
        <row r="467">
          <cell r="A467">
            <v>36648</v>
          </cell>
          <cell r="B467" t="str">
            <v>IN</v>
          </cell>
          <cell r="C467" t="str">
            <v>755461</v>
          </cell>
          <cell r="D467">
            <v>0</v>
          </cell>
          <cell r="E467">
            <v>36641</v>
          </cell>
          <cell r="F467">
            <v>7</v>
          </cell>
          <cell r="G467" t="str">
            <v>122262</v>
          </cell>
          <cell r="H467" t="str">
            <v>B0004133</v>
          </cell>
          <cell r="I467">
            <v>36678</v>
          </cell>
          <cell r="J467">
            <v>2</v>
          </cell>
          <cell r="K467" t="str">
            <v>CPQ-122931-B25</v>
          </cell>
          <cell r="L467" t="str">
            <v>122931-B25</v>
          </cell>
          <cell r="M467" t="str">
            <v>ARMADA CONVENIENCE BASE EMONITOR STAND</v>
          </cell>
          <cell r="N467" t="str">
            <v>x</v>
          </cell>
          <cell r="P467">
            <v>1</v>
          </cell>
          <cell r="Q467">
            <v>75</v>
          </cell>
          <cell r="R467">
            <v>75</v>
          </cell>
          <cell r="X467">
            <v>75</v>
          </cell>
          <cell r="Y467">
            <v>36647</v>
          </cell>
        </row>
        <row r="468">
          <cell r="A468">
            <v>36650</v>
          </cell>
          <cell r="B468" t="str">
            <v>IN</v>
          </cell>
          <cell r="C468" t="str">
            <v>758953</v>
          </cell>
          <cell r="D468">
            <v>0</v>
          </cell>
          <cell r="E468">
            <v>36641</v>
          </cell>
          <cell r="F468">
            <v>9</v>
          </cell>
          <cell r="G468" t="str">
            <v>122262</v>
          </cell>
          <cell r="H468" t="str">
            <v>B0004133</v>
          </cell>
          <cell r="I468">
            <v>36680</v>
          </cell>
          <cell r="J468">
            <v>1</v>
          </cell>
          <cell r="K468" t="str">
            <v>COI-1005F.ENO</v>
          </cell>
          <cell r="L468" t="str">
            <v>1005FENRON006</v>
          </cell>
          <cell r="M468" t="str">
            <v>ATTACHE SINGLE GUSSET SMALL CASE</v>
          </cell>
          <cell r="N468" t="str">
            <v>x</v>
          </cell>
          <cell r="P468">
            <v>1</v>
          </cell>
          <cell r="Q468">
            <v>62</v>
          </cell>
          <cell r="R468">
            <v>62</v>
          </cell>
          <cell r="S468">
            <v>5.12</v>
          </cell>
          <cell r="T468">
            <v>0</v>
          </cell>
          <cell r="U468">
            <v>0</v>
          </cell>
          <cell r="V468">
            <v>0</v>
          </cell>
          <cell r="W468">
            <v>0</v>
          </cell>
          <cell r="X468">
            <v>67.12</v>
          </cell>
          <cell r="Y468">
            <v>36648</v>
          </cell>
        </row>
        <row r="469">
          <cell r="A469">
            <v>36644</v>
          </cell>
          <cell r="B469" t="str">
            <v>IN</v>
          </cell>
          <cell r="C469" t="str">
            <v>751912</v>
          </cell>
          <cell r="D469">
            <v>0</v>
          </cell>
          <cell r="E469">
            <v>36641</v>
          </cell>
          <cell r="F469">
            <v>3</v>
          </cell>
          <cell r="G469" t="str">
            <v>122262</v>
          </cell>
          <cell r="H469" t="str">
            <v>B0004133</v>
          </cell>
          <cell r="I469">
            <v>36674</v>
          </cell>
          <cell r="J469">
            <v>2</v>
          </cell>
          <cell r="K469" t="str">
            <v>CPQ-294343-001</v>
          </cell>
          <cell r="L469" t="str">
            <v>294343-001</v>
          </cell>
          <cell r="M469" t="str">
            <v>ENHANCED KYBRD - OPAL F/ARMADA</v>
          </cell>
          <cell r="N469" t="str">
            <v>x</v>
          </cell>
          <cell r="P469">
            <v>1</v>
          </cell>
          <cell r="Q469">
            <v>52</v>
          </cell>
          <cell r="R469">
            <v>52</v>
          </cell>
          <cell r="X469">
            <v>52</v>
          </cell>
          <cell r="Y469">
            <v>36643</v>
          </cell>
        </row>
        <row r="470">
          <cell r="A470">
            <v>36642</v>
          </cell>
          <cell r="B470" t="str">
            <v>IN</v>
          </cell>
          <cell r="C470" t="str">
            <v>745594</v>
          </cell>
          <cell r="D470">
            <v>0</v>
          </cell>
          <cell r="E470">
            <v>36641</v>
          </cell>
          <cell r="F470">
            <v>1</v>
          </cell>
          <cell r="G470" t="str">
            <v>122262</v>
          </cell>
          <cell r="H470" t="str">
            <v>B0004133</v>
          </cell>
          <cell r="I470">
            <v>36672</v>
          </cell>
          <cell r="J470">
            <v>3</v>
          </cell>
          <cell r="K470" t="str">
            <v>MIC-FREIGHT</v>
          </cell>
          <cell r="L470" t="str">
            <v>FREIGHT</v>
          </cell>
          <cell r="M470" t="str">
            <v>FREIGHT CHARGE TAXABLETAXABLE</v>
          </cell>
          <cell r="N470" t="str">
            <v>x</v>
          </cell>
          <cell r="P470">
            <v>1</v>
          </cell>
          <cell r="Q470">
            <v>27</v>
          </cell>
          <cell r="R470">
            <v>27</v>
          </cell>
          <cell r="X470">
            <v>27</v>
          </cell>
          <cell r="Y470">
            <v>36641</v>
          </cell>
        </row>
        <row r="471">
          <cell r="A471">
            <v>36644</v>
          </cell>
          <cell r="B471" t="str">
            <v>IN</v>
          </cell>
          <cell r="C471" t="str">
            <v>751912</v>
          </cell>
          <cell r="D471">
            <v>0</v>
          </cell>
          <cell r="E471">
            <v>36641</v>
          </cell>
          <cell r="F471">
            <v>3</v>
          </cell>
          <cell r="G471" t="str">
            <v>122262</v>
          </cell>
          <cell r="H471" t="str">
            <v>B0004133</v>
          </cell>
          <cell r="I471">
            <v>36674</v>
          </cell>
          <cell r="J471">
            <v>3</v>
          </cell>
          <cell r="K471" t="str">
            <v>CPQ-143315-B21</v>
          </cell>
          <cell r="L471" t="str">
            <v>143315-B21</v>
          </cell>
          <cell r="M471" t="str">
            <v>MOUSE - OPAL F/ARMADA</v>
          </cell>
          <cell r="N471" t="str">
            <v>x</v>
          </cell>
          <cell r="P471">
            <v>1</v>
          </cell>
          <cell r="Q471">
            <v>29</v>
          </cell>
          <cell r="R471">
            <v>29</v>
          </cell>
          <cell r="X471">
            <v>29</v>
          </cell>
          <cell r="Y471">
            <v>36643</v>
          </cell>
        </row>
        <row r="472">
          <cell r="A472">
            <v>36643</v>
          </cell>
          <cell r="B472" t="str">
            <v>IN</v>
          </cell>
          <cell r="C472" t="str">
            <v>747838</v>
          </cell>
          <cell r="D472">
            <v>0</v>
          </cell>
          <cell r="E472">
            <v>36641</v>
          </cell>
          <cell r="F472">
            <v>2</v>
          </cell>
          <cell r="G472" t="str">
            <v>122262</v>
          </cell>
          <cell r="H472" t="str">
            <v>B0004133</v>
          </cell>
          <cell r="I472">
            <v>36673</v>
          </cell>
          <cell r="J472">
            <v>2</v>
          </cell>
          <cell r="K472" t="str">
            <v>SYM-07-00-02542</v>
          </cell>
          <cell r="L472" t="str">
            <v>07-00-02542</v>
          </cell>
          <cell r="M472" t="str">
            <v>PCANYWHERE32 V9.0 CD-MOSTHOST &amp; REM</v>
          </cell>
          <cell r="P472">
            <v>1</v>
          </cell>
          <cell r="Q472">
            <v>154</v>
          </cell>
          <cell r="R472">
            <v>154</v>
          </cell>
          <cell r="X472">
            <v>154</v>
          </cell>
          <cell r="Y472">
            <v>36642</v>
          </cell>
        </row>
        <row r="473">
          <cell r="A473">
            <v>36648</v>
          </cell>
          <cell r="B473" t="str">
            <v>IN</v>
          </cell>
          <cell r="C473" t="str">
            <v>756211</v>
          </cell>
          <cell r="D473">
            <v>0</v>
          </cell>
          <cell r="E473">
            <v>36644</v>
          </cell>
          <cell r="F473">
            <v>4</v>
          </cell>
          <cell r="G473" t="str">
            <v>122477</v>
          </cell>
          <cell r="H473" t="str">
            <v>B0004133</v>
          </cell>
          <cell r="I473">
            <v>36678</v>
          </cell>
          <cell r="J473">
            <v>2</v>
          </cell>
          <cell r="K473" t="str">
            <v>MCS-269-02409.4C</v>
          </cell>
          <cell r="L473" t="str">
            <v>269-02409</v>
          </cell>
          <cell r="M473" t="str">
            <v>SEL4-C OFFICEPRO 2000 WIN32 ENG</v>
          </cell>
          <cell r="P473">
            <v>1</v>
          </cell>
          <cell r="Q473">
            <v>296</v>
          </cell>
          <cell r="R473">
            <v>296</v>
          </cell>
          <cell r="X473">
            <v>296</v>
          </cell>
          <cell r="Y473">
            <v>36648</v>
          </cell>
        </row>
        <row r="474">
          <cell r="A474">
            <v>36648</v>
          </cell>
          <cell r="B474" t="str">
            <v>IN</v>
          </cell>
          <cell r="C474" t="str">
            <v>756211</v>
          </cell>
          <cell r="D474">
            <v>0</v>
          </cell>
          <cell r="E474">
            <v>36644</v>
          </cell>
          <cell r="F474">
            <v>4</v>
          </cell>
          <cell r="G474" t="str">
            <v>122477</v>
          </cell>
          <cell r="H474" t="str">
            <v>B0004133</v>
          </cell>
          <cell r="I474">
            <v>36678</v>
          </cell>
          <cell r="J474">
            <v>3</v>
          </cell>
          <cell r="K474" t="str">
            <v>MCS-076-00437.4C</v>
          </cell>
          <cell r="L474" t="str">
            <v>076-00437</v>
          </cell>
          <cell r="M474" t="str">
            <v>SEL4-C PROJECT 98 WIN32ENG</v>
          </cell>
          <cell r="P474">
            <v>1</v>
          </cell>
          <cell r="Q474">
            <v>243</v>
          </cell>
          <cell r="R474">
            <v>243</v>
          </cell>
          <cell r="X474">
            <v>243</v>
          </cell>
          <cell r="Y474">
            <v>36648</v>
          </cell>
        </row>
        <row r="475">
          <cell r="A475">
            <v>36648</v>
          </cell>
          <cell r="B475" t="str">
            <v>IN</v>
          </cell>
          <cell r="C475" t="str">
            <v>756211</v>
          </cell>
          <cell r="D475">
            <v>0</v>
          </cell>
          <cell r="E475">
            <v>36644</v>
          </cell>
          <cell r="F475">
            <v>4</v>
          </cell>
          <cell r="G475" t="str">
            <v>122477</v>
          </cell>
          <cell r="H475" t="str">
            <v>B0004133</v>
          </cell>
          <cell r="I475">
            <v>36678</v>
          </cell>
          <cell r="J475">
            <v>1</v>
          </cell>
          <cell r="K475" t="str">
            <v>MCS-021-00996.4U2</v>
          </cell>
          <cell r="L475" t="str">
            <v>021-00996</v>
          </cell>
          <cell r="M475" t="str">
            <v>SEL4-UA OFFICE WIN32 ENGUPGADV</v>
          </cell>
          <cell r="P475">
            <v>1</v>
          </cell>
          <cell r="Q475">
            <v>189</v>
          </cell>
          <cell r="R475">
            <v>189</v>
          </cell>
          <cell r="S475">
            <v>60.06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249.06</v>
          </cell>
          <cell r="Y475">
            <v>36648</v>
          </cell>
        </row>
        <row r="476">
          <cell r="A476">
            <v>36655</v>
          </cell>
          <cell r="B476" t="str">
            <v>IN</v>
          </cell>
          <cell r="C476" t="str">
            <v>764852</v>
          </cell>
          <cell r="D476">
            <v>0</v>
          </cell>
          <cell r="E476">
            <v>36654</v>
          </cell>
          <cell r="F476">
            <v>1</v>
          </cell>
          <cell r="G476" t="str">
            <v>122766</v>
          </cell>
          <cell r="H476" t="str">
            <v>B0004133</v>
          </cell>
          <cell r="I476">
            <v>36685</v>
          </cell>
          <cell r="J476">
            <v>1</v>
          </cell>
          <cell r="K476" t="str">
            <v>MCS-D87-00001</v>
          </cell>
          <cell r="L476" t="str">
            <v>D87-00001</v>
          </cell>
          <cell r="M476" t="str">
            <v>VISIO PROFESSIONAL 2000 ENGLISH ONLY CD</v>
          </cell>
          <cell r="P476">
            <v>1</v>
          </cell>
          <cell r="Q476">
            <v>340</v>
          </cell>
          <cell r="R476">
            <v>340</v>
          </cell>
          <cell r="S476">
            <v>28.05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368.05</v>
          </cell>
          <cell r="Y476">
            <v>36654</v>
          </cell>
        </row>
        <row r="477">
          <cell r="A477">
            <v>36642</v>
          </cell>
          <cell r="B477" t="str">
            <v>IN</v>
          </cell>
          <cell r="C477" t="str">
            <v>746695</v>
          </cell>
          <cell r="D477">
            <v>0</v>
          </cell>
          <cell r="E477">
            <v>36642</v>
          </cell>
          <cell r="F477">
            <v>0</v>
          </cell>
          <cell r="G477" t="str">
            <v>122296</v>
          </cell>
          <cell r="H477" t="str">
            <v>B0004134</v>
          </cell>
          <cell r="I477">
            <v>36672</v>
          </cell>
          <cell r="J477">
            <v>1</v>
          </cell>
          <cell r="K477" t="str">
            <v>LEX-20T2040</v>
          </cell>
          <cell r="L477" t="str">
            <v>20T2040</v>
          </cell>
          <cell r="M477" t="str">
            <v>OPTRA T612N MONO LASER 2016MB, 167MHZ, PCL 6, PSL</v>
          </cell>
          <cell r="N477">
            <v>1</v>
          </cell>
          <cell r="O477" t="str">
            <v>PN</v>
          </cell>
          <cell r="P477">
            <v>1</v>
          </cell>
          <cell r="Q477">
            <v>1357</v>
          </cell>
          <cell r="R477">
            <v>1357</v>
          </cell>
          <cell r="S477">
            <v>95.69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1452.69</v>
          </cell>
          <cell r="Y477">
            <v>36642</v>
          </cell>
        </row>
        <row r="478">
          <cell r="A478">
            <v>36645</v>
          </cell>
          <cell r="B478" t="str">
            <v>IN</v>
          </cell>
          <cell r="C478" t="str">
            <v>754340</v>
          </cell>
          <cell r="D478">
            <v>0</v>
          </cell>
          <cell r="E478">
            <v>36642</v>
          </cell>
          <cell r="F478">
            <v>3</v>
          </cell>
          <cell r="G478" t="str">
            <v>122296</v>
          </cell>
          <cell r="H478" t="str">
            <v>B0004134</v>
          </cell>
          <cell r="I478">
            <v>36675</v>
          </cell>
          <cell r="J478">
            <v>1</v>
          </cell>
          <cell r="K478" t="str">
            <v>LEX-11K0681</v>
          </cell>
          <cell r="L478" t="str">
            <v>11K0681</v>
          </cell>
          <cell r="M478" t="str">
            <v>250 SHT DRAWER OPTRA T</v>
          </cell>
          <cell r="O478" t="str">
            <v>PN</v>
          </cell>
          <cell r="P478">
            <v>1</v>
          </cell>
          <cell r="Q478">
            <v>197</v>
          </cell>
          <cell r="R478">
            <v>197</v>
          </cell>
          <cell r="S478">
            <v>13.79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210.79</v>
          </cell>
          <cell r="Y478">
            <v>36645</v>
          </cell>
        </row>
        <row r="479">
          <cell r="A479">
            <v>36649</v>
          </cell>
          <cell r="B479" t="str">
            <v>IN</v>
          </cell>
          <cell r="C479" t="str">
            <v>757033</v>
          </cell>
          <cell r="D479">
            <v>0</v>
          </cell>
          <cell r="E479">
            <v>36642</v>
          </cell>
          <cell r="F479">
            <v>7</v>
          </cell>
          <cell r="G479" t="str">
            <v>122296</v>
          </cell>
          <cell r="H479" t="str">
            <v>B0004134</v>
          </cell>
          <cell r="I479">
            <v>36679</v>
          </cell>
          <cell r="J479">
            <v>1</v>
          </cell>
          <cell r="K479" t="str">
            <v>LEX-3XWSR06</v>
          </cell>
          <cell r="L479" t="str">
            <v>3XWSR06</v>
          </cell>
          <cell r="M479" t="str">
            <v>3YR LEXONSITE REPAIR WTY-2450 2420 2455 4019</v>
          </cell>
          <cell r="O479" t="str">
            <v>PN</v>
          </cell>
          <cell r="P479">
            <v>1</v>
          </cell>
          <cell r="Q479">
            <v>363</v>
          </cell>
          <cell r="R479">
            <v>363</v>
          </cell>
          <cell r="S479">
            <v>25.41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388.41</v>
          </cell>
          <cell r="Y479">
            <v>36648</v>
          </cell>
        </row>
        <row r="480">
          <cell r="A480">
            <v>36642</v>
          </cell>
          <cell r="B480" t="str">
            <v>IN</v>
          </cell>
          <cell r="C480" t="str">
            <v>746695</v>
          </cell>
          <cell r="D480">
            <v>0</v>
          </cell>
          <cell r="E480">
            <v>36642</v>
          </cell>
          <cell r="F480">
            <v>0</v>
          </cell>
          <cell r="G480" t="str">
            <v>122296</v>
          </cell>
          <cell r="H480" t="str">
            <v>B0004134</v>
          </cell>
          <cell r="I480">
            <v>36672</v>
          </cell>
          <cell r="J480">
            <v>3</v>
          </cell>
          <cell r="K480" t="str">
            <v>MIC-FREIGHT</v>
          </cell>
          <cell r="L480" t="str">
            <v>FREIGHT</v>
          </cell>
          <cell r="M480" t="str">
            <v>FREIGHT CHARGE TAXABLETAXABLE</v>
          </cell>
          <cell r="O480" t="str">
            <v>PN</v>
          </cell>
          <cell r="P480">
            <v>1</v>
          </cell>
          <cell r="Q480">
            <v>10</v>
          </cell>
          <cell r="R480">
            <v>10</v>
          </cell>
          <cell r="X480">
            <v>10</v>
          </cell>
          <cell r="Y480">
            <v>36642</v>
          </cell>
        </row>
        <row r="481">
          <cell r="A481">
            <v>36643</v>
          </cell>
          <cell r="B481" t="str">
            <v>IN</v>
          </cell>
          <cell r="C481" t="str">
            <v>747841</v>
          </cell>
          <cell r="D481">
            <v>0</v>
          </cell>
          <cell r="E481">
            <v>36641</v>
          </cell>
          <cell r="F481">
            <v>2</v>
          </cell>
          <cell r="G481" t="str">
            <v>122276</v>
          </cell>
          <cell r="H481" t="str">
            <v>B0004135</v>
          </cell>
          <cell r="I481">
            <v>36673</v>
          </cell>
          <cell r="J481">
            <v>2</v>
          </cell>
          <cell r="K481" t="str">
            <v>CPQ-124724-B21</v>
          </cell>
          <cell r="L481" t="str">
            <v>124724-B21</v>
          </cell>
          <cell r="M481" t="str">
            <v>20.0GB ATA 66 HARD DRIVE</v>
          </cell>
          <cell r="P481">
            <v>1</v>
          </cell>
          <cell r="Q481">
            <v>314</v>
          </cell>
          <cell r="R481">
            <v>314</v>
          </cell>
          <cell r="X481">
            <v>314</v>
          </cell>
          <cell r="Y481">
            <v>36642</v>
          </cell>
        </row>
        <row r="482">
          <cell r="A482">
            <v>36643</v>
          </cell>
          <cell r="B482" t="str">
            <v>IN</v>
          </cell>
          <cell r="C482" t="str">
            <v>747845</v>
          </cell>
          <cell r="D482">
            <v>0</v>
          </cell>
          <cell r="E482">
            <v>36642</v>
          </cell>
          <cell r="F482">
            <v>1</v>
          </cell>
          <cell r="G482" t="str">
            <v>122294</v>
          </cell>
          <cell r="H482" t="str">
            <v>B0004135</v>
          </cell>
          <cell r="I482">
            <v>36673</v>
          </cell>
          <cell r="J482">
            <v>2</v>
          </cell>
          <cell r="K482" t="str">
            <v>CPQ-124724-B21</v>
          </cell>
          <cell r="L482" t="str">
            <v>124724-B21</v>
          </cell>
          <cell r="M482" t="str">
            <v>20.0GB ATA 66 HARD DRIVE</v>
          </cell>
          <cell r="P482">
            <v>1</v>
          </cell>
          <cell r="Q482">
            <v>314</v>
          </cell>
          <cell r="R482">
            <v>314</v>
          </cell>
          <cell r="X482">
            <v>314</v>
          </cell>
          <cell r="Y482">
            <v>36642</v>
          </cell>
        </row>
        <row r="483">
          <cell r="A483">
            <v>36643</v>
          </cell>
          <cell r="B483" t="str">
            <v>IN</v>
          </cell>
          <cell r="C483" t="str">
            <v>747841</v>
          </cell>
          <cell r="D483">
            <v>0</v>
          </cell>
          <cell r="E483">
            <v>36641</v>
          </cell>
          <cell r="F483">
            <v>2</v>
          </cell>
          <cell r="G483" t="str">
            <v>122276</v>
          </cell>
          <cell r="H483" t="str">
            <v>B0004135</v>
          </cell>
          <cell r="I483">
            <v>36673</v>
          </cell>
          <cell r="J483">
            <v>3</v>
          </cell>
          <cell r="K483" t="str">
            <v>CPQ-294407-B21</v>
          </cell>
          <cell r="L483" t="str">
            <v>294407-B21</v>
          </cell>
          <cell r="M483" t="str">
            <v>32X/8X/4X REWRITABLE</v>
          </cell>
          <cell r="P483">
            <v>1</v>
          </cell>
          <cell r="Q483">
            <v>247</v>
          </cell>
          <cell r="R483">
            <v>247</v>
          </cell>
          <cell r="X483">
            <v>247</v>
          </cell>
          <cell r="Y483">
            <v>36642</v>
          </cell>
        </row>
        <row r="484">
          <cell r="A484">
            <v>36643</v>
          </cell>
          <cell r="B484" t="str">
            <v>IN</v>
          </cell>
          <cell r="C484" t="str">
            <v>747845</v>
          </cell>
          <cell r="D484">
            <v>0</v>
          </cell>
          <cell r="E484">
            <v>36642</v>
          </cell>
          <cell r="F484">
            <v>1</v>
          </cell>
          <cell r="G484" t="str">
            <v>122294</v>
          </cell>
          <cell r="H484" t="str">
            <v>B0004135</v>
          </cell>
          <cell r="I484">
            <v>36673</v>
          </cell>
          <cell r="J484">
            <v>4</v>
          </cell>
          <cell r="K484" t="str">
            <v>CPQ-294407-B21</v>
          </cell>
          <cell r="L484" t="str">
            <v>294407-B21</v>
          </cell>
          <cell r="M484" t="str">
            <v>32X/8X/4X REWRITABLE</v>
          </cell>
          <cell r="P484">
            <v>1</v>
          </cell>
          <cell r="Q484">
            <v>247</v>
          </cell>
          <cell r="R484">
            <v>247</v>
          </cell>
          <cell r="X484">
            <v>247</v>
          </cell>
          <cell r="Y484">
            <v>36642</v>
          </cell>
        </row>
        <row r="485">
          <cell r="A485">
            <v>36643</v>
          </cell>
          <cell r="B485" t="str">
            <v>IN</v>
          </cell>
          <cell r="C485" t="str">
            <v>746974</v>
          </cell>
          <cell r="D485">
            <v>0</v>
          </cell>
          <cell r="E485">
            <v>36641</v>
          </cell>
          <cell r="F485">
            <v>2</v>
          </cell>
          <cell r="G485" t="str">
            <v>122276</v>
          </cell>
          <cell r="H485" t="str">
            <v>B0004135</v>
          </cell>
          <cell r="I485">
            <v>36673</v>
          </cell>
          <cell r="J485">
            <v>1</v>
          </cell>
          <cell r="K485" t="str">
            <v>CPQ-174566-B21</v>
          </cell>
          <cell r="L485" t="str">
            <v>174566-B21</v>
          </cell>
          <cell r="M485" t="str">
            <v>ELSA GLORIA II 64MB AGP FOR WORKSTATIONS</v>
          </cell>
          <cell r="P485">
            <v>1</v>
          </cell>
          <cell r="Q485">
            <v>682</v>
          </cell>
          <cell r="R485">
            <v>682</v>
          </cell>
          <cell r="S485">
            <v>58.99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740.99</v>
          </cell>
          <cell r="Y485">
            <v>36642</v>
          </cell>
        </row>
        <row r="486">
          <cell r="A486">
            <v>36643</v>
          </cell>
          <cell r="B486" t="str">
            <v>IN</v>
          </cell>
          <cell r="C486" t="str">
            <v>746974</v>
          </cell>
          <cell r="D486">
            <v>0</v>
          </cell>
          <cell r="E486">
            <v>36641</v>
          </cell>
          <cell r="F486">
            <v>2</v>
          </cell>
          <cell r="G486" t="str">
            <v>122276</v>
          </cell>
          <cell r="H486" t="str">
            <v>B0004135</v>
          </cell>
          <cell r="I486">
            <v>36673</v>
          </cell>
          <cell r="J486">
            <v>3</v>
          </cell>
          <cell r="K486" t="str">
            <v>MIC-FREIGHT</v>
          </cell>
          <cell r="L486" t="str">
            <v>FREIGHT</v>
          </cell>
          <cell r="M486" t="str">
            <v>FREIGHT CHARGE TAXABLETAXABLE</v>
          </cell>
          <cell r="P486">
            <v>1</v>
          </cell>
          <cell r="Q486">
            <v>33</v>
          </cell>
          <cell r="R486">
            <v>33</v>
          </cell>
          <cell r="X486">
            <v>33</v>
          </cell>
          <cell r="Y486">
            <v>36642</v>
          </cell>
        </row>
        <row r="487">
          <cell r="A487">
            <v>36643</v>
          </cell>
          <cell r="B487" t="str">
            <v>IN</v>
          </cell>
          <cell r="C487" t="str">
            <v>747845</v>
          </cell>
          <cell r="D487">
            <v>0</v>
          </cell>
          <cell r="E487">
            <v>36642</v>
          </cell>
          <cell r="F487">
            <v>1</v>
          </cell>
          <cell r="G487" t="str">
            <v>122294</v>
          </cell>
          <cell r="H487" t="str">
            <v>B0004135</v>
          </cell>
          <cell r="I487">
            <v>36673</v>
          </cell>
          <cell r="J487">
            <v>6</v>
          </cell>
          <cell r="K487" t="str">
            <v>MIC-FREIGHT</v>
          </cell>
          <cell r="L487" t="str">
            <v>FREIGHT</v>
          </cell>
          <cell r="M487" t="str">
            <v>FREIGHT CHARGE TAXABLETAXABLE</v>
          </cell>
          <cell r="P487">
            <v>1</v>
          </cell>
          <cell r="Q487">
            <v>33</v>
          </cell>
          <cell r="R487">
            <v>33</v>
          </cell>
          <cell r="X487">
            <v>33</v>
          </cell>
          <cell r="Y487">
            <v>36642</v>
          </cell>
        </row>
        <row r="488">
          <cell r="A488">
            <v>36643</v>
          </cell>
          <cell r="B488" t="str">
            <v>IN</v>
          </cell>
          <cell r="C488" t="str">
            <v>747845</v>
          </cell>
          <cell r="D488">
            <v>0</v>
          </cell>
          <cell r="E488">
            <v>36642</v>
          </cell>
          <cell r="F488">
            <v>1</v>
          </cell>
          <cell r="G488" t="str">
            <v>122294</v>
          </cell>
          <cell r="H488" t="str">
            <v>B0004135</v>
          </cell>
          <cell r="I488">
            <v>36673</v>
          </cell>
          <cell r="J488">
            <v>3</v>
          </cell>
          <cell r="K488" t="str">
            <v>CPQ-294416-B21</v>
          </cell>
          <cell r="L488" t="str">
            <v>294416-B21</v>
          </cell>
          <cell r="M488" t="str">
            <v>IOMEGA ZIP 250</v>
          </cell>
          <cell r="P488">
            <v>1</v>
          </cell>
          <cell r="Q488">
            <v>180</v>
          </cell>
          <cell r="R488">
            <v>180</v>
          </cell>
          <cell r="X488">
            <v>180</v>
          </cell>
          <cell r="Y488">
            <v>36642</v>
          </cell>
        </row>
        <row r="489">
          <cell r="A489">
            <v>36643</v>
          </cell>
          <cell r="B489" t="str">
            <v>IN</v>
          </cell>
          <cell r="C489" t="str">
            <v>749296</v>
          </cell>
          <cell r="D489">
            <v>0</v>
          </cell>
          <cell r="E489">
            <v>36641</v>
          </cell>
          <cell r="F489">
            <v>2</v>
          </cell>
          <cell r="G489" t="str">
            <v>122276</v>
          </cell>
          <cell r="H489" t="str">
            <v>B0004135</v>
          </cell>
          <cell r="I489">
            <v>36673</v>
          </cell>
          <cell r="J489">
            <v>1</v>
          </cell>
          <cell r="K489" t="str">
            <v>CPQ-294416-B21</v>
          </cell>
          <cell r="L489" t="str">
            <v>294416-B21</v>
          </cell>
          <cell r="M489" t="str">
            <v>IOMEGA ZIP 250</v>
          </cell>
          <cell r="P489">
            <v>1</v>
          </cell>
          <cell r="Q489">
            <v>180</v>
          </cell>
          <cell r="R489">
            <v>180</v>
          </cell>
          <cell r="S489">
            <v>14.85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194.85</v>
          </cell>
          <cell r="Y489">
            <v>36641</v>
          </cell>
        </row>
        <row r="490">
          <cell r="A490">
            <v>36643</v>
          </cell>
          <cell r="B490" t="str">
            <v>IN</v>
          </cell>
          <cell r="C490" t="str">
            <v>747841</v>
          </cell>
          <cell r="D490">
            <v>0</v>
          </cell>
          <cell r="E490">
            <v>36641</v>
          </cell>
          <cell r="F490">
            <v>2</v>
          </cell>
          <cell r="G490" t="str">
            <v>122276</v>
          </cell>
          <cell r="H490" t="str">
            <v>B0004135</v>
          </cell>
          <cell r="I490">
            <v>36673</v>
          </cell>
          <cell r="J490">
            <v>1</v>
          </cell>
          <cell r="K490" t="str">
            <v>CPQ-386326-001</v>
          </cell>
          <cell r="L490" t="str">
            <v>386326-001</v>
          </cell>
          <cell r="M490" t="str">
            <v>P900 COLOR MONITOR</v>
          </cell>
          <cell r="P490">
            <v>1</v>
          </cell>
          <cell r="Q490">
            <v>607</v>
          </cell>
          <cell r="R490">
            <v>607</v>
          </cell>
          <cell r="S490">
            <v>96.36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703.36</v>
          </cell>
          <cell r="Y490">
            <v>36642</v>
          </cell>
        </row>
        <row r="491">
          <cell r="A491">
            <v>36643</v>
          </cell>
          <cell r="B491" t="str">
            <v>IN</v>
          </cell>
          <cell r="C491" t="str">
            <v>747845</v>
          </cell>
          <cell r="D491">
            <v>0</v>
          </cell>
          <cell r="E491">
            <v>36642</v>
          </cell>
          <cell r="F491">
            <v>1</v>
          </cell>
          <cell r="G491" t="str">
            <v>122294</v>
          </cell>
          <cell r="H491" t="str">
            <v>B0004135</v>
          </cell>
          <cell r="I491">
            <v>36673</v>
          </cell>
          <cell r="J491">
            <v>1</v>
          </cell>
          <cell r="K491" t="str">
            <v>CPQ-386326-001</v>
          </cell>
          <cell r="L491" t="str">
            <v>386326-001</v>
          </cell>
          <cell r="M491" t="str">
            <v>P900 COLOR MONITOR</v>
          </cell>
          <cell r="P491">
            <v>1</v>
          </cell>
          <cell r="Q491">
            <v>607</v>
          </cell>
          <cell r="R491">
            <v>607</v>
          </cell>
          <cell r="S491">
            <v>113.93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720.93000000000006</v>
          </cell>
          <cell r="Y491">
            <v>36642</v>
          </cell>
        </row>
        <row r="492">
          <cell r="A492">
            <v>36642</v>
          </cell>
          <cell r="B492" t="str">
            <v>IN</v>
          </cell>
          <cell r="C492" t="str">
            <v>746691</v>
          </cell>
          <cell r="D492">
            <v>0</v>
          </cell>
          <cell r="E492">
            <v>36641</v>
          </cell>
          <cell r="F492">
            <v>1</v>
          </cell>
          <cell r="G492" t="str">
            <v>122275</v>
          </cell>
          <cell r="H492" t="str">
            <v>B0004136</v>
          </cell>
          <cell r="I492">
            <v>36672</v>
          </cell>
          <cell r="J492">
            <v>1</v>
          </cell>
          <cell r="K492" t="str">
            <v>CPQ-325606-001</v>
          </cell>
          <cell r="L492" t="str">
            <v>325606-001</v>
          </cell>
          <cell r="M492" t="str">
            <v>21IN/19.8V 24MM 1280X1024110HZ P1100</v>
          </cell>
          <cell r="P492">
            <v>1</v>
          </cell>
          <cell r="Q492">
            <v>1039</v>
          </cell>
          <cell r="R492">
            <v>1039</v>
          </cell>
          <cell r="S492">
            <v>86.54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1125.54</v>
          </cell>
          <cell r="Y492">
            <v>36642</v>
          </cell>
        </row>
        <row r="493">
          <cell r="A493">
            <v>36642</v>
          </cell>
          <cell r="B493" t="str">
            <v>IN</v>
          </cell>
          <cell r="C493" t="str">
            <v>746691</v>
          </cell>
          <cell r="D493">
            <v>0</v>
          </cell>
          <cell r="E493">
            <v>36641</v>
          </cell>
          <cell r="F493">
            <v>1</v>
          </cell>
          <cell r="G493" t="str">
            <v>122275</v>
          </cell>
          <cell r="H493" t="str">
            <v>B0004136</v>
          </cell>
          <cell r="I493">
            <v>36672</v>
          </cell>
          <cell r="J493">
            <v>3</v>
          </cell>
          <cell r="K493" t="str">
            <v>MIC-FREIGHT</v>
          </cell>
          <cell r="L493" t="str">
            <v>FREIGHT</v>
          </cell>
          <cell r="M493" t="str">
            <v>FREIGHT CHARGE TAXABLETAXABLE</v>
          </cell>
          <cell r="P493">
            <v>1</v>
          </cell>
          <cell r="Q493">
            <v>10</v>
          </cell>
          <cell r="R493">
            <v>10</v>
          </cell>
          <cell r="X493">
            <v>10</v>
          </cell>
          <cell r="Y493">
            <v>36642</v>
          </cell>
        </row>
        <row r="494">
          <cell r="A494">
            <v>36643</v>
          </cell>
          <cell r="B494" t="str">
            <v>IN</v>
          </cell>
          <cell r="C494" t="str">
            <v>747846</v>
          </cell>
          <cell r="D494">
            <v>0</v>
          </cell>
          <cell r="E494">
            <v>36642</v>
          </cell>
          <cell r="F494">
            <v>1</v>
          </cell>
          <cell r="G494" t="str">
            <v>122297</v>
          </cell>
          <cell r="H494" t="str">
            <v>B0004138</v>
          </cell>
          <cell r="I494">
            <v>36673</v>
          </cell>
          <cell r="J494">
            <v>1</v>
          </cell>
          <cell r="K494" t="str">
            <v>CPQ-166617-B21</v>
          </cell>
          <cell r="L494" t="str">
            <v>166617-B21</v>
          </cell>
          <cell r="M494" t="str">
            <v>64MB SYNCH DRAM 100MHZ DIMM ECC</v>
          </cell>
          <cell r="P494">
            <v>1</v>
          </cell>
          <cell r="Q494">
            <v>111</v>
          </cell>
          <cell r="R494">
            <v>111</v>
          </cell>
          <cell r="S494">
            <v>6.38</v>
          </cell>
          <cell r="T494">
            <v>10</v>
          </cell>
          <cell r="U494">
            <v>0</v>
          </cell>
          <cell r="V494">
            <v>0</v>
          </cell>
          <cell r="W494">
            <v>0</v>
          </cell>
          <cell r="X494">
            <v>127.38</v>
          </cell>
          <cell r="Y494">
            <v>36642</v>
          </cell>
        </row>
        <row r="495">
          <cell r="A495">
            <v>36643</v>
          </cell>
          <cell r="B495" t="str">
            <v>IN</v>
          </cell>
          <cell r="C495" t="str">
            <v>747847</v>
          </cell>
          <cell r="D495">
            <v>0</v>
          </cell>
          <cell r="E495">
            <v>36642</v>
          </cell>
          <cell r="F495">
            <v>1</v>
          </cell>
          <cell r="G495" t="str">
            <v>122298</v>
          </cell>
          <cell r="H495" t="str">
            <v>B0004139</v>
          </cell>
          <cell r="I495">
            <v>36673</v>
          </cell>
          <cell r="J495">
            <v>1</v>
          </cell>
          <cell r="K495" t="str">
            <v>CPQ-400313-B21</v>
          </cell>
          <cell r="L495" t="str">
            <v>400313-B21</v>
          </cell>
          <cell r="M495" t="str">
            <v>128MB 100MHZ SDRAM ARMADAM300,M700,E700</v>
          </cell>
          <cell r="P495">
            <v>1</v>
          </cell>
          <cell r="Q495">
            <v>177</v>
          </cell>
          <cell r="R495">
            <v>177</v>
          </cell>
          <cell r="S495">
            <v>15.43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192.43</v>
          </cell>
          <cell r="Y495">
            <v>36642</v>
          </cell>
        </row>
        <row r="496">
          <cell r="A496">
            <v>36643</v>
          </cell>
          <cell r="B496" t="str">
            <v>IN</v>
          </cell>
          <cell r="C496" t="str">
            <v>747847</v>
          </cell>
          <cell r="D496">
            <v>0</v>
          </cell>
          <cell r="E496">
            <v>36642</v>
          </cell>
          <cell r="F496">
            <v>1</v>
          </cell>
          <cell r="G496" t="str">
            <v>122298</v>
          </cell>
          <cell r="H496" t="str">
            <v>B0004139</v>
          </cell>
          <cell r="I496">
            <v>36673</v>
          </cell>
          <cell r="J496">
            <v>3</v>
          </cell>
          <cell r="K496" t="str">
            <v>MIC-FREIGHT</v>
          </cell>
          <cell r="L496" t="str">
            <v>FREIGHT</v>
          </cell>
          <cell r="M496" t="str">
            <v>FREIGHT CHARGE TAXABLETAXABLE</v>
          </cell>
          <cell r="P496">
            <v>1</v>
          </cell>
          <cell r="Q496">
            <v>10</v>
          </cell>
          <cell r="R496">
            <v>10</v>
          </cell>
          <cell r="X496">
            <v>10</v>
          </cell>
          <cell r="Y496">
            <v>36642</v>
          </cell>
        </row>
        <row r="497">
          <cell r="A497">
            <v>36644</v>
          </cell>
          <cell r="B497" t="str">
            <v>IN</v>
          </cell>
          <cell r="C497" t="str">
            <v>751200</v>
          </cell>
          <cell r="D497">
            <v>0</v>
          </cell>
          <cell r="E497">
            <v>36642</v>
          </cell>
          <cell r="F497">
            <v>2</v>
          </cell>
          <cell r="G497" t="str">
            <v>122299</v>
          </cell>
          <cell r="H497" t="str">
            <v>B0004140</v>
          </cell>
          <cell r="I497">
            <v>36674</v>
          </cell>
          <cell r="J497">
            <v>1</v>
          </cell>
          <cell r="K497" t="str">
            <v>HPC-C7679A#ABA</v>
          </cell>
          <cell r="L497" t="str">
            <v>C7679A#ABA</v>
          </cell>
          <cell r="M497" t="str">
            <v>HP SCANJET 6390CXI AVAILABLE 10/99</v>
          </cell>
          <cell r="N497">
            <v>1</v>
          </cell>
          <cell r="O497" t="str">
            <v>SCAN</v>
          </cell>
          <cell r="P497">
            <v>1</v>
          </cell>
          <cell r="Q497">
            <v>814</v>
          </cell>
          <cell r="R497">
            <v>814</v>
          </cell>
          <cell r="S497">
            <v>67.98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881.98</v>
          </cell>
          <cell r="Y497">
            <v>36643</v>
          </cell>
        </row>
        <row r="498">
          <cell r="A498">
            <v>36644</v>
          </cell>
          <cell r="B498" t="str">
            <v>IN</v>
          </cell>
          <cell r="C498" t="str">
            <v>751200</v>
          </cell>
          <cell r="D498">
            <v>0</v>
          </cell>
          <cell r="E498">
            <v>36642</v>
          </cell>
          <cell r="F498">
            <v>2</v>
          </cell>
          <cell r="G498" t="str">
            <v>122299</v>
          </cell>
          <cell r="H498" t="str">
            <v>B0004140</v>
          </cell>
          <cell r="I498">
            <v>36674</v>
          </cell>
          <cell r="J498">
            <v>3</v>
          </cell>
          <cell r="K498" t="str">
            <v>MIC-FREIGHT</v>
          </cell>
          <cell r="L498" t="str">
            <v>FREIGHT</v>
          </cell>
          <cell r="M498" t="str">
            <v>FREIGHT CHARGE TAXABLETAXABLE</v>
          </cell>
          <cell r="O498" t="str">
            <v>SCAN</v>
          </cell>
          <cell r="P498">
            <v>1</v>
          </cell>
          <cell r="Q498">
            <v>10</v>
          </cell>
          <cell r="R498">
            <v>10</v>
          </cell>
          <cell r="X498">
            <v>10</v>
          </cell>
          <cell r="Y498">
            <v>36643</v>
          </cell>
        </row>
        <row r="499">
          <cell r="A499">
            <v>36644</v>
          </cell>
          <cell r="B499" t="str">
            <v>IN</v>
          </cell>
          <cell r="C499" t="str">
            <v>751201</v>
          </cell>
          <cell r="D499">
            <v>0</v>
          </cell>
          <cell r="E499">
            <v>36642</v>
          </cell>
          <cell r="F499">
            <v>2</v>
          </cell>
          <cell r="G499" t="str">
            <v>122300</v>
          </cell>
          <cell r="H499" t="str">
            <v>B0004141</v>
          </cell>
          <cell r="I499">
            <v>36674</v>
          </cell>
          <cell r="J499">
            <v>3</v>
          </cell>
          <cell r="K499" t="str">
            <v>MIC-FREIGHT</v>
          </cell>
          <cell r="L499" t="str">
            <v>FREIGHT</v>
          </cell>
          <cell r="M499" t="str">
            <v>FREIGHT CHARGE TAXABLETAXABLE</v>
          </cell>
          <cell r="P499">
            <v>1</v>
          </cell>
          <cell r="Q499">
            <v>10</v>
          </cell>
          <cell r="R499">
            <v>10</v>
          </cell>
          <cell r="X499">
            <v>10</v>
          </cell>
          <cell r="Y499">
            <v>36643</v>
          </cell>
        </row>
        <row r="500">
          <cell r="A500">
            <v>36644</v>
          </cell>
          <cell r="B500" t="str">
            <v>IN</v>
          </cell>
          <cell r="C500" t="str">
            <v>751201</v>
          </cell>
          <cell r="D500">
            <v>0</v>
          </cell>
          <cell r="E500">
            <v>36642</v>
          </cell>
          <cell r="F500">
            <v>2</v>
          </cell>
          <cell r="G500" t="str">
            <v>122300</v>
          </cell>
          <cell r="H500" t="str">
            <v>B0004141</v>
          </cell>
          <cell r="I500">
            <v>36674</v>
          </cell>
          <cell r="J500">
            <v>1</v>
          </cell>
          <cell r="K500" t="str">
            <v>ADB-27530001</v>
          </cell>
          <cell r="L500" t="str">
            <v>27530001</v>
          </cell>
          <cell r="M500" t="str">
            <v>PAGEMAKER 6.5+ WIN9XNT</v>
          </cell>
          <cell r="P500">
            <v>1</v>
          </cell>
          <cell r="Q500">
            <v>507</v>
          </cell>
          <cell r="R500">
            <v>507</v>
          </cell>
          <cell r="S500">
            <v>42.65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549.65</v>
          </cell>
          <cell r="Y500">
            <v>36643</v>
          </cell>
        </row>
        <row r="501">
          <cell r="A501">
            <v>36642</v>
          </cell>
          <cell r="B501" t="str">
            <v>IN</v>
          </cell>
          <cell r="C501" t="str">
            <v>746696</v>
          </cell>
          <cell r="D501">
            <v>0</v>
          </cell>
          <cell r="E501">
            <v>36642</v>
          </cell>
          <cell r="F501">
            <v>0</v>
          </cell>
          <cell r="G501" t="str">
            <v>122301</v>
          </cell>
          <cell r="H501" t="str">
            <v>B0004142</v>
          </cell>
          <cell r="I501">
            <v>36672</v>
          </cell>
          <cell r="J501">
            <v>1</v>
          </cell>
          <cell r="K501" t="str">
            <v>CPQ-325800-001</v>
          </cell>
          <cell r="L501" t="str">
            <v>325800-001</v>
          </cell>
          <cell r="M501" t="str">
            <v>COMPAQ V700 17IN COLMON16VIS .22MM 1600X1200</v>
          </cell>
          <cell r="P501">
            <v>1</v>
          </cell>
          <cell r="Q501">
            <v>295</v>
          </cell>
          <cell r="R501">
            <v>295</v>
          </cell>
          <cell r="S501">
            <v>22.86</v>
          </cell>
          <cell r="T501">
            <v>10</v>
          </cell>
          <cell r="U501">
            <v>0</v>
          </cell>
          <cell r="V501">
            <v>0</v>
          </cell>
          <cell r="W501">
            <v>0</v>
          </cell>
          <cell r="X501">
            <v>327.86</v>
          </cell>
          <cell r="Y501">
            <v>36642</v>
          </cell>
        </row>
        <row r="502">
          <cell r="A502">
            <v>36642</v>
          </cell>
          <cell r="B502" t="str">
            <v>IN</v>
          </cell>
          <cell r="C502" t="str">
            <v>746697</v>
          </cell>
          <cell r="D502">
            <v>0</v>
          </cell>
          <cell r="E502">
            <v>36642</v>
          </cell>
          <cell r="F502">
            <v>0</v>
          </cell>
          <cell r="G502" t="str">
            <v>122302</v>
          </cell>
          <cell r="H502" t="str">
            <v>B0004143</v>
          </cell>
          <cell r="I502">
            <v>36672</v>
          </cell>
          <cell r="J502">
            <v>1</v>
          </cell>
          <cell r="K502" t="str">
            <v>CPQ-325800-001</v>
          </cell>
          <cell r="L502" t="str">
            <v>325800-001</v>
          </cell>
          <cell r="M502" t="str">
            <v>COMPAQ V700 17IN COLMON16VIS .22MM 1600X1200</v>
          </cell>
          <cell r="P502">
            <v>1</v>
          </cell>
          <cell r="Q502">
            <v>295</v>
          </cell>
          <cell r="R502">
            <v>295</v>
          </cell>
          <cell r="S502">
            <v>25.16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320.16000000000003</v>
          </cell>
          <cell r="Y502">
            <v>36642</v>
          </cell>
        </row>
        <row r="503">
          <cell r="A503">
            <v>36642</v>
          </cell>
          <cell r="B503" t="str">
            <v>IN</v>
          </cell>
          <cell r="C503" t="str">
            <v>746697</v>
          </cell>
          <cell r="D503">
            <v>0</v>
          </cell>
          <cell r="E503">
            <v>36642</v>
          </cell>
          <cell r="F503">
            <v>0</v>
          </cell>
          <cell r="G503" t="str">
            <v>122302</v>
          </cell>
          <cell r="H503" t="str">
            <v>B0004143</v>
          </cell>
          <cell r="I503">
            <v>36672</v>
          </cell>
          <cell r="J503">
            <v>3</v>
          </cell>
          <cell r="K503" t="str">
            <v>MIC-FREIGHT</v>
          </cell>
          <cell r="L503" t="str">
            <v>FREIGHT</v>
          </cell>
          <cell r="M503" t="str">
            <v>FREIGHT CHARGE TAXABLETAXABLE</v>
          </cell>
          <cell r="P503">
            <v>1</v>
          </cell>
          <cell r="Q503">
            <v>10</v>
          </cell>
          <cell r="R503">
            <v>10</v>
          </cell>
          <cell r="X503">
            <v>10</v>
          </cell>
          <cell r="Y503">
            <v>36642</v>
          </cell>
        </row>
        <row r="504">
          <cell r="A504">
            <v>36642</v>
          </cell>
          <cell r="B504" t="str">
            <v>IN</v>
          </cell>
          <cell r="C504" t="str">
            <v>746698</v>
          </cell>
          <cell r="D504">
            <v>0</v>
          </cell>
          <cell r="E504">
            <v>36642</v>
          </cell>
          <cell r="F504">
            <v>0</v>
          </cell>
          <cell r="G504" t="str">
            <v>122303</v>
          </cell>
          <cell r="H504" t="str">
            <v>B0004144</v>
          </cell>
          <cell r="I504">
            <v>36672</v>
          </cell>
          <cell r="J504">
            <v>1</v>
          </cell>
          <cell r="K504" t="str">
            <v>CPQ-325800-001</v>
          </cell>
          <cell r="L504" t="str">
            <v>325800-001</v>
          </cell>
          <cell r="M504" t="str">
            <v>COMPAQ V700 17IN COLMON16VIS .22MM 1600X1200</v>
          </cell>
          <cell r="P504">
            <v>1</v>
          </cell>
          <cell r="Q504">
            <v>295</v>
          </cell>
          <cell r="R504">
            <v>295</v>
          </cell>
          <cell r="S504">
            <v>25.16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320.16000000000003</v>
          </cell>
          <cell r="Y504">
            <v>36642</v>
          </cell>
        </row>
        <row r="505">
          <cell r="A505">
            <v>36642</v>
          </cell>
          <cell r="B505" t="str">
            <v>IN</v>
          </cell>
          <cell r="C505" t="str">
            <v>746698</v>
          </cell>
          <cell r="D505">
            <v>0</v>
          </cell>
          <cell r="E505">
            <v>36642</v>
          </cell>
          <cell r="F505">
            <v>0</v>
          </cell>
          <cell r="G505" t="str">
            <v>122303</v>
          </cell>
          <cell r="H505" t="str">
            <v>B0004144</v>
          </cell>
          <cell r="I505">
            <v>36672</v>
          </cell>
          <cell r="J505">
            <v>3</v>
          </cell>
          <cell r="K505" t="str">
            <v>MIC-FREIGHT</v>
          </cell>
          <cell r="L505" t="str">
            <v>FREIGHT</v>
          </cell>
          <cell r="M505" t="str">
            <v>FREIGHT CHARGE TAXABLETAXABLE</v>
          </cell>
          <cell r="P505">
            <v>1</v>
          </cell>
          <cell r="Q505">
            <v>10</v>
          </cell>
          <cell r="R505">
            <v>10</v>
          </cell>
          <cell r="X505">
            <v>10</v>
          </cell>
          <cell r="Y505">
            <v>36642</v>
          </cell>
        </row>
        <row r="506">
          <cell r="A506">
            <v>36643</v>
          </cell>
          <cell r="B506" t="str">
            <v>IN</v>
          </cell>
          <cell r="C506" t="str">
            <v>746975</v>
          </cell>
          <cell r="D506">
            <v>0</v>
          </cell>
          <cell r="E506">
            <v>36642</v>
          </cell>
          <cell r="F506">
            <v>1</v>
          </cell>
          <cell r="G506" t="str">
            <v>122304</v>
          </cell>
          <cell r="H506" t="str">
            <v>B0004145</v>
          </cell>
          <cell r="I506">
            <v>36673</v>
          </cell>
          <cell r="J506">
            <v>1</v>
          </cell>
          <cell r="K506" t="str">
            <v>SMC-SMC5604DS</v>
          </cell>
          <cell r="L506" t="str">
            <v>SMC5604DS</v>
          </cell>
          <cell r="M506" t="str">
            <v>4PT 10BT/100BTX-DUAL SPEED HUB</v>
          </cell>
          <cell r="P506">
            <v>1</v>
          </cell>
          <cell r="Q506">
            <v>63</v>
          </cell>
          <cell r="R506">
            <v>63</v>
          </cell>
          <cell r="S506">
            <v>6.02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69.02</v>
          </cell>
          <cell r="Y506">
            <v>36642</v>
          </cell>
        </row>
        <row r="507">
          <cell r="A507">
            <v>36643</v>
          </cell>
          <cell r="B507" t="str">
            <v>IN</v>
          </cell>
          <cell r="C507" t="str">
            <v>746975</v>
          </cell>
          <cell r="D507">
            <v>0</v>
          </cell>
          <cell r="E507">
            <v>36642</v>
          </cell>
          <cell r="F507">
            <v>1</v>
          </cell>
          <cell r="G507" t="str">
            <v>122304</v>
          </cell>
          <cell r="H507" t="str">
            <v>B0004145</v>
          </cell>
          <cell r="I507">
            <v>36673</v>
          </cell>
          <cell r="J507">
            <v>3</v>
          </cell>
          <cell r="K507" t="str">
            <v>MIC-FREIGHT</v>
          </cell>
          <cell r="L507" t="str">
            <v>FREIGHT</v>
          </cell>
          <cell r="M507" t="str">
            <v>FREIGHT CHARGE TAXABLETAXABLE</v>
          </cell>
          <cell r="P507">
            <v>1</v>
          </cell>
          <cell r="Q507">
            <v>10</v>
          </cell>
          <cell r="R507">
            <v>10</v>
          </cell>
          <cell r="X507">
            <v>10</v>
          </cell>
          <cell r="Y507">
            <v>36642</v>
          </cell>
        </row>
        <row r="508">
          <cell r="A508">
            <v>36648</v>
          </cell>
          <cell r="B508" t="str">
            <v>IN</v>
          </cell>
          <cell r="C508" t="str">
            <v>755462</v>
          </cell>
          <cell r="D508">
            <v>0</v>
          </cell>
          <cell r="E508">
            <v>36642</v>
          </cell>
          <cell r="F508">
            <v>6</v>
          </cell>
          <cell r="G508" t="str">
            <v>122305</v>
          </cell>
          <cell r="H508" t="str">
            <v>B0004146</v>
          </cell>
          <cell r="I508">
            <v>36678</v>
          </cell>
          <cell r="J508">
            <v>3</v>
          </cell>
          <cell r="K508" t="str">
            <v>MIC-FREIGHT</v>
          </cell>
          <cell r="L508" t="str">
            <v>FREIGHT</v>
          </cell>
          <cell r="M508" t="str">
            <v>FREIGHT CHARGE TAXABLETAXABLE</v>
          </cell>
          <cell r="P508">
            <v>1</v>
          </cell>
          <cell r="Q508">
            <v>10</v>
          </cell>
          <cell r="R508">
            <v>10</v>
          </cell>
          <cell r="X508">
            <v>10</v>
          </cell>
          <cell r="Y508">
            <v>36647</v>
          </cell>
        </row>
        <row r="509">
          <cell r="A509">
            <v>36648</v>
          </cell>
          <cell r="B509" t="str">
            <v>IN</v>
          </cell>
          <cell r="C509" t="str">
            <v>755462</v>
          </cell>
          <cell r="D509">
            <v>0</v>
          </cell>
          <cell r="E509">
            <v>36642</v>
          </cell>
          <cell r="F509">
            <v>6</v>
          </cell>
          <cell r="G509" t="str">
            <v>122305</v>
          </cell>
          <cell r="H509" t="str">
            <v>B0004146</v>
          </cell>
          <cell r="I509">
            <v>36678</v>
          </cell>
          <cell r="J509">
            <v>1</v>
          </cell>
          <cell r="K509" t="str">
            <v>IBM-860240U</v>
          </cell>
          <cell r="L509" t="str">
            <v>860240U</v>
          </cell>
          <cell r="M509" t="str">
            <v>WORKPAD C3 PC PDA 2MB-CRADLE LOTUS EASYSYNC 3.0</v>
          </cell>
          <cell r="P509">
            <v>1</v>
          </cell>
          <cell r="Q509">
            <v>266</v>
          </cell>
          <cell r="R509">
            <v>266</v>
          </cell>
          <cell r="S509">
            <v>22.77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288.77</v>
          </cell>
          <cell r="Y509">
            <v>36647</v>
          </cell>
        </row>
        <row r="510">
          <cell r="A510">
            <v>36644</v>
          </cell>
          <cell r="B510" t="str">
            <v>IN</v>
          </cell>
          <cell r="C510" t="str">
            <v>751202</v>
          </cell>
          <cell r="D510">
            <v>0</v>
          </cell>
          <cell r="E510">
            <v>36642</v>
          </cell>
          <cell r="F510">
            <v>2</v>
          </cell>
          <cell r="G510" t="str">
            <v>122306</v>
          </cell>
          <cell r="H510" t="str">
            <v>B0004147</v>
          </cell>
          <cell r="I510">
            <v>36674</v>
          </cell>
          <cell r="J510">
            <v>3</v>
          </cell>
          <cell r="K510" t="str">
            <v>MIC-FREIGHT</v>
          </cell>
          <cell r="L510" t="str">
            <v>FREIGHT</v>
          </cell>
          <cell r="M510" t="str">
            <v>FREIGHT CHARGE TAXABLETAXABLE</v>
          </cell>
          <cell r="P510">
            <v>1</v>
          </cell>
          <cell r="Q510">
            <v>10</v>
          </cell>
          <cell r="R510">
            <v>10</v>
          </cell>
          <cell r="X510">
            <v>10</v>
          </cell>
          <cell r="Y510">
            <v>36643</v>
          </cell>
        </row>
        <row r="511">
          <cell r="A511">
            <v>36644</v>
          </cell>
          <cell r="B511" t="str">
            <v>IN</v>
          </cell>
          <cell r="C511" t="str">
            <v>751202</v>
          </cell>
          <cell r="D511">
            <v>0</v>
          </cell>
          <cell r="E511">
            <v>36642</v>
          </cell>
          <cell r="F511">
            <v>2</v>
          </cell>
          <cell r="G511" t="str">
            <v>122306</v>
          </cell>
          <cell r="H511" t="str">
            <v>B0004147</v>
          </cell>
          <cell r="I511">
            <v>36674</v>
          </cell>
          <cell r="J511">
            <v>1</v>
          </cell>
          <cell r="K511" t="str">
            <v>IBM-00N8134</v>
          </cell>
          <cell r="L511" t="str">
            <v>00N8134</v>
          </cell>
          <cell r="M511" t="str">
            <v>OBI WORKPAD C3 TRAVEL KIT</v>
          </cell>
          <cell r="P511">
            <v>1</v>
          </cell>
          <cell r="Q511">
            <v>47</v>
          </cell>
          <cell r="R511">
            <v>47</v>
          </cell>
          <cell r="S511">
            <v>4.7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51.7</v>
          </cell>
          <cell r="Y511">
            <v>36643</v>
          </cell>
        </row>
        <row r="512">
          <cell r="A512">
            <v>36648</v>
          </cell>
          <cell r="B512" t="str">
            <v>IN</v>
          </cell>
          <cell r="C512" t="str">
            <v>755463</v>
          </cell>
          <cell r="D512">
            <v>0</v>
          </cell>
          <cell r="E512">
            <v>36642</v>
          </cell>
          <cell r="F512">
            <v>6</v>
          </cell>
          <cell r="G512" t="str">
            <v>122306</v>
          </cell>
          <cell r="H512" t="str">
            <v>B0004147</v>
          </cell>
          <cell r="I512">
            <v>36678</v>
          </cell>
          <cell r="J512">
            <v>1</v>
          </cell>
          <cell r="K512" t="str">
            <v>IBM-860240U</v>
          </cell>
          <cell r="L512" t="str">
            <v>860240U</v>
          </cell>
          <cell r="M512" t="str">
            <v>WORKPAD C3 PC PDA 2MB-CRADLE LOTUS EASYSYNC 3.0</v>
          </cell>
          <cell r="P512">
            <v>1</v>
          </cell>
          <cell r="Q512">
            <v>266</v>
          </cell>
          <cell r="R512">
            <v>266</v>
          </cell>
          <cell r="S512">
            <v>21.95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287.95</v>
          </cell>
          <cell r="Y512">
            <v>36647</v>
          </cell>
        </row>
        <row r="513">
          <cell r="A513">
            <v>36644</v>
          </cell>
          <cell r="B513" t="str">
            <v>IN</v>
          </cell>
          <cell r="C513" t="str">
            <v>752008</v>
          </cell>
          <cell r="D513">
            <v>0</v>
          </cell>
          <cell r="E513">
            <v>36642</v>
          </cell>
          <cell r="F513">
            <v>2</v>
          </cell>
          <cell r="G513" t="str">
            <v>122319</v>
          </cell>
          <cell r="H513" t="str">
            <v>B0004148</v>
          </cell>
          <cell r="I513">
            <v>36674</v>
          </cell>
          <cell r="J513">
            <v>1</v>
          </cell>
          <cell r="K513" t="str">
            <v>CPQ-149207-006</v>
          </cell>
          <cell r="L513" t="str">
            <v>149207-006</v>
          </cell>
          <cell r="M513" t="str">
            <v>ARMADA M700 PII/366 64MB6.4GB 24X 14.1 CTFT WNNT</v>
          </cell>
          <cell r="N513" t="str">
            <v>LT</v>
          </cell>
          <cell r="P513">
            <v>1</v>
          </cell>
          <cell r="Q513">
            <v>2610</v>
          </cell>
          <cell r="R513">
            <v>2610</v>
          </cell>
          <cell r="S513">
            <v>215.33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2825.33</v>
          </cell>
          <cell r="Y513">
            <v>36629</v>
          </cell>
        </row>
        <row r="514">
          <cell r="A514">
            <v>36644</v>
          </cell>
          <cell r="B514" t="str">
            <v>IN</v>
          </cell>
          <cell r="C514" t="str">
            <v>752009</v>
          </cell>
          <cell r="D514">
            <v>0</v>
          </cell>
          <cell r="E514">
            <v>36642</v>
          </cell>
          <cell r="F514">
            <v>2</v>
          </cell>
          <cell r="G514" t="str">
            <v>122320</v>
          </cell>
          <cell r="H514" t="str">
            <v>B0004149</v>
          </cell>
          <cell r="I514">
            <v>36674</v>
          </cell>
          <cell r="J514">
            <v>1</v>
          </cell>
          <cell r="K514" t="str">
            <v>CPQ-149207-006</v>
          </cell>
          <cell r="L514" t="str">
            <v>149207-006</v>
          </cell>
          <cell r="M514" t="str">
            <v>ARMADA M700 PII/366 64MB6.4GB 24X 14.1 CTFT WNNT</v>
          </cell>
          <cell r="N514" t="str">
            <v>LT</v>
          </cell>
          <cell r="P514">
            <v>1</v>
          </cell>
          <cell r="Q514">
            <v>2610</v>
          </cell>
          <cell r="R514">
            <v>2610</v>
          </cell>
          <cell r="S514">
            <v>215.33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2825.33</v>
          </cell>
          <cell r="Y514">
            <v>36629</v>
          </cell>
        </row>
        <row r="515">
          <cell r="A515">
            <v>36644</v>
          </cell>
          <cell r="B515" t="str">
            <v>IN</v>
          </cell>
          <cell r="C515" t="str">
            <v>752012</v>
          </cell>
          <cell r="D515">
            <v>0</v>
          </cell>
          <cell r="E515">
            <v>36642</v>
          </cell>
          <cell r="F515">
            <v>2</v>
          </cell>
          <cell r="G515" t="str">
            <v>122321</v>
          </cell>
          <cell r="H515" t="str">
            <v>B0004150</v>
          </cell>
          <cell r="I515">
            <v>36674</v>
          </cell>
          <cell r="J515">
            <v>1</v>
          </cell>
          <cell r="K515" t="str">
            <v>CPQ-149207-006</v>
          </cell>
          <cell r="L515" t="str">
            <v>149207-006</v>
          </cell>
          <cell r="M515" t="str">
            <v>ARMADA M700 PII/366 64MB6.4GB 24X 14.1 CTFT WNNT</v>
          </cell>
          <cell r="N515" t="str">
            <v>LT</v>
          </cell>
          <cell r="P515">
            <v>1</v>
          </cell>
          <cell r="Q515">
            <v>2610</v>
          </cell>
          <cell r="R515">
            <v>2610</v>
          </cell>
          <cell r="S515">
            <v>215.33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2825.33</v>
          </cell>
          <cell r="Y515">
            <v>36629</v>
          </cell>
        </row>
        <row r="516">
          <cell r="A516">
            <v>36644</v>
          </cell>
          <cell r="B516" t="str">
            <v>IN</v>
          </cell>
          <cell r="C516" t="str">
            <v>752013</v>
          </cell>
          <cell r="D516">
            <v>0</v>
          </cell>
          <cell r="E516">
            <v>36642</v>
          </cell>
          <cell r="F516">
            <v>2</v>
          </cell>
          <cell r="G516" t="str">
            <v>122322</v>
          </cell>
          <cell r="H516" t="str">
            <v>B0004151</v>
          </cell>
          <cell r="I516">
            <v>36674</v>
          </cell>
          <cell r="J516">
            <v>1</v>
          </cell>
          <cell r="K516" t="str">
            <v>CPQ-149207-006</v>
          </cell>
          <cell r="L516" t="str">
            <v>149207-006</v>
          </cell>
          <cell r="M516" t="str">
            <v>ARMADA M700 PII/366 64MB6.4GB 24X 14.1 CTFT WNNT</v>
          </cell>
          <cell r="N516" t="str">
            <v>LT</v>
          </cell>
          <cell r="P516">
            <v>1</v>
          </cell>
          <cell r="Q516">
            <v>2610</v>
          </cell>
          <cell r="R516">
            <v>2610</v>
          </cell>
          <cell r="S516">
            <v>215.33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2825.33</v>
          </cell>
          <cell r="Y516">
            <v>36629</v>
          </cell>
        </row>
        <row r="517">
          <cell r="A517">
            <v>36644</v>
          </cell>
          <cell r="B517" t="str">
            <v>IN</v>
          </cell>
          <cell r="C517" t="str">
            <v>752014</v>
          </cell>
          <cell r="D517">
            <v>0</v>
          </cell>
          <cell r="E517">
            <v>36642</v>
          </cell>
          <cell r="F517">
            <v>2</v>
          </cell>
          <cell r="G517" t="str">
            <v>122323</v>
          </cell>
          <cell r="H517" t="str">
            <v>B0004152</v>
          </cell>
          <cell r="I517">
            <v>36674</v>
          </cell>
          <cell r="J517">
            <v>1</v>
          </cell>
          <cell r="K517" t="str">
            <v>CPQ-149207-006</v>
          </cell>
          <cell r="L517" t="str">
            <v>149207-006</v>
          </cell>
          <cell r="M517" t="str">
            <v>ARMADA M700 PII/366 64MB6.4GB 24X 14.1 CTFT WNNT</v>
          </cell>
          <cell r="N517" t="str">
            <v>LT</v>
          </cell>
          <cell r="P517">
            <v>1</v>
          </cell>
          <cell r="Q517">
            <v>2610</v>
          </cell>
          <cell r="R517">
            <v>2610</v>
          </cell>
          <cell r="S517">
            <v>215.33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2825.33</v>
          </cell>
          <cell r="Y517">
            <v>36629</v>
          </cell>
        </row>
        <row r="518">
          <cell r="A518">
            <v>36644</v>
          </cell>
          <cell r="B518" t="str">
            <v>IN</v>
          </cell>
          <cell r="C518" t="str">
            <v>752016</v>
          </cell>
          <cell r="D518">
            <v>0</v>
          </cell>
          <cell r="E518">
            <v>36642</v>
          </cell>
          <cell r="F518">
            <v>2</v>
          </cell>
          <cell r="G518" t="str">
            <v>122324</v>
          </cell>
          <cell r="H518" t="str">
            <v>B0004153</v>
          </cell>
          <cell r="I518">
            <v>36674</v>
          </cell>
          <cell r="J518">
            <v>1</v>
          </cell>
          <cell r="K518" t="str">
            <v>CPQ-149207-006</v>
          </cell>
          <cell r="L518" t="str">
            <v>149207-006</v>
          </cell>
          <cell r="M518" t="str">
            <v>ARMADA M700 PII/366 64MB6.4GB 24X 14.1 CTFT WNNT</v>
          </cell>
          <cell r="N518" t="str">
            <v>LT</v>
          </cell>
          <cell r="P518">
            <v>1</v>
          </cell>
          <cell r="Q518">
            <v>2610</v>
          </cell>
          <cell r="R518">
            <v>2610</v>
          </cell>
          <cell r="S518">
            <v>215.33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2825.33</v>
          </cell>
          <cell r="Y518">
            <v>36629</v>
          </cell>
        </row>
        <row r="519">
          <cell r="A519">
            <v>36644</v>
          </cell>
          <cell r="B519" t="str">
            <v>IN</v>
          </cell>
          <cell r="C519" t="str">
            <v>752017</v>
          </cell>
          <cell r="D519">
            <v>0</v>
          </cell>
          <cell r="E519">
            <v>36642</v>
          </cell>
          <cell r="F519">
            <v>2</v>
          </cell>
          <cell r="G519" t="str">
            <v>122325</v>
          </cell>
          <cell r="H519" t="str">
            <v>B0004154</v>
          </cell>
          <cell r="I519">
            <v>36674</v>
          </cell>
          <cell r="J519">
            <v>1</v>
          </cell>
          <cell r="K519" t="str">
            <v>CPQ-149207-006</v>
          </cell>
          <cell r="L519" t="str">
            <v>149207-006</v>
          </cell>
          <cell r="M519" t="str">
            <v>ARMADA M700 PII/366 64MB6.4GB 24X 14.1 CTFT WNNT</v>
          </cell>
          <cell r="N519" t="str">
            <v>LT</v>
          </cell>
          <cell r="P519">
            <v>1</v>
          </cell>
          <cell r="Q519">
            <v>2610</v>
          </cell>
          <cell r="R519">
            <v>2610</v>
          </cell>
          <cell r="S519">
            <v>215.33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2825.33</v>
          </cell>
          <cell r="Y519">
            <v>36629</v>
          </cell>
        </row>
        <row r="520">
          <cell r="A520">
            <v>36644</v>
          </cell>
          <cell r="B520" t="str">
            <v>IN</v>
          </cell>
          <cell r="C520" t="str">
            <v>752018</v>
          </cell>
          <cell r="D520">
            <v>0</v>
          </cell>
          <cell r="E520">
            <v>36642</v>
          </cell>
          <cell r="F520">
            <v>2</v>
          </cell>
          <cell r="G520" t="str">
            <v>122326</v>
          </cell>
          <cell r="H520" t="str">
            <v>B0004155</v>
          </cell>
          <cell r="I520">
            <v>36674</v>
          </cell>
          <cell r="J520">
            <v>1</v>
          </cell>
          <cell r="K520" t="str">
            <v>CPQ-149207-006</v>
          </cell>
          <cell r="L520" t="str">
            <v>149207-006</v>
          </cell>
          <cell r="M520" t="str">
            <v>ARMADA M700 PII/366 64MB6.4GB 24X 14.1 CTFT WNNT</v>
          </cell>
          <cell r="N520" t="str">
            <v>LT</v>
          </cell>
          <cell r="P520">
            <v>1</v>
          </cell>
          <cell r="Q520">
            <v>2610</v>
          </cell>
          <cell r="R520">
            <v>2610</v>
          </cell>
          <cell r="S520">
            <v>215.33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2825.33</v>
          </cell>
          <cell r="Y520">
            <v>36629</v>
          </cell>
        </row>
        <row r="521">
          <cell r="A521">
            <v>36644</v>
          </cell>
          <cell r="B521" t="str">
            <v>IN</v>
          </cell>
          <cell r="C521" t="str">
            <v>752019</v>
          </cell>
          <cell r="D521">
            <v>0</v>
          </cell>
          <cell r="E521">
            <v>36642</v>
          </cell>
          <cell r="F521">
            <v>2</v>
          </cell>
          <cell r="G521" t="str">
            <v>122327</v>
          </cell>
          <cell r="H521" t="str">
            <v>B0004156</v>
          </cell>
          <cell r="I521">
            <v>36674</v>
          </cell>
          <cell r="J521">
            <v>1</v>
          </cell>
          <cell r="K521" t="str">
            <v>CPQ-149207-006</v>
          </cell>
          <cell r="L521" t="str">
            <v>149207-006</v>
          </cell>
          <cell r="M521" t="str">
            <v>ARMADA M700 PII/366 64MB6.4GB 24X 14.1 CTFT WNNT</v>
          </cell>
          <cell r="N521" t="str">
            <v>LT</v>
          </cell>
          <cell r="P521">
            <v>1</v>
          </cell>
          <cell r="Q521">
            <v>2610</v>
          </cell>
          <cell r="R521">
            <v>2610</v>
          </cell>
          <cell r="S521">
            <v>215.33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2825.33</v>
          </cell>
          <cell r="Y521">
            <v>36629</v>
          </cell>
        </row>
        <row r="522">
          <cell r="A522">
            <v>36644</v>
          </cell>
          <cell r="B522" t="str">
            <v>IN</v>
          </cell>
          <cell r="C522" t="str">
            <v>752025</v>
          </cell>
          <cell r="D522">
            <v>0</v>
          </cell>
          <cell r="E522">
            <v>36642</v>
          </cell>
          <cell r="F522">
            <v>2</v>
          </cell>
          <cell r="G522" t="str">
            <v>122328</v>
          </cell>
          <cell r="H522" t="str">
            <v>B0004157</v>
          </cell>
          <cell r="I522">
            <v>36674</v>
          </cell>
          <cell r="J522">
            <v>1</v>
          </cell>
          <cell r="K522" t="str">
            <v>CPQ-149207-006</v>
          </cell>
          <cell r="L522" t="str">
            <v>149207-006</v>
          </cell>
          <cell r="M522" t="str">
            <v>ARMADA M700 PII/366 64MB6.4GB 24X 14.1 CTFT WNNT</v>
          </cell>
          <cell r="N522" t="str">
            <v>LT</v>
          </cell>
          <cell r="P522">
            <v>1</v>
          </cell>
          <cell r="Q522">
            <v>2610</v>
          </cell>
          <cell r="R522">
            <v>2610</v>
          </cell>
          <cell r="S522">
            <v>215.33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2825.33</v>
          </cell>
          <cell r="Y522">
            <v>36629</v>
          </cell>
        </row>
        <row r="523">
          <cell r="A523">
            <v>36644</v>
          </cell>
          <cell r="B523" t="str">
            <v>IN</v>
          </cell>
          <cell r="C523" t="str">
            <v>752007</v>
          </cell>
          <cell r="D523">
            <v>0</v>
          </cell>
          <cell r="E523">
            <v>36642</v>
          </cell>
          <cell r="F523">
            <v>2</v>
          </cell>
          <cell r="G523" t="str">
            <v>122318</v>
          </cell>
          <cell r="H523" t="str">
            <v>B0004158</v>
          </cell>
          <cell r="I523">
            <v>36674</v>
          </cell>
          <cell r="J523">
            <v>1</v>
          </cell>
          <cell r="K523" t="str">
            <v>CPQ-149207-006</v>
          </cell>
          <cell r="L523" t="str">
            <v>149207-006</v>
          </cell>
          <cell r="M523" t="str">
            <v>ARMADA M700 PII/366 64MB6.4GB 24X 14.1 CTFT WNNT</v>
          </cell>
          <cell r="N523" t="str">
            <v>LT</v>
          </cell>
          <cell r="P523">
            <v>1</v>
          </cell>
          <cell r="Q523">
            <v>2610</v>
          </cell>
          <cell r="R523">
            <v>2610</v>
          </cell>
          <cell r="S523">
            <v>215.33</v>
          </cell>
          <cell r="T523">
            <v>0</v>
          </cell>
          <cell r="U523">
            <v>0</v>
          </cell>
          <cell r="V523">
            <v>0</v>
          </cell>
          <cell r="W523">
            <v>0</v>
          </cell>
          <cell r="X523">
            <v>2825.33</v>
          </cell>
          <cell r="Y523">
            <v>36629</v>
          </cell>
        </row>
        <row r="524">
          <cell r="A524">
            <v>36643</v>
          </cell>
          <cell r="B524" t="str">
            <v>IN</v>
          </cell>
          <cell r="C524" t="str">
            <v>750598</v>
          </cell>
          <cell r="D524">
            <v>0</v>
          </cell>
          <cell r="E524">
            <v>36642</v>
          </cell>
          <cell r="F524">
            <v>1</v>
          </cell>
          <cell r="G524" t="str">
            <v>122348</v>
          </cell>
          <cell r="H524" t="str">
            <v>B0004159</v>
          </cell>
          <cell r="I524">
            <v>36673</v>
          </cell>
          <cell r="J524">
            <v>1</v>
          </cell>
          <cell r="K524" t="str">
            <v>LEX-20T2040</v>
          </cell>
          <cell r="L524" t="str">
            <v>20T2040</v>
          </cell>
          <cell r="M524" t="str">
            <v>OPTRA T612N MONO LASER 2016MB, 167MHZ, PCL 6, PSL</v>
          </cell>
          <cell r="N524">
            <v>2</v>
          </cell>
          <cell r="O524" t="str">
            <v>PN</v>
          </cell>
          <cell r="P524">
            <v>2</v>
          </cell>
          <cell r="Q524">
            <v>1325</v>
          </cell>
          <cell r="R524">
            <v>2650</v>
          </cell>
          <cell r="S524">
            <v>160.13999999999999</v>
          </cell>
          <cell r="T524">
            <v>0</v>
          </cell>
          <cell r="U524">
            <v>0</v>
          </cell>
          <cell r="V524">
            <v>0</v>
          </cell>
          <cell r="W524">
            <v>0</v>
          </cell>
          <cell r="X524">
            <v>2810.14</v>
          </cell>
          <cell r="Y524">
            <v>36643</v>
          </cell>
        </row>
        <row r="525">
          <cell r="A525">
            <v>36645</v>
          </cell>
          <cell r="B525" t="str">
            <v>IN</v>
          </cell>
          <cell r="C525" t="str">
            <v>754341</v>
          </cell>
          <cell r="D525">
            <v>0</v>
          </cell>
          <cell r="E525">
            <v>36642</v>
          </cell>
          <cell r="F525">
            <v>3</v>
          </cell>
          <cell r="G525" t="str">
            <v>122348</v>
          </cell>
          <cell r="H525" t="str">
            <v>B0004159</v>
          </cell>
          <cell r="I525">
            <v>36675</v>
          </cell>
          <cell r="J525">
            <v>1</v>
          </cell>
          <cell r="K525" t="str">
            <v>LEX-11K0681</v>
          </cell>
          <cell r="L525" t="str">
            <v>11K0681</v>
          </cell>
          <cell r="M525" t="str">
            <v>250 SHT DRAWER OPTRA T</v>
          </cell>
          <cell r="O525" t="str">
            <v>PN</v>
          </cell>
          <cell r="P525">
            <v>2</v>
          </cell>
          <cell r="Q525">
            <v>201</v>
          </cell>
          <cell r="R525">
            <v>402</v>
          </cell>
          <cell r="S525">
            <v>24.12</v>
          </cell>
          <cell r="T525">
            <v>0</v>
          </cell>
          <cell r="U525">
            <v>0</v>
          </cell>
          <cell r="V525">
            <v>0</v>
          </cell>
          <cell r="W525">
            <v>0</v>
          </cell>
          <cell r="X525">
            <v>426.12</v>
          </cell>
          <cell r="Y525">
            <v>36645</v>
          </cell>
        </row>
        <row r="526">
          <cell r="A526">
            <v>36650</v>
          </cell>
          <cell r="B526" t="str">
            <v>IN</v>
          </cell>
          <cell r="C526" t="str">
            <v>759081</v>
          </cell>
          <cell r="D526">
            <v>0</v>
          </cell>
          <cell r="E526">
            <v>36642</v>
          </cell>
          <cell r="F526">
            <v>8</v>
          </cell>
          <cell r="G526" t="str">
            <v>122348</v>
          </cell>
          <cell r="H526" t="str">
            <v>B0004159</v>
          </cell>
          <cell r="I526">
            <v>36680</v>
          </cell>
          <cell r="J526">
            <v>1</v>
          </cell>
          <cell r="K526" t="str">
            <v>LEX-3XWSR06</v>
          </cell>
          <cell r="L526" t="str">
            <v>3XWSR06</v>
          </cell>
          <cell r="M526" t="str">
            <v>3YR LEXONSITE REPAIR WTY-2450 2420 2455 4019</v>
          </cell>
          <cell r="O526" t="str">
            <v>PN</v>
          </cell>
          <cell r="P526">
            <v>1</v>
          </cell>
          <cell r="Q526">
            <v>363</v>
          </cell>
          <cell r="R526">
            <v>363</v>
          </cell>
          <cell r="S526">
            <v>21.78</v>
          </cell>
          <cell r="T526">
            <v>0</v>
          </cell>
          <cell r="U526">
            <v>0</v>
          </cell>
          <cell r="V526">
            <v>0</v>
          </cell>
          <cell r="W526">
            <v>0</v>
          </cell>
          <cell r="X526">
            <v>384.78</v>
          </cell>
          <cell r="Y526">
            <v>36648</v>
          </cell>
        </row>
        <row r="527">
          <cell r="A527">
            <v>36651</v>
          </cell>
          <cell r="B527" t="str">
            <v>IN</v>
          </cell>
          <cell r="C527" t="str">
            <v>760468</v>
          </cell>
          <cell r="D527">
            <v>0</v>
          </cell>
          <cell r="E527">
            <v>36642</v>
          </cell>
          <cell r="F527">
            <v>9</v>
          </cell>
          <cell r="G527" t="str">
            <v>122348</v>
          </cell>
          <cell r="H527" t="str">
            <v>B0004159</v>
          </cell>
          <cell r="I527">
            <v>36681</v>
          </cell>
          <cell r="J527">
            <v>1</v>
          </cell>
          <cell r="K527" t="str">
            <v>LEX-3XWSR06</v>
          </cell>
          <cell r="L527" t="str">
            <v>3XWSR06</v>
          </cell>
          <cell r="M527" t="str">
            <v>3YR LEXONSITE REPAIR WTY-2450 2420 2455 4019</v>
          </cell>
          <cell r="O527" t="str">
            <v>PN</v>
          </cell>
          <cell r="P527">
            <v>1</v>
          </cell>
          <cell r="Q527">
            <v>363</v>
          </cell>
          <cell r="R527">
            <v>363</v>
          </cell>
          <cell r="S527">
            <v>21.78</v>
          </cell>
          <cell r="T527">
            <v>0</v>
          </cell>
          <cell r="U527">
            <v>0</v>
          </cell>
          <cell r="V527">
            <v>0</v>
          </cell>
          <cell r="W527">
            <v>0</v>
          </cell>
          <cell r="X527">
            <v>384.78</v>
          </cell>
          <cell r="Y527">
            <v>36650</v>
          </cell>
        </row>
        <row r="528">
          <cell r="A528">
            <v>36643</v>
          </cell>
          <cell r="B528" t="str">
            <v>IN</v>
          </cell>
          <cell r="C528" t="str">
            <v>750598</v>
          </cell>
          <cell r="D528">
            <v>0</v>
          </cell>
          <cell r="E528">
            <v>36642</v>
          </cell>
          <cell r="F528">
            <v>1</v>
          </cell>
          <cell r="G528" t="str">
            <v>122348</v>
          </cell>
          <cell r="H528" t="str">
            <v>B0004159</v>
          </cell>
          <cell r="I528">
            <v>36673</v>
          </cell>
          <cell r="J528">
            <v>3</v>
          </cell>
          <cell r="K528" t="str">
            <v>MIC-FREIGHT</v>
          </cell>
          <cell r="L528" t="str">
            <v>FREIGHT</v>
          </cell>
          <cell r="M528" t="str">
            <v>FREIGHT CHARGE TAXABLETAXABLE</v>
          </cell>
          <cell r="O528" t="str">
            <v>PN</v>
          </cell>
          <cell r="P528">
            <v>1</v>
          </cell>
          <cell r="Q528">
            <v>19</v>
          </cell>
          <cell r="R528">
            <v>19</v>
          </cell>
          <cell r="X528">
            <v>19</v>
          </cell>
          <cell r="Y528">
            <v>36643</v>
          </cell>
        </row>
        <row r="529">
          <cell r="A529">
            <v>36645</v>
          </cell>
          <cell r="B529" t="str">
            <v>IN</v>
          </cell>
          <cell r="C529" t="str">
            <v>753312</v>
          </cell>
          <cell r="D529">
            <v>0</v>
          </cell>
          <cell r="E529">
            <v>36643</v>
          </cell>
          <cell r="F529">
            <v>2</v>
          </cell>
          <cell r="G529" t="str">
            <v>122356</v>
          </cell>
          <cell r="H529" t="str">
            <v>B0004160</v>
          </cell>
          <cell r="I529">
            <v>36675</v>
          </cell>
          <cell r="J529">
            <v>1</v>
          </cell>
          <cell r="K529" t="str">
            <v>LEX-11F0001</v>
          </cell>
          <cell r="L529" t="str">
            <v>11F0001</v>
          </cell>
          <cell r="M529" t="str">
            <v>OPTRA COLOR 1200N 64MB 12PPM NTWRK 11X17 CAP</v>
          </cell>
          <cell r="N529">
            <v>2</v>
          </cell>
          <cell r="O529" t="str">
            <v>PN</v>
          </cell>
          <cell r="P529">
            <v>2</v>
          </cell>
          <cell r="Q529">
            <v>5075</v>
          </cell>
          <cell r="R529">
            <v>10150</v>
          </cell>
          <cell r="S529">
            <v>609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10759</v>
          </cell>
          <cell r="Y529">
            <v>36644</v>
          </cell>
        </row>
        <row r="530">
          <cell r="A530">
            <v>36644</v>
          </cell>
          <cell r="B530" t="str">
            <v>IN</v>
          </cell>
          <cell r="C530" t="str">
            <v>751920</v>
          </cell>
          <cell r="D530">
            <v>0</v>
          </cell>
          <cell r="E530">
            <v>36643</v>
          </cell>
          <cell r="F530">
            <v>1</v>
          </cell>
          <cell r="G530" t="str">
            <v>122356</v>
          </cell>
          <cell r="H530" t="str">
            <v>B0004160</v>
          </cell>
          <cell r="I530">
            <v>36674</v>
          </cell>
          <cell r="J530">
            <v>1</v>
          </cell>
          <cell r="K530" t="str">
            <v>LEX-11F0138</v>
          </cell>
          <cell r="L530" t="str">
            <v>11F0138</v>
          </cell>
          <cell r="M530" t="str">
            <v>250 SHEET-DRAWER W/TRAY FOR OPTRA 1200</v>
          </cell>
          <cell r="O530" t="str">
            <v>PN</v>
          </cell>
          <cell r="P530">
            <v>2</v>
          </cell>
          <cell r="Q530">
            <v>335</v>
          </cell>
          <cell r="R530">
            <v>670</v>
          </cell>
          <cell r="S530">
            <v>73.2</v>
          </cell>
          <cell r="T530">
            <v>0</v>
          </cell>
          <cell r="U530">
            <v>0</v>
          </cell>
          <cell r="V530">
            <v>0</v>
          </cell>
          <cell r="W530">
            <v>0</v>
          </cell>
          <cell r="X530">
            <v>743.2</v>
          </cell>
          <cell r="Y530">
            <v>36643</v>
          </cell>
        </row>
        <row r="531">
          <cell r="A531">
            <v>36644</v>
          </cell>
          <cell r="B531" t="str">
            <v>IN</v>
          </cell>
          <cell r="C531" t="str">
            <v>751217</v>
          </cell>
          <cell r="D531">
            <v>0</v>
          </cell>
          <cell r="E531">
            <v>36643</v>
          </cell>
          <cell r="F531">
            <v>1</v>
          </cell>
          <cell r="G531" t="str">
            <v>122356</v>
          </cell>
          <cell r="H531" t="str">
            <v>B0004160</v>
          </cell>
          <cell r="I531">
            <v>36674</v>
          </cell>
          <cell r="J531">
            <v>1</v>
          </cell>
          <cell r="K531" t="str">
            <v>KST-S832003</v>
          </cell>
          <cell r="L531" t="str">
            <v>S832003</v>
          </cell>
          <cell r="M531" t="str">
            <v>32MB EDO MEM MOD 50NS NONPARITY</v>
          </cell>
          <cell r="O531" t="str">
            <v>PN</v>
          </cell>
          <cell r="P531">
            <v>4</v>
          </cell>
          <cell r="Q531">
            <v>97</v>
          </cell>
          <cell r="R531">
            <v>388</v>
          </cell>
          <cell r="S531">
            <v>28.38</v>
          </cell>
          <cell r="T531">
            <v>0</v>
          </cell>
          <cell r="U531">
            <v>0</v>
          </cell>
          <cell r="V531">
            <v>0</v>
          </cell>
          <cell r="W531">
            <v>0</v>
          </cell>
          <cell r="X531">
            <v>416.38</v>
          </cell>
          <cell r="Y531">
            <v>36643</v>
          </cell>
        </row>
        <row r="532">
          <cell r="A532">
            <v>36644</v>
          </cell>
          <cell r="B532" t="str">
            <v>IN</v>
          </cell>
          <cell r="C532" t="str">
            <v>751920</v>
          </cell>
          <cell r="D532">
            <v>0</v>
          </cell>
          <cell r="E532">
            <v>36643</v>
          </cell>
          <cell r="F532">
            <v>1</v>
          </cell>
          <cell r="G532" t="str">
            <v>122356</v>
          </cell>
          <cell r="H532" t="str">
            <v>B0004160</v>
          </cell>
          <cell r="I532">
            <v>36674</v>
          </cell>
          <cell r="J532">
            <v>3</v>
          </cell>
          <cell r="K532" t="str">
            <v>LEX-12A1454</v>
          </cell>
          <cell r="L532" t="str">
            <v>12A1454</v>
          </cell>
          <cell r="M532" t="str">
            <v>BLACK CART FOR OPTRA 1200</v>
          </cell>
          <cell r="O532" t="str">
            <v>PN</v>
          </cell>
          <cell r="P532">
            <v>2</v>
          </cell>
          <cell r="Q532">
            <v>83</v>
          </cell>
          <cell r="R532">
            <v>166</v>
          </cell>
          <cell r="X532">
            <v>166</v>
          </cell>
          <cell r="Y532">
            <v>36643</v>
          </cell>
        </row>
        <row r="533">
          <cell r="A533">
            <v>36644</v>
          </cell>
          <cell r="B533" t="str">
            <v>IN</v>
          </cell>
          <cell r="C533" t="str">
            <v>751920</v>
          </cell>
          <cell r="D533">
            <v>0</v>
          </cell>
          <cell r="E533">
            <v>36643</v>
          </cell>
          <cell r="F533">
            <v>1</v>
          </cell>
          <cell r="G533" t="str">
            <v>122356</v>
          </cell>
          <cell r="H533" t="str">
            <v>B0004160</v>
          </cell>
          <cell r="I533">
            <v>36674</v>
          </cell>
          <cell r="J533">
            <v>2</v>
          </cell>
          <cell r="K533" t="str">
            <v>LEX-12A1450</v>
          </cell>
          <cell r="L533" t="str">
            <v>12A1450</v>
          </cell>
          <cell r="M533" t="str">
            <v>BLACK PHOTOCONDUCTOR KITFOR COLOR OPTRA 1200, 120</v>
          </cell>
          <cell r="O533" t="str">
            <v>PN</v>
          </cell>
          <cell r="P533">
            <v>2</v>
          </cell>
          <cell r="Q533">
            <v>79</v>
          </cell>
          <cell r="R533">
            <v>158</v>
          </cell>
          <cell r="X533">
            <v>158</v>
          </cell>
          <cell r="Y533">
            <v>36643</v>
          </cell>
        </row>
        <row r="534">
          <cell r="A534">
            <v>36644</v>
          </cell>
          <cell r="B534" t="str">
            <v>IN</v>
          </cell>
          <cell r="C534" t="str">
            <v>752876</v>
          </cell>
          <cell r="D534">
            <v>0</v>
          </cell>
          <cell r="E534">
            <v>36643</v>
          </cell>
          <cell r="F534">
            <v>1</v>
          </cell>
          <cell r="G534" t="str">
            <v>122356</v>
          </cell>
          <cell r="H534" t="str">
            <v>B0004160</v>
          </cell>
          <cell r="I534">
            <v>36674</v>
          </cell>
          <cell r="J534">
            <v>1</v>
          </cell>
          <cell r="K534" t="str">
            <v>LEX-12A1455</v>
          </cell>
          <cell r="L534" t="str">
            <v>12A1455</v>
          </cell>
          <cell r="M534" t="str">
            <v>COLOR PHOTOCONDUCTOR KITFOR COLOR OPTRA 1200, 120</v>
          </cell>
          <cell r="O534" t="str">
            <v>PN</v>
          </cell>
          <cell r="P534">
            <v>2</v>
          </cell>
          <cell r="Q534">
            <v>206</v>
          </cell>
          <cell r="R534">
            <v>412</v>
          </cell>
          <cell r="S534">
            <v>51.6</v>
          </cell>
          <cell r="T534">
            <v>0</v>
          </cell>
          <cell r="U534">
            <v>0</v>
          </cell>
          <cell r="V534">
            <v>0</v>
          </cell>
          <cell r="W534">
            <v>0</v>
          </cell>
          <cell r="X534">
            <v>463.6</v>
          </cell>
          <cell r="Y534">
            <v>36644</v>
          </cell>
        </row>
        <row r="535">
          <cell r="A535">
            <v>36644</v>
          </cell>
          <cell r="B535" t="str">
            <v>IN</v>
          </cell>
          <cell r="C535" t="str">
            <v>752876</v>
          </cell>
          <cell r="D535">
            <v>0</v>
          </cell>
          <cell r="E535">
            <v>36643</v>
          </cell>
          <cell r="F535">
            <v>1</v>
          </cell>
          <cell r="G535" t="str">
            <v>122356</v>
          </cell>
          <cell r="H535" t="str">
            <v>B0004160</v>
          </cell>
          <cell r="I535">
            <v>36674</v>
          </cell>
          <cell r="J535">
            <v>2</v>
          </cell>
          <cell r="K535" t="str">
            <v>LEX-12A1452</v>
          </cell>
          <cell r="L535" t="str">
            <v>12A1452</v>
          </cell>
          <cell r="M535" t="str">
            <v>CYAN TONER CARTRIDGE FORCOLOR OPTRA 1200,1200</v>
          </cell>
          <cell r="O535" t="str">
            <v>PN</v>
          </cell>
          <cell r="P535">
            <v>2</v>
          </cell>
          <cell r="Q535">
            <v>112</v>
          </cell>
          <cell r="R535">
            <v>224</v>
          </cell>
          <cell r="X535">
            <v>224</v>
          </cell>
          <cell r="Y535">
            <v>36644</v>
          </cell>
        </row>
        <row r="536">
          <cell r="A536">
            <v>36644</v>
          </cell>
          <cell r="B536" t="str">
            <v>IN</v>
          </cell>
          <cell r="C536" t="str">
            <v>751217</v>
          </cell>
          <cell r="D536">
            <v>0</v>
          </cell>
          <cell r="E536">
            <v>36643</v>
          </cell>
          <cell r="F536">
            <v>1</v>
          </cell>
          <cell r="G536" t="str">
            <v>122356</v>
          </cell>
          <cell r="H536" t="str">
            <v>B0004160</v>
          </cell>
          <cell r="I536">
            <v>36674</v>
          </cell>
          <cell r="J536">
            <v>3</v>
          </cell>
          <cell r="K536" t="str">
            <v>MIC-FREIGHT</v>
          </cell>
          <cell r="L536" t="str">
            <v>FREIGHT</v>
          </cell>
          <cell r="M536" t="str">
            <v>FREIGHT CHARGE TAXABLETAXABLE</v>
          </cell>
          <cell r="O536" t="str">
            <v>PN</v>
          </cell>
          <cell r="P536">
            <v>1</v>
          </cell>
          <cell r="Q536">
            <v>85</v>
          </cell>
          <cell r="R536">
            <v>85</v>
          </cell>
          <cell r="X536">
            <v>85</v>
          </cell>
          <cell r="Y536">
            <v>36643</v>
          </cell>
        </row>
        <row r="537">
          <cell r="A537">
            <v>36644</v>
          </cell>
          <cell r="B537" t="str">
            <v>IN</v>
          </cell>
          <cell r="C537" t="str">
            <v>751920</v>
          </cell>
          <cell r="D537">
            <v>0</v>
          </cell>
          <cell r="E537">
            <v>36643</v>
          </cell>
          <cell r="F537">
            <v>1</v>
          </cell>
          <cell r="G537" t="str">
            <v>122356</v>
          </cell>
          <cell r="H537" t="str">
            <v>B0004160</v>
          </cell>
          <cell r="I537">
            <v>36674</v>
          </cell>
          <cell r="J537">
            <v>4</v>
          </cell>
          <cell r="K537" t="str">
            <v>LEX-12A1451</v>
          </cell>
          <cell r="L537" t="str">
            <v>12A1451</v>
          </cell>
          <cell r="M537" t="str">
            <v>MAGENTA TONER CARTRIDGE FOR COLOR OPTRA 1200,1200</v>
          </cell>
          <cell r="O537" t="str">
            <v>PN</v>
          </cell>
          <cell r="P537">
            <v>2</v>
          </cell>
          <cell r="Q537">
            <v>113</v>
          </cell>
          <cell r="R537">
            <v>226</v>
          </cell>
          <cell r="X537">
            <v>226</v>
          </cell>
          <cell r="Y537">
            <v>36643</v>
          </cell>
        </row>
        <row r="538">
          <cell r="A538">
            <v>36644</v>
          </cell>
          <cell r="B538" t="str">
            <v>IN</v>
          </cell>
          <cell r="C538" t="str">
            <v>752876</v>
          </cell>
          <cell r="D538">
            <v>0</v>
          </cell>
          <cell r="E538">
            <v>36643</v>
          </cell>
          <cell r="F538">
            <v>1</v>
          </cell>
          <cell r="G538" t="str">
            <v>122356</v>
          </cell>
          <cell r="H538" t="str">
            <v>B0004160</v>
          </cell>
          <cell r="I538">
            <v>36674</v>
          </cell>
          <cell r="J538">
            <v>3</v>
          </cell>
          <cell r="K538" t="str">
            <v>LEX-12A1453</v>
          </cell>
          <cell r="L538" t="str">
            <v>12A1453</v>
          </cell>
          <cell r="M538" t="str">
            <v>YELLOW TONER CARTRIDGE FOR COLOR OPTRA 1200,1200</v>
          </cell>
          <cell r="P538">
            <v>2</v>
          </cell>
          <cell r="Q538">
            <v>112</v>
          </cell>
          <cell r="R538">
            <v>224</v>
          </cell>
          <cell r="X538">
            <v>224</v>
          </cell>
          <cell r="Y538">
            <v>36644</v>
          </cell>
        </row>
        <row r="539">
          <cell r="A539">
            <v>36644</v>
          </cell>
          <cell r="B539" t="str">
            <v>IN</v>
          </cell>
          <cell r="C539" t="str">
            <v>751921</v>
          </cell>
          <cell r="D539">
            <v>0</v>
          </cell>
          <cell r="E539">
            <v>36643</v>
          </cell>
          <cell r="F539">
            <v>1</v>
          </cell>
          <cell r="G539" t="str">
            <v>122358</v>
          </cell>
          <cell r="H539" t="str">
            <v>B0004161</v>
          </cell>
          <cell r="I539">
            <v>36674</v>
          </cell>
          <cell r="J539">
            <v>1</v>
          </cell>
          <cell r="K539" t="str">
            <v>CPQ-154884-005</v>
          </cell>
          <cell r="L539" t="str">
            <v>154884-005</v>
          </cell>
          <cell r="M539" t="str">
            <v>DESKPRO EN P3-600MHZ 10.064MB 32X NT 4.0</v>
          </cell>
          <cell r="N539" t="str">
            <v xml:space="preserve">DT </v>
          </cell>
          <cell r="P539">
            <v>1</v>
          </cell>
          <cell r="Q539">
            <v>1206</v>
          </cell>
          <cell r="R539">
            <v>1206</v>
          </cell>
          <cell r="S539">
            <v>101.06</v>
          </cell>
          <cell r="T539">
            <v>0</v>
          </cell>
          <cell r="U539">
            <v>0</v>
          </cell>
          <cell r="V539">
            <v>0</v>
          </cell>
          <cell r="W539">
            <v>0</v>
          </cell>
          <cell r="X539">
            <v>1307.06</v>
          </cell>
          <cell r="Y539">
            <v>36643</v>
          </cell>
        </row>
        <row r="540">
          <cell r="A540">
            <v>36644</v>
          </cell>
          <cell r="B540" t="str">
            <v>IN</v>
          </cell>
          <cell r="C540" t="str">
            <v>751921</v>
          </cell>
          <cell r="D540">
            <v>0</v>
          </cell>
          <cell r="E540">
            <v>36643</v>
          </cell>
          <cell r="F540">
            <v>1</v>
          </cell>
          <cell r="G540" t="str">
            <v>122358</v>
          </cell>
          <cell r="H540" t="str">
            <v>B0004161</v>
          </cell>
          <cell r="I540">
            <v>36674</v>
          </cell>
          <cell r="J540">
            <v>3</v>
          </cell>
          <cell r="K540" t="str">
            <v>MIC-FREIGHT</v>
          </cell>
          <cell r="L540" t="str">
            <v>FREIGHT</v>
          </cell>
          <cell r="M540" t="str">
            <v>FREIGHT CHARGE TAXABLETAXABLE</v>
          </cell>
          <cell r="N540" t="str">
            <v>x</v>
          </cell>
          <cell r="P540">
            <v>1</v>
          </cell>
          <cell r="Q540">
            <v>19</v>
          </cell>
          <cell r="R540">
            <v>19</v>
          </cell>
          <cell r="X540">
            <v>19</v>
          </cell>
          <cell r="Y540">
            <v>36643</v>
          </cell>
        </row>
        <row r="541">
          <cell r="A541">
            <v>36656</v>
          </cell>
          <cell r="B541" t="str">
            <v>IN</v>
          </cell>
          <cell r="C541" t="str">
            <v>766636</v>
          </cell>
          <cell r="D541">
            <v>0</v>
          </cell>
          <cell r="E541">
            <v>36643</v>
          </cell>
          <cell r="F541">
            <v>13</v>
          </cell>
          <cell r="G541" t="str">
            <v>122358</v>
          </cell>
          <cell r="H541" t="str">
            <v>B0004161</v>
          </cell>
          <cell r="I541">
            <v>36686</v>
          </cell>
          <cell r="J541">
            <v>1</v>
          </cell>
          <cell r="K541" t="str">
            <v>CPQ-326100-001</v>
          </cell>
          <cell r="L541" t="str">
            <v>326100-001</v>
          </cell>
          <cell r="M541" t="str">
            <v>TFT8020 FLAT PANEL-MONITOR OPAL</v>
          </cell>
          <cell r="N541" t="str">
            <v>x</v>
          </cell>
          <cell r="P541">
            <v>1</v>
          </cell>
          <cell r="Q541">
            <v>2448</v>
          </cell>
          <cell r="R541">
            <v>2448</v>
          </cell>
          <cell r="S541">
            <v>201.96</v>
          </cell>
          <cell r="T541">
            <v>0</v>
          </cell>
          <cell r="U541">
            <v>0</v>
          </cell>
          <cell r="V541">
            <v>0</v>
          </cell>
          <cell r="W541">
            <v>0</v>
          </cell>
          <cell r="X541">
            <v>2649.96</v>
          </cell>
          <cell r="Y541">
            <v>36655</v>
          </cell>
        </row>
        <row r="542">
          <cell r="A542">
            <v>36645</v>
          </cell>
          <cell r="B542" t="str">
            <v>IN</v>
          </cell>
          <cell r="C542" t="str">
            <v>753314</v>
          </cell>
          <cell r="D542">
            <v>0</v>
          </cell>
          <cell r="E542">
            <v>36643</v>
          </cell>
          <cell r="F542">
            <v>2</v>
          </cell>
          <cell r="G542" t="str">
            <v>122429</v>
          </cell>
          <cell r="H542" t="str">
            <v>B0004162</v>
          </cell>
          <cell r="I542">
            <v>36675</v>
          </cell>
          <cell r="J542">
            <v>3</v>
          </cell>
          <cell r="K542" t="str">
            <v>MIC-FREIGHT</v>
          </cell>
          <cell r="L542" t="str">
            <v>FREIGHT</v>
          </cell>
          <cell r="M542" t="str">
            <v>FREIGHT CHARGE TAXABLETAXABLE</v>
          </cell>
          <cell r="P542">
            <v>1</v>
          </cell>
          <cell r="Q542">
            <v>10</v>
          </cell>
          <cell r="R542">
            <v>10</v>
          </cell>
          <cell r="X542">
            <v>10</v>
          </cell>
          <cell r="Y542">
            <v>36644</v>
          </cell>
        </row>
        <row r="543">
          <cell r="A543">
            <v>36645</v>
          </cell>
          <cell r="B543" t="str">
            <v>IN</v>
          </cell>
          <cell r="C543" t="str">
            <v>753314</v>
          </cell>
          <cell r="D543">
            <v>0</v>
          </cell>
          <cell r="E543">
            <v>36643</v>
          </cell>
          <cell r="F543">
            <v>2</v>
          </cell>
          <cell r="G543" t="str">
            <v>122429</v>
          </cell>
          <cell r="H543" t="str">
            <v>B0004162</v>
          </cell>
          <cell r="I543">
            <v>36675</v>
          </cell>
          <cell r="J543">
            <v>1</v>
          </cell>
          <cell r="K543" t="str">
            <v>TCM-3C80600U</v>
          </cell>
          <cell r="L543" t="str">
            <v>3C80600U</v>
          </cell>
          <cell r="M543" t="str">
            <v>PALM IIIC CONNECTED ORGAN</v>
          </cell>
          <cell r="P543">
            <v>1</v>
          </cell>
          <cell r="Q543">
            <v>409</v>
          </cell>
          <cell r="R543">
            <v>409</v>
          </cell>
          <cell r="S543">
            <v>34.57</v>
          </cell>
          <cell r="T543">
            <v>0</v>
          </cell>
          <cell r="U543">
            <v>0</v>
          </cell>
          <cell r="V543">
            <v>0</v>
          </cell>
          <cell r="W543">
            <v>0</v>
          </cell>
          <cell r="X543">
            <v>443.57</v>
          </cell>
          <cell r="Y543">
            <v>36644</v>
          </cell>
        </row>
        <row r="544">
          <cell r="A544">
            <v>36651</v>
          </cell>
          <cell r="B544" t="str">
            <v>IN</v>
          </cell>
          <cell r="C544" t="str">
            <v>760470</v>
          </cell>
          <cell r="D544">
            <v>0</v>
          </cell>
          <cell r="E544">
            <v>36643</v>
          </cell>
          <cell r="F544">
            <v>8</v>
          </cell>
          <cell r="G544" t="str">
            <v>122431</v>
          </cell>
          <cell r="H544" t="str">
            <v>B0004163</v>
          </cell>
          <cell r="I544">
            <v>36681</v>
          </cell>
          <cell r="J544">
            <v>1</v>
          </cell>
          <cell r="K544" t="str">
            <v>ADB-22001201</v>
          </cell>
          <cell r="L544" t="str">
            <v>22001201</v>
          </cell>
          <cell r="M544" t="str">
            <v>ACROBAT 4.0 WIN</v>
          </cell>
          <cell r="P544">
            <v>1</v>
          </cell>
          <cell r="Q544">
            <v>227</v>
          </cell>
          <cell r="R544">
            <v>227</v>
          </cell>
          <cell r="S544">
            <v>19.55</v>
          </cell>
          <cell r="T544">
            <v>0</v>
          </cell>
          <cell r="U544">
            <v>0</v>
          </cell>
          <cell r="V544">
            <v>0</v>
          </cell>
          <cell r="W544">
            <v>0</v>
          </cell>
          <cell r="X544">
            <v>246.55</v>
          </cell>
          <cell r="Y544">
            <v>36650</v>
          </cell>
        </row>
        <row r="545">
          <cell r="A545">
            <v>36651</v>
          </cell>
          <cell r="B545" t="str">
            <v>IN</v>
          </cell>
          <cell r="C545" t="str">
            <v>760470</v>
          </cell>
          <cell r="D545">
            <v>0</v>
          </cell>
          <cell r="E545">
            <v>36643</v>
          </cell>
          <cell r="F545">
            <v>8</v>
          </cell>
          <cell r="G545" t="str">
            <v>122431</v>
          </cell>
          <cell r="H545" t="str">
            <v>B0004163</v>
          </cell>
          <cell r="I545">
            <v>36681</v>
          </cell>
          <cell r="J545">
            <v>3</v>
          </cell>
          <cell r="K545" t="str">
            <v>MIC-FREIGHT</v>
          </cell>
          <cell r="L545" t="str">
            <v>FREIGHT</v>
          </cell>
          <cell r="M545" t="str">
            <v>FREIGHT CHARGE TAXABLETAXABLE</v>
          </cell>
          <cell r="P545">
            <v>1</v>
          </cell>
          <cell r="Q545">
            <v>10</v>
          </cell>
          <cell r="R545">
            <v>10</v>
          </cell>
          <cell r="X545">
            <v>10</v>
          </cell>
          <cell r="Y545">
            <v>36650</v>
          </cell>
        </row>
        <row r="546">
          <cell r="A546">
            <v>36651</v>
          </cell>
          <cell r="B546" t="str">
            <v>IN</v>
          </cell>
          <cell r="C546" t="str">
            <v>760471</v>
          </cell>
          <cell r="D546">
            <v>0</v>
          </cell>
          <cell r="E546">
            <v>36643</v>
          </cell>
          <cell r="F546">
            <v>8</v>
          </cell>
          <cell r="G546" t="str">
            <v>122432</v>
          </cell>
          <cell r="H546" t="str">
            <v>B0004164</v>
          </cell>
          <cell r="I546">
            <v>36681</v>
          </cell>
          <cell r="J546">
            <v>1</v>
          </cell>
          <cell r="K546" t="str">
            <v>CPQ-166618-B21</v>
          </cell>
          <cell r="L546" t="str">
            <v>166618-B21</v>
          </cell>
          <cell r="M546" t="str">
            <v>128MB SYNCH DRAM 100MHZ DIMM ECC</v>
          </cell>
          <cell r="P546">
            <v>1</v>
          </cell>
          <cell r="Q546">
            <v>212</v>
          </cell>
          <cell r="R546">
            <v>212</v>
          </cell>
          <cell r="S546">
            <v>18.32</v>
          </cell>
          <cell r="T546">
            <v>0</v>
          </cell>
          <cell r="U546">
            <v>0</v>
          </cell>
          <cell r="V546">
            <v>0</v>
          </cell>
          <cell r="W546">
            <v>0</v>
          </cell>
          <cell r="X546">
            <v>230.32</v>
          </cell>
          <cell r="Y546">
            <v>36650</v>
          </cell>
        </row>
        <row r="547">
          <cell r="A547">
            <v>36651</v>
          </cell>
          <cell r="B547" t="str">
            <v>IN</v>
          </cell>
          <cell r="C547" t="str">
            <v>760471</v>
          </cell>
          <cell r="D547">
            <v>0</v>
          </cell>
          <cell r="E547">
            <v>36643</v>
          </cell>
          <cell r="F547">
            <v>8</v>
          </cell>
          <cell r="G547" t="str">
            <v>122432</v>
          </cell>
          <cell r="H547" t="str">
            <v>B0004164</v>
          </cell>
          <cell r="I547">
            <v>36681</v>
          </cell>
          <cell r="J547">
            <v>3</v>
          </cell>
          <cell r="K547" t="str">
            <v>MIC-FREIGHT</v>
          </cell>
          <cell r="L547" t="str">
            <v>FREIGHT</v>
          </cell>
          <cell r="M547" t="str">
            <v>FREIGHT CHARGE TAXABLETAXABLE</v>
          </cell>
          <cell r="P547">
            <v>1</v>
          </cell>
          <cell r="Q547">
            <v>10</v>
          </cell>
          <cell r="R547">
            <v>10</v>
          </cell>
          <cell r="X547">
            <v>10</v>
          </cell>
          <cell r="Y547">
            <v>36650</v>
          </cell>
        </row>
        <row r="548">
          <cell r="A548">
            <v>36645</v>
          </cell>
          <cell r="B548" t="str">
            <v>IN</v>
          </cell>
          <cell r="C548" t="str">
            <v>753316</v>
          </cell>
          <cell r="D548">
            <v>0</v>
          </cell>
          <cell r="E548">
            <v>36643</v>
          </cell>
          <cell r="F548">
            <v>2</v>
          </cell>
          <cell r="G548" t="str">
            <v>122434</v>
          </cell>
          <cell r="H548" t="str">
            <v>B0004165</v>
          </cell>
          <cell r="I548">
            <v>36675</v>
          </cell>
          <cell r="J548">
            <v>2</v>
          </cell>
          <cell r="K548" t="str">
            <v>LEX-11F0001</v>
          </cell>
          <cell r="L548" t="str">
            <v>11F0001</v>
          </cell>
          <cell r="M548" t="str">
            <v>OPTRA COLOR 1200N 64MB 12PPM NTWRK 11X17 CAP</v>
          </cell>
          <cell r="N548">
            <v>1</v>
          </cell>
          <cell r="O548" t="str">
            <v>PN</v>
          </cell>
          <cell r="P548">
            <v>1</v>
          </cell>
          <cell r="Q548">
            <v>5075</v>
          </cell>
          <cell r="R548">
            <v>5075</v>
          </cell>
          <cell r="X548">
            <v>5075</v>
          </cell>
          <cell r="Y548">
            <v>36644</v>
          </cell>
        </row>
        <row r="549">
          <cell r="A549">
            <v>36644</v>
          </cell>
          <cell r="B549" t="str">
            <v>IN</v>
          </cell>
          <cell r="C549" t="str">
            <v>752877</v>
          </cell>
          <cell r="D549">
            <v>0</v>
          </cell>
          <cell r="E549">
            <v>36643</v>
          </cell>
          <cell r="F549">
            <v>1</v>
          </cell>
          <cell r="G549" t="str">
            <v>122434</v>
          </cell>
          <cell r="H549" t="str">
            <v>B0004165</v>
          </cell>
          <cell r="I549">
            <v>36674</v>
          </cell>
          <cell r="J549">
            <v>1</v>
          </cell>
          <cell r="K549" t="str">
            <v>LEX-20T2040</v>
          </cell>
          <cell r="L549" t="str">
            <v>20T2040</v>
          </cell>
          <cell r="M549" t="str">
            <v>OPTRA T612N MONO LASER 2016MB, 167MHZ, PCL 6, PSL</v>
          </cell>
          <cell r="N549">
            <v>1</v>
          </cell>
          <cell r="O549" t="str">
            <v>PN</v>
          </cell>
          <cell r="P549">
            <v>1</v>
          </cell>
          <cell r="Q549">
            <v>1325</v>
          </cell>
          <cell r="R549">
            <v>1325</v>
          </cell>
          <cell r="S549">
            <v>113.6</v>
          </cell>
          <cell r="T549">
            <v>0</v>
          </cell>
          <cell r="U549">
            <v>0</v>
          </cell>
          <cell r="V549">
            <v>0</v>
          </cell>
          <cell r="W549">
            <v>0</v>
          </cell>
          <cell r="X549">
            <v>1438.6</v>
          </cell>
          <cell r="Y549">
            <v>36644</v>
          </cell>
        </row>
        <row r="550">
          <cell r="A550">
            <v>36651</v>
          </cell>
          <cell r="B550" t="str">
            <v>IN</v>
          </cell>
          <cell r="C550" t="str">
            <v>760472</v>
          </cell>
          <cell r="D550">
            <v>0</v>
          </cell>
          <cell r="E550">
            <v>36643</v>
          </cell>
          <cell r="F550">
            <v>8</v>
          </cell>
          <cell r="G550" t="str">
            <v>122434</v>
          </cell>
          <cell r="H550" t="str">
            <v>B0004165</v>
          </cell>
          <cell r="I550">
            <v>36681</v>
          </cell>
          <cell r="J550">
            <v>1</v>
          </cell>
          <cell r="K550" t="str">
            <v>LEX-11F0138</v>
          </cell>
          <cell r="L550" t="str">
            <v>11F0138</v>
          </cell>
          <cell r="M550" t="str">
            <v>250 SHEET-DRAWER W/TRAY FOR OPTRA 1200</v>
          </cell>
          <cell r="O550" t="str">
            <v>PN</v>
          </cell>
          <cell r="P550">
            <v>1</v>
          </cell>
          <cell r="Q550">
            <v>335</v>
          </cell>
          <cell r="R550">
            <v>335</v>
          </cell>
          <cell r="S550">
            <v>113.85</v>
          </cell>
          <cell r="T550">
            <v>0</v>
          </cell>
          <cell r="U550">
            <v>0</v>
          </cell>
          <cell r="V550">
            <v>0</v>
          </cell>
          <cell r="W550">
            <v>0</v>
          </cell>
          <cell r="X550">
            <v>448.85</v>
          </cell>
          <cell r="Y550">
            <v>36650</v>
          </cell>
        </row>
        <row r="551">
          <cell r="A551">
            <v>36651</v>
          </cell>
          <cell r="B551" t="str">
            <v>IN</v>
          </cell>
          <cell r="C551" t="str">
            <v>760472</v>
          </cell>
          <cell r="D551">
            <v>0</v>
          </cell>
          <cell r="E551">
            <v>36643</v>
          </cell>
          <cell r="F551">
            <v>8</v>
          </cell>
          <cell r="G551" t="str">
            <v>122434</v>
          </cell>
          <cell r="H551" t="str">
            <v>B0004165</v>
          </cell>
          <cell r="I551">
            <v>36681</v>
          </cell>
          <cell r="J551">
            <v>2</v>
          </cell>
          <cell r="K551" t="str">
            <v>LEX-11K0681</v>
          </cell>
          <cell r="L551" t="str">
            <v>11K0681</v>
          </cell>
          <cell r="M551" t="str">
            <v>250 SHT DRAWER OPTRA T</v>
          </cell>
          <cell r="O551" t="str">
            <v>PN</v>
          </cell>
          <cell r="P551">
            <v>1</v>
          </cell>
          <cell r="Q551">
            <v>201</v>
          </cell>
          <cell r="R551">
            <v>201</v>
          </cell>
          <cell r="X551">
            <v>201</v>
          </cell>
          <cell r="Y551">
            <v>36650</v>
          </cell>
        </row>
        <row r="552">
          <cell r="A552">
            <v>36645</v>
          </cell>
          <cell r="B552" t="str">
            <v>IN</v>
          </cell>
          <cell r="C552" t="str">
            <v>753316</v>
          </cell>
          <cell r="D552">
            <v>0</v>
          </cell>
          <cell r="E552">
            <v>36643</v>
          </cell>
          <cell r="F552">
            <v>2</v>
          </cell>
          <cell r="G552" t="str">
            <v>122434</v>
          </cell>
          <cell r="H552" t="str">
            <v>B0004165</v>
          </cell>
          <cell r="I552">
            <v>36675</v>
          </cell>
          <cell r="J552">
            <v>1</v>
          </cell>
          <cell r="K552" t="str">
            <v>KST-S832003</v>
          </cell>
          <cell r="L552" t="str">
            <v>S832003</v>
          </cell>
          <cell r="M552" t="str">
            <v>32MB EDO MEM MOD 50NS NONPARITY</v>
          </cell>
          <cell r="O552" t="str">
            <v>PN</v>
          </cell>
          <cell r="P552">
            <v>2</v>
          </cell>
          <cell r="Q552">
            <v>98</v>
          </cell>
          <cell r="R552">
            <v>196</v>
          </cell>
          <cell r="S552">
            <v>434.86</v>
          </cell>
          <cell r="T552">
            <v>0</v>
          </cell>
          <cell r="U552">
            <v>0</v>
          </cell>
          <cell r="V552">
            <v>0</v>
          </cell>
          <cell r="W552">
            <v>0</v>
          </cell>
          <cell r="X552">
            <v>630.86</v>
          </cell>
          <cell r="Y552">
            <v>36644</v>
          </cell>
        </row>
        <row r="553">
          <cell r="A553">
            <v>36651</v>
          </cell>
          <cell r="B553" t="str">
            <v>IN</v>
          </cell>
          <cell r="C553" t="str">
            <v>760472</v>
          </cell>
          <cell r="D553">
            <v>0</v>
          </cell>
          <cell r="E553">
            <v>36643</v>
          </cell>
          <cell r="F553">
            <v>8</v>
          </cell>
          <cell r="G553" t="str">
            <v>122434</v>
          </cell>
          <cell r="H553" t="str">
            <v>B0004165</v>
          </cell>
          <cell r="I553">
            <v>36681</v>
          </cell>
          <cell r="J553">
            <v>3</v>
          </cell>
          <cell r="K553" t="str">
            <v>LEX-3XWSR06</v>
          </cell>
          <cell r="L553" t="str">
            <v>3XWSR06</v>
          </cell>
          <cell r="M553" t="str">
            <v>3YR LEXONSITE REPAIR WTY-2450 2420 2455 4019</v>
          </cell>
          <cell r="O553" t="str">
            <v>PN</v>
          </cell>
          <cell r="P553">
            <v>1</v>
          </cell>
          <cell r="Q553">
            <v>363</v>
          </cell>
          <cell r="R553">
            <v>363</v>
          </cell>
          <cell r="X553">
            <v>363</v>
          </cell>
          <cell r="Y553">
            <v>36650</v>
          </cell>
        </row>
        <row r="554">
          <cell r="A554">
            <v>36651</v>
          </cell>
          <cell r="B554" t="str">
            <v>IN</v>
          </cell>
          <cell r="C554" t="str">
            <v>760472</v>
          </cell>
          <cell r="D554">
            <v>0</v>
          </cell>
          <cell r="E554">
            <v>36643</v>
          </cell>
          <cell r="F554">
            <v>8</v>
          </cell>
          <cell r="G554" t="str">
            <v>122434</v>
          </cell>
          <cell r="H554" t="str">
            <v>B0004165</v>
          </cell>
          <cell r="I554">
            <v>36681</v>
          </cell>
          <cell r="J554">
            <v>6</v>
          </cell>
          <cell r="K554" t="str">
            <v>LEX-12A1454</v>
          </cell>
          <cell r="L554" t="str">
            <v>12A1454</v>
          </cell>
          <cell r="M554" t="str">
            <v>BLACK CART FOR OPTRA 1200</v>
          </cell>
          <cell r="O554" t="str">
            <v>PN</v>
          </cell>
          <cell r="P554">
            <v>1</v>
          </cell>
          <cell r="Q554">
            <v>83</v>
          </cell>
          <cell r="R554">
            <v>83</v>
          </cell>
          <cell r="X554">
            <v>83</v>
          </cell>
          <cell r="Y554">
            <v>36650</v>
          </cell>
        </row>
        <row r="555">
          <cell r="A555">
            <v>36651</v>
          </cell>
          <cell r="B555" t="str">
            <v>IN</v>
          </cell>
          <cell r="C555" t="str">
            <v>760472</v>
          </cell>
          <cell r="D555">
            <v>0</v>
          </cell>
          <cell r="E555">
            <v>36643</v>
          </cell>
          <cell r="F555">
            <v>8</v>
          </cell>
          <cell r="G555" t="str">
            <v>122434</v>
          </cell>
          <cell r="H555" t="str">
            <v>B0004165</v>
          </cell>
          <cell r="I555">
            <v>36681</v>
          </cell>
          <cell r="J555">
            <v>4</v>
          </cell>
          <cell r="K555" t="str">
            <v>LEX-12A1450</v>
          </cell>
          <cell r="L555" t="str">
            <v>12A1450</v>
          </cell>
          <cell r="M555" t="str">
            <v>BLACK PHOTOCONDUCTOR KITFOR COLOR OPTRA 1200, 120</v>
          </cell>
          <cell r="O555" t="str">
            <v>PN</v>
          </cell>
          <cell r="P555">
            <v>1</v>
          </cell>
          <cell r="Q555">
            <v>79</v>
          </cell>
          <cell r="R555">
            <v>79</v>
          </cell>
          <cell r="X555">
            <v>79</v>
          </cell>
          <cell r="Y555">
            <v>36650</v>
          </cell>
        </row>
        <row r="556">
          <cell r="A556">
            <v>36651</v>
          </cell>
          <cell r="B556" t="str">
            <v>IN</v>
          </cell>
          <cell r="C556" t="str">
            <v>760472</v>
          </cell>
          <cell r="D556">
            <v>0</v>
          </cell>
          <cell r="E556">
            <v>36643</v>
          </cell>
          <cell r="F556">
            <v>8</v>
          </cell>
          <cell r="G556" t="str">
            <v>122434</v>
          </cell>
          <cell r="H556" t="str">
            <v>B0004165</v>
          </cell>
          <cell r="I556">
            <v>36681</v>
          </cell>
          <cell r="J556">
            <v>5</v>
          </cell>
          <cell r="K556" t="str">
            <v>LEX-12A1455</v>
          </cell>
          <cell r="L556" t="str">
            <v>12A1455</v>
          </cell>
          <cell r="M556" t="str">
            <v>COLOR PHOTOCONDUCTOR KITFOR COLOR OPTRA 1200, 120</v>
          </cell>
          <cell r="O556" t="str">
            <v>PN</v>
          </cell>
          <cell r="P556">
            <v>1</v>
          </cell>
          <cell r="Q556">
            <v>206</v>
          </cell>
          <cell r="R556">
            <v>206</v>
          </cell>
          <cell r="X556">
            <v>206</v>
          </cell>
          <cell r="Y556">
            <v>36650</v>
          </cell>
        </row>
        <row r="557">
          <cell r="A557">
            <v>36647</v>
          </cell>
          <cell r="B557" t="str">
            <v>IN</v>
          </cell>
          <cell r="C557" t="str">
            <v>755189</v>
          </cell>
          <cell r="D557">
            <v>0</v>
          </cell>
          <cell r="E557">
            <v>36643</v>
          </cell>
          <cell r="F557">
            <v>4</v>
          </cell>
          <cell r="G557" t="str">
            <v>122434</v>
          </cell>
          <cell r="H557" t="str">
            <v>B0004165</v>
          </cell>
          <cell r="I557">
            <v>36677</v>
          </cell>
          <cell r="J557">
            <v>1</v>
          </cell>
          <cell r="K557" t="str">
            <v>LEX-12A1452</v>
          </cell>
          <cell r="L557" t="str">
            <v>12A1452</v>
          </cell>
          <cell r="M557" t="str">
            <v>CYAN TONER CARTRIDGE FORCOLOR OPTRA 1200,1200</v>
          </cell>
          <cell r="O557" t="str">
            <v>PN</v>
          </cell>
          <cell r="P557">
            <v>1</v>
          </cell>
          <cell r="Q557">
            <v>112</v>
          </cell>
          <cell r="R557">
            <v>112</v>
          </cell>
          <cell r="S557">
            <v>18.48</v>
          </cell>
          <cell r="T557">
            <v>0</v>
          </cell>
          <cell r="U557">
            <v>0</v>
          </cell>
          <cell r="V557">
            <v>0</v>
          </cell>
          <cell r="W557">
            <v>0</v>
          </cell>
          <cell r="X557">
            <v>130.47999999999999</v>
          </cell>
          <cell r="Y557">
            <v>36647</v>
          </cell>
        </row>
        <row r="558">
          <cell r="A558">
            <v>36644</v>
          </cell>
          <cell r="B558" t="str">
            <v>IN</v>
          </cell>
          <cell r="C558" t="str">
            <v>752877</v>
          </cell>
          <cell r="D558">
            <v>0</v>
          </cell>
          <cell r="E558">
            <v>36643</v>
          </cell>
          <cell r="F558">
            <v>1</v>
          </cell>
          <cell r="G558" t="str">
            <v>122434</v>
          </cell>
          <cell r="H558" t="str">
            <v>B0004165</v>
          </cell>
          <cell r="I558">
            <v>36674</v>
          </cell>
          <cell r="J558">
            <v>3</v>
          </cell>
          <cell r="K558" t="str">
            <v>MIC-FREIGHT</v>
          </cell>
          <cell r="L558" t="str">
            <v>FREIGHT</v>
          </cell>
          <cell r="M558" t="str">
            <v>FREIGHT CHARGE TAXABLETAXABLE</v>
          </cell>
          <cell r="O558" t="str">
            <v>PN</v>
          </cell>
          <cell r="P558">
            <v>1</v>
          </cell>
          <cell r="Q558">
            <v>52</v>
          </cell>
          <cell r="R558">
            <v>52</v>
          </cell>
          <cell r="X558">
            <v>52</v>
          </cell>
          <cell r="Y558">
            <v>36644</v>
          </cell>
        </row>
        <row r="559">
          <cell r="A559">
            <v>36651</v>
          </cell>
          <cell r="B559" t="str">
            <v>IN</v>
          </cell>
          <cell r="C559" t="str">
            <v>760472</v>
          </cell>
          <cell r="D559">
            <v>0</v>
          </cell>
          <cell r="E559">
            <v>36643</v>
          </cell>
          <cell r="F559">
            <v>8</v>
          </cell>
          <cell r="G559" t="str">
            <v>122434</v>
          </cell>
          <cell r="H559" t="str">
            <v>B0004165</v>
          </cell>
          <cell r="I559">
            <v>36681</v>
          </cell>
          <cell r="J559">
            <v>7</v>
          </cell>
          <cell r="K559" t="str">
            <v>LEX-12A1451</v>
          </cell>
          <cell r="L559" t="str">
            <v>12A1451</v>
          </cell>
          <cell r="M559" t="str">
            <v>MAGENTA TONER CARTRIDGE FOR COLOR OPTRA 1200,1200</v>
          </cell>
          <cell r="O559" t="str">
            <v>PN</v>
          </cell>
          <cell r="P559">
            <v>1</v>
          </cell>
          <cell r="Q559">
            <v>113</v>
          </cell>
          <cell r="R559">
            <v>113</v>
          </cell>
          <cell r="X559">
            <v>113</v>
          </cell>
          <cell r="Y559">
            <v>36650</v>
          </cell>
        </row>
        <row r="560">
          <cell r="A560">
            <v>36647</v>
          </cell>
          <cell r="B560" t="str">
            <v>IN</v>
          </cell>
          <cell r="C560" t="str">
            <v>755189</v>
          </cell>
          <cell r="D560">
            <v>0</v>
          </cell>
          <cell r="E560">
            <v>36643</v>
          </cell>
          <cell r="F560">
            <v>4</v>
          </cell>
          <cell r="G560" t="str">
            <v>122434</v>
          </cell>
          <cell r="H560" t="str">
            <v>B0004165</v>
          </cell>
          <cell r="I560">
            <v>36677</v>
          </cell>
          <cell r="J560">
            <v>2</v>
          </cell>
          <cell r="K560" t="str">
            <v>LEX-12A1453</v>
          </cell>
          <cell r="L560" t="str">
            <v>12A1453</v>
          </cell>
          <cell r="M560" t="str">
            <v>YELLOW TONER CARTRIDGE FOR COLOR OPTRA 1200,1200</v>
          </cell>
          <cell r="O560" t="str">
            <v>PN</v>
          </cell>
          <cell r="P560">
            <v>1</v>
          </cell>
          <cell r="Q560">
            <v>112</v>
          </cell>
          <cell r="R560">
            <v>112</v>
          </cell>
          <cell r="X560">
            <v>112</v>
          </cell>
          <cell r="Y560">
            <v>36647</v>
          </cell>
        </row>
        <row r="561">
          <cell r="A561">
            <v>36645</v>
          </cell>
          <cell r="B561" t="str">
            <v>IN</v>
          </cell>
          <cell r="C561" t="str">
            <v>753317</v>
          </cell>
          <cell r="D561">
            <v>0</v>
          </cell>
          <cell r="E561">
            <v>36643</v>
          </cell>
          <cell r="F561">
            <v>2</v>
          </cell>
          <cell r="G561" t="str">
            <v>122435</v>
          </cell>
          <cell r="H561" t="str">
            <v>B0004166</v>
          </cell>
          <cell r="I561">
            <v>36675</v>
          </cell>
          <cell r="J561">
            <v>2</v>
          </cell>
          <cell r="K561" t="str">
            <v>LEX-11F0001</v>
          </cell>
          <cell r="L561" t="str">
            <v>11F0001</v>
          </cell>
          <cell r="M561" t="str">
            <v>OPTRA COLOR 1200N 64MB 12PPM NTWRK 11X17 CAP</v>
          </cell>
          <cell r="N561">
            <v>1</v>
          </cell>
          <cell r="O561" t="str">
            <v>PN</v>
          </cell>
          <cell r="P561">
            <v>1</v>
          </cell>
          <cell r="Q561">
            <v>5075</v>
          </cell>
          <cell r="R561">
            <v>5075</v>
          </cell>
          <cell r="X561">
            <v>5075</v>
          </cell>
          <cell r="Y561">
            <v>36644</v>
          </cell>
        </row>
        <row r="562">
          <cell r="A562">
            <v>36644</v>
          </cell>
          <cell r="B562" t="str">
            <v>IN</v>
          </cell>
          <cell r="C562" t="str">
            <v>752878</v>
          </cell>
          <cell r="D562">
            <v>0</v>
          </cell>
          <cell r="E562">
            <v>36643</v>
          </cell>
          <cell r="F562">
            <v>1</v>
          </cell>
          <cell r="G562" t="str">
            <v>122435</v>
          </cell>
          <cell r="H562" t="str">
            <v>B0004166</v>
          </cell>
          <cell r="I562">
            <v>36674</v>
          </cell>
          <cell r="J562">
            <v>1</v>
          </cell>
          <cell r="K562" t="str">
            <v>LEX-20T2040</v>
          </cell>
          <cell r="L562" t="str">
            <v>20T2040</v>
          </cell>
          <cell r="M562" t="str">
            <v>OPTRA T612N MONO LASER 2016MB, 167MHZ, PCL 6, PSL</v>
          </cell>
          <cell r="N562">
            <v>1</v>
          </cell>
          <cell r="O562" t="str">
            <v>PN</v>
          </cell>
          <cell r="P562">
            <v>1</v>
          </cell>
          <cell r="Q562">
            <v>1325</v>
          </cell>
          <cell r="R562">
            <v>1325</v>
          </cell>
          <cell r="S562">
            <v>113.6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X562">
            <v>1438.6</v>
          </cell>
          <cell r="Y562">
            <v>36644</v>
          </cell>
        </row>
        <row r="563">
          <cell r="A563">
            <v>36651</v>
          </cell>
          <cell r="B563" t="str">
            <v>IN</v>
          </cell>
          <cell r="C563" t="str">
            <v>760473</v>
          </cell>
          <cell r="D563">
            <v>0</v>
          </cell>
          <cell r="E563">
            <v>36643</v>
          </cell>
          <cell r="F563">
            <v>8</v>
          </cell>
          <cell r="G563" t="str">
            <v>122435</v>
          </cell>
          <cell r="H563" t="str">
            <v>B0004166</v>
          </cell>
          <cell r="I563">
            <v>36681</v>
          </cell>
          <cell r="J563">
            <v>1</v>
          </cell>
          <cell r="K563" t="str">
            <v>LEX-11F0138</v>
          </cell>
          <cell r="L563" t="str">
            <v>11F0138</v>
          </cell>
          <cell r="M563" t="str">
            <v>250 SHEET-DRAWER W/TRAY FOR OPTRA 1200</v>
          </cell>
          <cell r="O563" t="str">
            <v>PN</v>
          </cell>
          <cell r="P563">
            <v>1</v>
          </cell>
          <cell r="Q563">
            <v>335</v>
          </cell>
          <cell r="R563">
            <v>335</v>
          </cell>
          <cell r="S563">
            <v>83.9</v>
          </cell>
          <cell r="T563">
            <v>0</v>
          </cell>
          <cell r="U563">
            <v>0</v>
          </cell>
          <cell r="V563">
            <v>0</v>
          </cell>
          <cell r="W563">
            <v>0</v>
          </cell>
          <cell r="X563">
            <v>418.9</v>
          </cell>
          <cell r="Y563">
            <v>36650</v>
          </cell>
        </row>
        <row r="564">
          <cell r="A564">
            <v>36651</v>
          </cell>
          <cell r="B564" t="str">
            <v>IN</v>
          </cell>
          <cell r="C564" t="str">
            <v>760473</v>
          </cell>
          <cell r="D564">
            <v>0</v>
          </cell>
          <cell r="E564">
            <v>36643</v>
          </cell>
          <cell r="F564">
            <v>8</v>
          </cell>
          <cell r="G564" t="str">
            <v>122435</v>
          </cell>
          <cell r="H564" t="str">
            <v>B0004166</v>
          </cell>
          <cell r="I564">
            <v>36681</v>
          </cell>
          <cell r="J564">
            <v>2</v>
          </cell>
          <cell r="K564" t="str">
            <v>LEX-11K0681</v>
          </cell>
          <cell r="L564" t="str">
            <v>11K0681</v>
          </cell>
          <cell r="M564" t="str">
            <v>250 SHT DRAWER OPTRA T</v>
          </cell>
          <cell r="O564" t="str">
            <v>PN</v>
          </cell>
          <cell r="P564">
            <v>1</v>
          </cell>
          <cell r="Q564">
            <v>201</v>
          </cell>
          <cell r="R564">
            <v>201</v>
          </cell>
          <cell r="X564">
            <v>201</v>
          </cell>
          <cell r="Y564">
            <v>36650</v>
          </cell>
        </row>
        <row r="565">
          <cell r="A565">
            <v>36645</v>
          </cell>
          <cell r="B565" t="str">
            <v>IN</v>
          </cell>
          <cell r="C565" t="str">
            <v>753317</v>
          </cell>
          <cell r="D565">
            <v>0</v>
          </cell>
          <cell r="E565">
            <v>36643</v>
          </cell>
          <cell r="F565">
            <v>2</v>
          </cell>
          <cell r="G565" t="str">
            <v>122435</v>
          </cell>
          <cell r="H565" t="str">
            <v>B0004166</v>
          </cell>
          <cell r="I565">
            <v>36675</v>
          </cell>
          <cell r="J565">
            <v>1</v>
          </cell>
          <cell r="K565" t="str">
            <v>KST-S832003</v>
          </cell>
          <cell r="L565" t="str">
            <v>S832003</v>
          </cell>
          <cell r="M565" t="str">
            <v>32MB EDO MEM MOD 50NS NONPARITY</v>
          </cell>
          <cell r="O565" t="str">
            <v>PN</v>
          </cell>
          <cell r="P565">
            <v>2</v>
          </cell>
          <cell r="Q565">
            <v>98</v>
          </cell>
          <cell r="R565">
            <v>196</v>
          </cell>
          <cell r="S565">
            <v>434.86</v>
          </cell>
          <cell r="T565">
            <v>0</v>
          </cell>
          <cell r="U565">
            <v>0</v>
          </cell>
          <cell r="V565">
            <v>0</v>
          </cell>
          <cell r="W565">
            <v>0</v>
          </cell>
          <cell r="X565">
            <v>630.86</v>
          </cell>
          <cell r="Y565">
            <v>36644</v>
          </cell>
        </row>
        <row r="566">
          <cell r="A566">
            <v>36662</v>
          </cell>
          <cell r="B566" t="str">
            <v>IN</v>
          </cell>
          <cell r="C566" t="str">
            <v>773020</v>
          </cell>
          <cell r="D566">
            <v>0</v>
          </cell>
          <cell r="E566">
            <v>36643</v>
          </cell>
          <cell r="F566">
            <v>19</v>
          </cell>
          <cell r="G566" t="str">
            <v>122435</v>
          </cell>
          <cell r="H566" t="str">
            <v>B0004166</v>
          </cell>
          <cell r="I566">
            <v>36692</v>
          </cell>
          <cell r="J566">
            <v>1</v>
          </cell>
          <cell r="K566" t="str">
            <v>LEX-3XWSR06</v>
          </cell>
          <cell r="L566" t="str">
            <v>3XWSR06</v>
          </cell>
          <cell r="M566" t="str">
            <v>3YR LEXONSITE REPAIR WTY-2450 2420 2455 4019</v>
          </cell>
          <cell r="O566" t="str">
            <v>PN</v>
          </cell>
          <cell r="P566">
            <v>1</v>
          </cell>
          <cell r="Q566">
            <v>363</v>
          </cell>
          <cell r="R566">
            <v>363</v>
          </cell>
          <cell r="S566">
            <v>29.95</v>
          </cell>
          <cell r="T566">
            <v>0</v>
          </cell>
          <cell r="U566">
            <v>0</v>
          </cell>
          <cell r="V566">
            <v>0</v>
          </cell>
          <cell r="W566">
            <v>0</v>
          </cell>
          <cell r="X566">
            <v>392.95</v>
          </cell>
          <cell r="Y566">
            <v>36661</v>
          </cell>
        </row>
        <row r="567">
          <cell r="A567">
            <v>36651</v>
          </cell>
          <cell r="B567" t="str">
            <v>IN</v>
          </cell>
          <cell r="C567" t="str">
            <v>760473</v>
          </cell>
          <cell r="D567">
            <v>0</v>
          </cell>
          <cell r="E567">
            <v>36643</v>
          </cell>
          <cell r="F567">
            <v>8</v>
          </cell>
          <cell r="G567" t="str">
            <v>122435</v>
          </cell>
          <cell r="H567" t="str">
            <v>B0004166</v>
          </cell>
          <cell r="I567">
            <v>36681</v>
          </cell>
          <cell r="J567">
            <v>5</v>
          </cell>
          <cell r="K567" t="str">
            <v>LEX-12A1454</v>
          </cell>
          <cell r="L567" t="str">
            <v>12A1454</v>
          </cell>
          <cell r="M567" t="str">
            <v>BLACK CART FOR OPTRA 1200</v>
          </cell>
          <cell r="O567" t="str">
            <v>PN</v>
          </cell>
          <cell r="P567">
            <v>1</v>
          </cell>
          <cell r="Q567">
            <v>83</v>
          </cell>
          <cell r="R567">
            <v>83</v>
          </cell>
          <cell r="X567">
            <v>83</v>
          </cell>
          <cell r="Y567">
            <v>36650</v>
          </cell>
        </row>
        <row r="568">
          <cell r="A568">
            <v>36651</v>
          </cell>
          <cell r="B568" t="str">
            <v>IN</v>
          </cell>
          <cell r="C568" t="str">
            <v>760473</v>
          </cell>
          <cell r="D568">
            <v>0</v>
          </cell>
          <cell r="E568">
            <v>36643</v>
          </cell>
          <cell r="F568">
            <v>8</v>
          </cell>
          <cell r="G568" t="str">
            <v>122435</v>
          </cell>
          <cell r="H568" t="str">
            <v>B0004166</v>
          </cell>
          <cell r="I568">
            <v>36681</v>
          </cell>
          <cell r="J568">
            <v>3</v>
          </cell>
          <cell r="K568" t="str">
            <v>LEX-12A1450</v>
          </cell>
          <cell r="L568" t="str">
            <v>12A1450</v>
          </cell>
          <cell r="M568" t="str">
            <v>BLACK PHOTOCONDUCTOR KITFOR COLOR OPTRA 1200, 120</v>
          </cell>
          <cell r="O568" t="str">
            <v>PN</v>
          </cell>
          <cell r="P568">
            <v>1</v>
          </cell>
          <cell r="Q568">
            <v>79</v>
          </cell>
          <cell r="R568">
            <v>79</v>
          </cell>
          <cell r="X568">
            <v>79</v>
          </cell>
          <cell r="Y568">
            <v>36650</v>
          </cell>
        </row>
        <row r="569">
          <cell r="A569">
            <v>36651</v>
          </cell>
          <cell r="B569" t="str">
            <v>IN</v>
          </cell>
          <cell r="C569" t="str">
            <v>760473</v>
          </cell>
          <cell r="D569">
            <v>0</v>
          </cell>
          <cell r="E569">
            <v>36643</v>
          </cell>
          <cell r="F569">
            <v>8</v>
          </cell>
          <cell r="G569" t="str">
            <v>122435</v>
          </cell>
          <cell r="H569" t="str">
            <v>B0004166</v>
          </cell>
          <cell r="I569">
            <v>36681</v>
          </cell>
          <cell r="J569">
            <v>4</v>
          </cell>
          <cell r="K569" t="str">
            <v>LEX-12A1455</v>
          </cell>
          <cell r="L569" t="str">
            <v>12A1455</v>
          </cell>
          <cell r="M569" t="str">
            <v>COLOR PHOTOCONDUCTOR KITFOR COLOR OPTRA 1200, 120</v>
          </cell>
          <cell r="O569" t="str">
            <v>PN</v>
          </cell>
          <cell r="P569">
            <v>1</v>
          </cell>
          <cell r="Q569">
            <v>206</v>
          </cell>
          <cell r="R569">
            <v>206</v>
          </cell>
          <cell r="X569">
            <v>206</v>
          </cell>
          <cell r="Y569">
            <v>36650</v>
          </cell>
        </row>
        <row r="570">
          <cell r="A570">
            <v>36647</v>
          </cell>
          <cell r="B570" t="str">
            <v>IN</v>
          </cell>
          <cell r="C570" t="str">
            <v>755190</v>
          </cell>
          <cell r="D570">
            <v>0</v>
          </cell>
          <cell r="E570">
            <v>36643</v>
          </cell>
          <cell r="F570">
            <v>4</v>
          </cell>
          <cell r="G570" t="str">
            <v>122435</v>
          </cell>
          <cell r="H570" t="str">
            <v>B0004166</v>
          </cell>
          <cell r="I570">
            <v>36677</v>
          </cell>
          <cell r="J570">
            <v>1</v>
          </cell>
          <cell r="K570" t="str">
            <v>LEX-12A1452</v>
          </cell>
          <cell r="L570" t="str">
            <v>12A1452</v>
          </cell>
          <cell r="M570" t="str">
            <v>CYAN TONER CARTRIDGE FORCOLOR OPTRA 1200,1200</v>
          </cell>
          <cell r="O570" t="str">
            <v>PN</v>
          </cell>
          <cell r="P570">
            <v>1</v>
          </cell>
          <cell r="Q570">
            <v>112</v>
          </cell>
          <cell r="R570">
            <v>112</v>
          </cell>
          <cell r="S570">
            <v>18.48</v>
          </cell>
          <cell r="T570">
            <v>0</v>
          </cell>
          <cell r="U570">
            <v>0</v>
          </cell>
          <cell r="V570">
            <v>0</v>
          </cell>
          <cell r="W570">
            <v>0</v>
          </cell>
          <cell r="X570">
            <v>130.47999999999999</v>
          </cell>
          <cell r="Y570">
            <v>36647</v>
          </cell>
        </row>
        <row r="571">
          <cell r="A571">
            <v>36644</v>
          </cell>
          <cell r="B571" t="str">
            <v>IN</v>
          </cell>
          <cell r="C571" t="str">
            <v>752878</v>
          </cell>
          <cell r="D571">
            <v>0</v>
          </cell>
          <cell r="E571">
            <v>36643</v>
          </cell>
          <cell r="F571">
            <v>1</v>
          </cell>
          <cell r="G571" t="str">
            <v>122435</v>
          </cell>
          <cell r="H571" t="str">
            <v>B0004166</v>
          </cell>
          <cell r="I571">
            <v>36674</v>
          </cell>
          <cell r="J571">
            <v>3</v>
          </cell>
          <cell r="K571" t="str">
            <v>MIC-FREIGHT</v>
          </cell>
          <cell r="L571" t="str">
            <v>FREIGHT</v>
          </cell>
          <cell r="M571" t="str">
            <v>FREIGHT CHARGE TAXABLETAXABLE</v>
          </cell>
          <cell r="O571" t="str">
            <v>PN</v>
          </cell>
          <cell r="P571">
            <v>1</v>
          </cell>
          <cell r="Q571">
            <v>52</v>
          </cell>
          <cell r="R571">
            <v>52</v>
          </cell>
          <cell r="X571">
            <v>52</v>
          </cell>
          <cell r="Y571">
            <v>36644</v>
          </cell>
        </row>
        <row r="572">
          <cell r="A572">
            <v>36651</v>
          </cell>
          <cell r="B572" t="str">
            <v>IN</v>
          </cell>
          <cell r="C572" t="str">
            <v>760473</v>
          </cell>
          <cell r="D572">
            <v>0</v>
          </cell>
          <cell r="E572">
            <v>36643</v>
          </cell>
          <cell r="F572">
            <v>8</v>
          </cell>
          <cell r="G572" t="str">
            <v>122435</v>
          </cell>
          <cell r="H572" t="str">
            <v>B0004166</v>
          </cell>
          <cell r="I572">
            <v>36681</v>
          </cell>
          <cell r="J572">
            <v>6</v>
          </cell>
          <cell r="K572" t="str">
            <v>LEX-12A1451</v>
          </cell>
          <cell r="L572" t="str">
            <v>12A1451</v>
          </cell>
          <cell r="M572" t="str">
            <v>MAGENTA TONER CARTRIDGE FOR COLOR OPTRA 1200,1200</v>
          </cell>
          <cell r="O572" t="str">
            <v>PN</v>
          </cell>
          <cell r="P572">
            <v>1</v>
          </cell>
          <cell r="Q572">
            <v>113</v>
          </cell>
          <cell r="R572">
            <v>113</v>
          </cell>
          <cell r="X572">
            <v>113</v>
          </cell>
          <cell r="Y572">
            <v>36650</v>
          </cell>
        </row>
        <row r="573">
          <cell r="A573">
            <v>36647</v>
          </cell>
          <cell r="B573" t="str">
            <v>IN</v>
          </cell>
          <cell r="C573" t="str">
            <v>755190</v>
          </cell>
          <cell r="D573">
            <v>0</v>
          </cell>
          <cell r="E573">
            <v>36643</v>
          </cell>
          <cell r="F573">
            <v>4</v>
          </cell>
          <cell r="G573" t="str">
            <v>122435</v>
          </cell>
          <cell r="H573" t="str">
            <v>B0004166</v>
          </cell>
          <cell r="I573">
            <v>36677</v>
          </cell>
          <cell r="J573">
            <v>2</v>
          </cell>
          <cell r="K573" t="str">
            <v>LEX-12A1453</v>
          </cell>
          <cell r="L573" t="str">
            <v>12A1453</v>
          </cell>
          <cell r="M573" t="str">
            <v>YELLOW TONER CARTRIDGE FOR COLOR OPTRA 1200,1200</v>
          </cell>
          <cell r="O573" t="str">
            <v>PN</v>
          </cell>
          <cell r="P573">
            <v>1</v>
          </cell>
          <cell r="Q573">
            <v>112</v>
          </cell>
          <cell r="R573">
            <v>112</v>
          </cell>
          <cell r="X573">
            <v>112</v>
          </cell>
          <cell r="Y573">
            <v>36647</v>
          </cell>
        </row>
        <row r="574">
          <cell r="A574">
            <v>36644</v>
          </cell>
          <cell r="B574" t="str">
            <v>IN</v>
          </cell>
          <cell r="C574" t="str">
            <v>751218</v>
          </cell>
          <cell r="D574">
            <v>0</v>
          </cell>
          <cell r="E574">
            <v>36643</v>
          </cell>
          <cell r="F574">
            <v>1</v>
          </cell>
          <cell r="G574" t="str">
            <v>122440</v>
          </cell>
          <cell r="H574" t="str">
            <v>B0004167</v>
          </cell>
          <cell r="I574">
            <v>36674</v>
          </cell>
          <cell r="J574">
            <v>1</v>
          </cell>
          <cell r="K574" t="str">
            <v>CPQ-325800-001</v>
          </cell>
          <cell r="L574" t="str">
            <v>325800-001</v>
          </cell>
          <cell r="M574" t="str">
            <v>COMPAQ V700 17IN COLMON16VIS .22MM 1600X1200</v>
          </cell>
          <cell r="P574">
            <v>1</v>
          </cell>
          <cell r="Q574">
            <v>295</v>
          </cell>
          <cell r="R574">
            <v>295</v>
          </cell>
          <cell r="S574">
            <v>22.86</v>
          </cell>
          <cell r="T574">
            <v>10</v>
          </cell>
          <cell r="U574">
            <v>0</v>
          </cell>
          <cell r="V574">
            <v>0</v>
          </cell>
          <cell r="W574">
            <v>0</v>
          </cell>
          <cell r="X574">
            <v>327.86</v>
          </cell>
          <cell r="Y574">
            <v>36643</v>
          </cell>
        </row>
        <row r="575">
          <cell r="A575">
            <v>36644</v>
          </cell>
          <cell r="B575" t="str">
            <v>IN</v>
          </cell>
          <cell r="C575" t="str">
            <v>752880</v>
          </cell>
          <cell r="D575">
            <v>0</v>
          </cell>
          <cell r="E575">
            <v>36643</v>
          </cell>
          <cell r="F575">
            <v>1</v>
          </cell>
          <cell r="G575" t="str">
            <v>122444</v>
          </cell>
          <cell r="H575" t="str">
            <v>B0004168</v>
          </cell>
          <cell r="I575">
            <v>36674</v>
          </cell>
          <cell r="J575">
            <v>1</v>
          </cell>
          <cell r="K575" t="str">
            <v>CPQ-325800-001</v>
          </cell>
          <cell r="L575" t="str">
            <v>325800-001</v>
          </cell>
          <cell r="M575" t="str">
            <v>COMPAQ V700 17IN COLMON16VIS .22MM 1600X1200</v>
          </cell>
          <cell r="P575">
            <v>1</v>
          </cell>
          <cell r="Q575">
            <v>295</v>
          </cell>
          <cell r="R575">
            <v>295</v>
          </cell>
          <cell r="S575">
            <v>25.16</v>
          </cell>
          <cell r="T575">
            <v>0</v>
          </cell>
          <cell r="U575">
            <v>0</v>
          </cell>
          <cell r="V575">
            <v>0</v>
          </cell>
          <cell r="W575">
            <v>0</v>
          </cell>
          <cell r="X575">
            <v>320.16000000000003</v>
          </cell>
          <cell r="Y575">
            <v>36644</v>
          </cell>
        </row>
        <row r="576">
          <cell r="A576">
            <v>36644</v>
          </cell>
          <cell r="B576" t="str">
            <v>IN</v>
          </cell>
          <cell r="C576" t="str">
            <v>752880</v>
          </cell>
          <cell r="D576">
            <v>0</v>
          </cell>
          <cell r="E576">
            <v>36643</v>
          </cell>
          <cell r="F576">
            <v>1</v>
          </cell>
          <cell r="G576" t="str">
            <v>122444</v>
          </cell>
          <cell r="H576" t="str">
            <v>B0004168</v>
          </cell>
          <cell r="I576">
            <v>36674</v>
          </cell>
          <cell r="J576">
            <v>3</v>
          </cell>
          <cell r="K576" t="str">
            <v>MIC-FREIGHT</v>
          </cell>
          <cell r="L576" t="str">
            <v>FREIGHT</v>
          </cell>
          <cell r="M576" t="str">
            <v>FREIGHT CHARGE TAXABLETAXABLE</v>
          </cell>
          <cell r="P576">
            <v>1</v>
          </cell>
          <cell r="Q576">
            <v>10</v>
          </cell>
          <cell r="R576">
            <v>10</v>
          </cell>
          <cell r="X576">
            <v>10</v>
          </cell>
          <cell r="Y576">
            <v>36644</v>
          </cell>
        </row>
        <row r="577">
          <cell r="A577">
            <v>36644</v>
          </cell>
          <cell r="B577" t="str">
            <v>IN</v>
          </cell>
          <cell r="C577" t="str">
            <v>752881</v>
          </cell>
          <cell r="D577">
            <v>0</v>
          </cell>
          <cell r="E577">
            <v>36643</v>
          </cell>
          <cell r="F577">
            <v>1</v>
          </cell>
          <cell r="G577" t="str">
            <v>122446</v>
          </cell>
          <cell r="H577" t="str">
            <v>B0004169</v>
          </cell>
          <cell r="I577">
            <v>36674</v>
          </cell>
          <cell r="J577">
            <v>1</v>
          </cell>
          <cell r="K577" t="str">
            <v>CPQ-325800-001</v>
          </cell>
          <cell r="L577" t="str">
            <v>325800-001</v>
          </cell>
          <cell r="M577" t="str">
            <v>COMPAQ V700 17IN COLMON16VIS .22MM 1600X1200</v>
          </cell>
          <cell r="P577">
            <v>1</v>
          </cell>
          <cell r="Q577">
            <v>295</v>
          </cell>
          <cell r="R577">
            <v>295</v>
          </cell>
          <cell r="S577">
            <v>25.16</v>
          </cell>
          <cell r="T577">
            <v>0</v>
          </cell>
          <cell r="U577">
            <v>0</v>
          </cell>
          <cell r="V577">
            <v>0</v>
          </cell>
          <cell r="W577">
            <v>0</v>
          </cell>
          <cell r="X577">
            <v>320.16000000000003</v>
          </cell>
          <cell r="Y577">
            <v>36644</v>
          </cell>
        </row>
        <row r="578">
          <cell r="A578">
            <v>36644</v>
          </cell>
          <cell r="B578" t="str">
            <v>IN</v>
          </cell>
          <cell r="C578" t="str">
            <v>752881</v>
          </cell>
          <cell r="D578">
            <v>0</v>
          </cell>
          <cell r="E578">
            <v>36643</v>
          </cell>
          <cell r="F578">
            <v>1</v>
          </cell>
          <cell r="G578" t="str">
            <v>122446</v>
          </cell>
          <cell r="H578" t="str">
            <v>B0004169</v>
          </cell>
          <cell r="I578">
            <v>36674</v>
          </cell>
          <cell r="J578">
            <v>3</v>
          </cell>
          <cell r="K578" t="str">
            <v>MIC-FREIGHT</v>
          </cell>
          <cell r="L578" t="str">
            <v>FREIGHT</v>
          </cell>
          <cell r="M578" t="str">
            <v>FREIGHT CHARGE TAXABLETAXABLE</v>
          </cell>
          <cell r="P578">
            <v>1</v>
          </cell>
          <cell r="Q578">
            <v>10</v>
          </cell>
          <cell r="R578">
            <v>10</v>
          </cell>
          <cell r="X578">
            <v>10</v>
          </cell>
          <cell r="Y578">
            <v>36644</v>
          </cell>
        </row>
        <row r="579">
          <cell r="A579">
            <v>36649</v>
          </cell>
          <cell r="B579" t="str">
            <v>IN</v>
          </cell>
          <cell r="C579" t="str">
            <v>757473</v>
          </cell>
          <cell r="D579">
            <v>0</v>
          </cell>
          <cell r="E579">
            <v>36643</v>
          </cell>
          <cell r="F579">
            <v>6</v>
          </cell>
          <cell r="G579" t="str">
            <v>122448</v>
          </cell>
          <cell r="H579" t="str">
            <v>B0004170</v>
          </cell>
          <cell r="I579">
            <v>36679</v>
          </cell>
          <cell r="J579">
            <v>1</v>
          </cell>
          <cell r="K579" t="str">
            <v>LIF-P26L0821</v>
          </cell>
          <cell r="L579" t="str">
            <v>P26L0821</v>
          </cell>
          <cell r="M579" t="str">
            <v>ERWIN WITH 1 YEAR MAINTEN</v>
          </cell>
          <cell r="P579">
            <v>1</v>
          </cell>
          <cell r="Q579">
            <v>3474</v>
          </cell>
          <cell r="R579">
            <v>3474</v>
          </cell>
          <cell r="S579">
            <v>288.08999999999997</v>
          </cell>
          <cell r="T579">
            <v>0</v>
          </cell>
          <cell r="U579">
            <v>0</v>
          </cell>
          <cell r="V579">
            <v>0</v>
          </cell>
          <cell r="W579">
            <v>0</v>
          </cell>
          <cell r="X579">
            <v>3762.09</v>
          </cell>
          <cell r="Y579">
            <v>36637</v>
          </cell>
        </row>
        <row r="580">
          <cell r="A580">
            <v>36649</v>
          </cell>
          <cell r="B580" t="str">
            <v>IN</v>
          </cell>
          <cell r="C580" t="str">
            <v>757473</v>
          </cell>
          <cell r="D580">
            <v>0</v>
          </cell>
          <cell r="E580">
            <v>36643</v>
          </cell>
          <cell r="F580">
            <v>6</v>
          </cell>
          <cell r="G580" t="str">
            <v>122448</v>
          </cell>
          <cell r="H580" t="str">
            <v>B0004170</v>
          </cell>
          <cell r="I580">
            <v>36679</v>
          </cell>
          <cell r="J580">
            <v>2</v>
          </cell>
          <cell r="K580" t="str">
            <v>MIC-FREIGHT</v>
          </cell>
          <cell r="L580" t="str">
            <v>FREIGHT</v>
          </cell>
          <cell r="M580" t="str">
            <v>FREIGHT CHARGE TAXABLETAXABLE</v>
          </cell>
          <cell r="P580">
            <v>1</v>
          </cell>
          <cell r="Q580">
            <v>18</v>
          </cell>
          <cell r="R580">
            <v>18</v>
          </cell>
          <cell r="X580">
            <v>18</v>
          </cell>
          <cell r="Y580">
            <v>36637</v>
          </cell>
        </row>
        <row r="581">
          <cell r="A581">
            <v>36651</v>
          </cell>
          <cell r="B581" t="str">
            <v>IN</v>
          </cell>
          <cell r="C581" t="str">
            <v>760476</v>
          </cell>
          <cell r="D581">
            <v>0</v>
          </cell>
          <cell r="E581">
            <v>36643</v>
          </cell>
          <cell r="F581">
            <v>8</v>
          </cell>
          <cell r="G581" t="str">
            <v>122449</v>
          </cell>
          <cell r="H581" t="str">
            <v>B0004171</v>
          </cell>
          <cell r="I581">
            <v>36681</v>
          </cell>
          <cell r="J581">
            <v>1</v>
          </cell>
          <cell r="K581" t="str">
            <v>CPQ-166617-B21</v>
          </cell>
          <cell r="L581" t="str">
            <v>166617-B21</v>
          </cell>
          <cell r="M581" t="str">
            <v>64MB SYNCH DRAM 100MHZ DIMM ECC</v>
          </cell>
          <cell r="P581">
            <v>1</v>
          </cell>
          <cell r="Q581">
            <v>111</v>
          </cell>
          <cell r="R581">
            <v>111</v>
          </cell>
          <cell r="S581">
            <v>9.98</v>
          </cell>
          <cell r="T581">
            <v>0</v>
          </cell>
          <cell r="U581">
            <v>0</v>
          </cell>
          <cell r="V581">
            <v>0</v>
          </cell>
          <cell r="W581">
            <v>0</v>
          </cell>
          <cell r="X581">
            <v>120.98</v>
          </cell>
          <cell r="Y581">
            <v>36650</v>
          </cell>
        </row>
        <row r="582">
          <cell r="A582">
            <v>36651</v>
          </cell>
          <cell r="B582" t="str">
            <v>IN</v>
          </cell>
          <cell r="C582" t="str">
            <v>760476</v>
          </cell>
          <cell r="D582">
            <v>0</v>
          </cell>
          <cell r="E582">
            <v>36643</v>
          </cell>
          <cell r="F582">
            <v>8</v>
          </cell>
          <cell r="G582" t="str">
            <v>122449</v>
          </cell>
          <cell r="H582" t="str">
            <v>B0004171</v>
          </cell>
          <cell r="I582">
            <v>36681</v>
          </cell>
          <cell r="J582">
            <v>3</v>
          </cell>
          <cell r="K582" t="str">
            <v>MIC-FREIGHT</v>
          </cell>
          <cell r="L582" t="str">
            <v>FREIGHT</v>
          </cell>
          <cell r="M582" t="str">
            <v>FREIGHT CHARGE TAXABLETAXABLE</v>
          </cell>
          <cell r="P582">
            <v>1</v>
          </cell>
          <cell r="Q582">
            <v>10</v>
          </cell>
          <cell r="R582">
            <v>10</v>
          </cell>
          <cell r="X582">
            <v>10</v>
          </cell>
          <cell r="Y582">
            <v>36650</v>
          </cell>
        </row>
        <row r="583">
          <cell r="A583">
            <v>36647</v>
          </cell>
          <cell r="B583" t="str">
            <v>IN</v>
          </cell>
          <cell r="C583" t="str">
            <v>754867</v>
          </cell>
          <cell r="D583">
            <v>0</v>
          </cell>
          <cell r="E583">
            <v>36643</v>
          </cell>
          <cell r="F583">
            <v>4</v>
          </cell>
          <cell r="G583" t="str">
            <v>122450</v>
          </cell>
          <cell r="H583" t="str">
            <v>B0004172</v>
          </cell>
          <cell r="I583">
            <v>36677</v>
          </cell>
          <cell r="J583">
            <v>1</v>
          </cell>
          <cell r="K583" t="str">
            <v>MIC-FREIGHT</v>
          </cell>
          <cell r="L583" t="str">
            <v>FREIGHT</v>
          </cell>
          <cell r="M583" t="str">
            <v>FREIGHT CHARGE TAXABLETAXABLE</v>
          </cell>
          <cell r="P583">
            <v>1</v>
          </cell>
          <cell r="Q583">
            <v>10</v>
          </cell>
          <cell r="R583">
            <v>10</v>
          </cell>
          <cell r="S583">
            <v>104.78</v>
          </cell>
          <cell r="T583">
            <v>0</v>
          </cell>
          <cell r="U583">
            <v>0</v>
          </cell>
          <cell r="V583">
            <v>0</v>
          </cell>
          <cell r="W583">
            <v>0</v>
          </cell>
          <cell r="X583">
            <v>114.78</v>
          </cell>
          <cell r="Y583">
            <v>36644</v>
          </cell>
        </row>
        <row r="584">
          <cell r="A584">
            <v>36647</v>
          </cell>
          <cell r="B584" t="str">
            <v>IN</v>
          </cell>
          <cell r="C584" t="str">
            <v>754867</v>
          </cell>
          <cell r="D584">
            <v>0</v>
          </cell>
          <cell r="E584">
            <v>36643</v>
          </cell>
          <cell r="F584">
            <v>4</v>
          </cell>
          <cell r="G584" t="str">
            <v>122450</v>
          </cell>
          <cell r="H584" t="str">
            <v>B0004172</v>
          </cell>
          <cell r="I584">
            <v>36677</v>
          </cell>
          <cell r="J584">
            <v>2</v>
          </cell>
          <cell r="K584" t="str">
            <v>LEX-12C0877</v>
          </cell>
          <cell r="L584" t="str">
            <v>12C0877</v>
          </cell>
          <cell r="M584" t="str">
            <v>LEXMARK TRANSFER BELT FOROPTRA SC1275</v>
          </cell>
          <cell r="P584">
            <v>2</v>
          </cell>
          <cell r="Q584">
            <v>630</v>
          </cell>
          <cell r="R584">
            <v>1260</v>
          </cell>
          <cell r="X584">
            <v>1260</v>
          </cell>
          <cell r="Y584">
            <v>36644</v>
          </cell>
        </row>
        <row r="585">
          <cell r="A585">
            <v>36644</v>
          </cell>
          <cell r="B585" t="str">
            <v>IN</v>
          </cell>
          <cell r="C585" t="str">
            <v>752882</v>
          </cell>
          <cell r="D585">
            <v>0</v>
          </cell>
          <cell r="E585">
            <v>36643</v>
          </cell>
          <cell r="F585">
            <v>1</v>
          </cell>
          <cell r="G585" t="str">
            <v>122451</v>
          </cell>
          <cell r="H585" t="str">
            <v>B0004173</v>
          </cell>
          <cell r="I585">
            <v>36674</v>
          </cell>
          <cell r="J585">
            <v>3</v>
          </cell>
          <cell r="K585" t="str">
            <v>MIC-FREIGHT</v>
          </cell>
          <cell r="L585" t="str">
            <v>FREIGHT</v>
          </cell>
          <cell r="M585" t="str">
            <v>FREIGHT CHARGE TAXABLETAXABLE</v>
          </cell>
          <cell r="P585">
            <v>1</v>
          </cell>
          <cell r="Q585">
            <v>10</v>
          </cell>
          <cell r="R585">
            <v>10</v>
          </cell>
          <cell r="X585">
            <v>10</v>
          </cell>
          <cell r="Y585">
            <v>36644</v>
          </cell>
        </row>
        <row r="586">
          <cell r="A586">
            <v>36644</v>
          </cell>
          <cell r="B586" t="str">
            <v>IN</v>
          </cell>
          <cell r="C586" t="str">
            <v>752882</v>
          </cell>
          <cell r="D586">
            <v>0</v>
          </cell>
          <cell r="E586">
            <v>36643</v>
          </cell>
          <cell r="F586">
            <v>1</v>
          </cell>
          <cell r="G586" t="str">
            <v>122451</v>
          </cell>
          <cell r="H586" t="str">
            <v>B0004173</v>
          </cell>
          <cell r="I586">
            <v>36674</v>
          </cell>
          <cell r="J586">
            <v>1</v>
          </cell>
          <cell r="K586" t="str">
            <v>BEL-F2L088-06</v>
          </cell>
          <cell r="L586" t="str">
            <v>F2L088-06</v>
          </cell>
          <cell r="M586" t="str">
            <v>IBM AT MDM ADPTR CABLE, 6DB9F/DB25M</v>
          </cell>
          <cell r="P586">
            <v>5</v>
          </cell>
          <cell r="Q586">
            <v>3</v>
          </cell>
          <cell r="R586">
            <v>15</v>
          </cell>
          <cell r="S586">
            <v>2.06</v>
          </cell>
          <cell r="T586">
            <v>0</v>
          </cell>
          <cell r="U586">
            <v>0</v>
          </cell>
          <cell r="V586">
            <v>0</v>
          </cell>
          <cell r="W586">
            <v>0</v>
          </cell>
          <cell r="X586">
            <v>17.059999999999999</v>
          </cell>
          <cell r="Y586">
            <v>36644</v>
          </cell>
        </row>
        <row r="587">
          <cell r="A587">
            <v>36645</v>
          </cell>
          <cell r="B587" t="str">
            <v>IN</v>
          </cell>
          <cell r="C587" t="str">
            <v>753323</v>
          </cell>
          <cell r="D587">
            <v>0</v>
          </cell>
          <cell r="E587">
            <v>36643</v>
          </cell>
          <cell r="F587">
            <v>2</v>
          </cell>
          <cell r="G587" t="str">
            <v>122451</v>
          </cell>
          <cell r="H587" t="str">
            <v>B0004173</v>
          </cell>
          <cell r="I587">
            <v>36675</v>
          </cell>
          <cell r="J587">
            <v>1</v>
          </cell>
          <cell r="K587" t="str">
            <v>TCM-005686-03</v>
          </cell>
          <cell r="L587" t="str">
            <v>005686-03</v>
          </cell>
          <cell r="M587" t="str">
            <v>US ROBOTICS 56K ITU V.90-EXT D/F MODEM</v>
          </cell>
          <cell r="P587">
            <v>5</v>
          </cell>
          <cell r="Q587">
            <v>115</v>
          </cell>
          <cell r="R587">
            <v>575</v>
          </cell>
          <cell r="S587">
            <v>47.44</v>
          </cell>
          <cell r="T587">
            <v>0</v>
          </cell>
          <cell r="U587">
            <v>0</v>
          </cell>
          <cell r="V587">
            <v>0</v>
          </cell>
          <cell r="W587">
            <v>0</v>
          </cell>
          <cell r="X587">
            <v>622.44000000000005</v>
          </cell>
          <cell r="Y587">
            <v>36644</v>
          </cell>
        </row>
        <row r="588">
          <cell r="A588">
            <v>36651</v>
          </cell>
          <cell r="B588" t="str">
            <v>IN</v>
          </cell>
          <cell r="C588" t="str">
            <v>760477</v>
          </cell>
          <cell r="D588">
            <v>0</v>
          </cell>
          <cell r="E588">
            <v>36643</v>
          </cell>
          <cell r="F588">
            <v>8</v>
          </cell>
          <cell r="G588" t="str">
            <v>122452</v>
          </cell>
          <cell r="H588" t="str">
            <v>B0004174</v>
          </cell>
          <cell r="I588">
            <v>36681</v>
          </cell>
          <cell r="J588">
            <v>1</v>
          </cell>
          <cell r="K588" t="str">
            <v>CPQ-382500-001</v>
          </cell>
          <cell r="L588" t="str">
            <v>382500-001</v>
          </cell>
          <cell r="M588" t="str">
            <v>ARMADA CONVENIENCE BASE E</v>
          </cell>
          <cell r="N588" t="str">
            <v>x</v>
          </cell>
          <cell r="P588">
            <v>1</v>
          </cell>
          <cell r="Q588">
            <v>212</v>
          </cell>
          <cell r="R588">
            <v>212</v>
          </cell>
          <cell r="S588">
            <v>21.78</v>
          </cell>
          <cell r="T588">
            <v>0</v>
          </cell>
          <cell r="U588">
            <v>0</v>
          </cell>
          <cell r="V588">
            <v>0</v>
          </cell>
          <cell r="W588">
            <v>0</v>
          </cell>
          <cell r="X588">
            <v>233.78</v>
          </cell>
          <cell r="Y588">
            <v>36650</v>
          </cell>
        </row>
        <row r="589">
          <cell r="A589">
            <v>36650</v>
          </cell>
          <cell r="B589" t="str">
            <v>IN</v>
          </cell>
          <cell r="C589" t="str">
            <v>759627</v>
          </cell>
          <cell r="D589">
            <v>0</v>
          </cell>
          <cell r="E589">
            <v>36643</v>
          </cell>
          <cell r="F589">
            <v>7</v>
          </cell>
          <cell r="G589" t="str">
            <v>122452</v>
          </cell>
          <cell r="H589" t="str">
            <v>B0004174</v>
          </cell>
          <cell r="I589">
            <v>36680</v>
          </cell>
          <cell r="J589">
            <v>1</v>
          </cell>
          <cell r="K589" t="str">
            <v>CPQ-122931-B25</v>
          </cell>
          <cell r="L589" t="str">
            <v>122931-B25</v>
          </cell>
          <cell r="M589" t="str">
            <v>ARMADA CONVENIENCE BASE EMONITOR STAND</v>
          </cell>
          <cell r="N589" t="str">
            <v>x</v>
          </cell>
          <cell r="P589">
            <v>1</v>
          </cell>
          <cell r="Q589">
            <v>76</v>
          </cell>
          <cell r="R589">
            <v>76</v>
          </cell>
          <cell r="S589">
            <v>6.27</v>
          </cell>
          <cell r="T589">
            <v>0</v>
          </cell>
          <cell r="U589">
            <v>0</v>
          </cell>
          <cell r="V589">
            <v>0</v>
          </cell>
          <cell r="W589">
            <v>0</v>
          </cell>
          <cell r="X589">
            <v>82.27</v>
          </cell>
          <cell r="Y589">
            <v>36650</v>
          </cell>
        </row>
        <row r="590">
          <cell r="A590">
            <v>36645</v>
          </cell>
          <cell r="B590" t="str">
            <v>IN</v>
          </cell>
          <cell r="C590" t="str">
            <v>754343</v>
          </cell>
          <cell r="D590">
            <v>0</v>
          </cell>
          <cell r="E590">
            <v>36643</v>
          </cell>
          <cell r="F590">
            <v>2</v>
          </cell>
          <cell r="G590" t="str">
            <v>122452</v>
          </cell>
          <cell r="H590" t="str">
            <v>B0004174</v>
          </cell>
          <cell r="I590">
            <v>36675</v>
          </cell>
          <cell r="J590">
            <v>1</v>
          </cell>
          <cell r="K590" t="str">
            <v>CPQ-325800-001</v>
          </cell>
          <cell r="L590" t="str">
            <v>325800-001</v>
          </cell>
          <cell r="M590" t="str">
            <v>COMPAQ V700 17IN COLMON16VIS .22MM 1600X1200</v>
          </cell>
          <cell r="P590">
            <v>1</v>
          </cell>
          <cell r="Q590">
            <v>295</v>
          </cell>
          <cell r="R590">
            <v>295</v>
          </cell>
          <cell r="S590">
            <v>25.16</v>
          </cell>
          <cell r="T590">
            <v>0</v>
          </cell>
          <cell r="U590">
            <v>0</v>
          </cell>
          <cell r="V590">
            <v>0</v>
          </cell>
          <cell r="W590">
            <v>0</v>
          </cell>
          <cell r="X590">
            <v>320.16000000000003</v>
          </cell>
          <cell r="Y590">
            <v>36645</v>
          </cell>
        </row>
        <row r="591">
          <cell r="A591">
            <v>36651</v>
          </cell>
          <cell r="B591" t="str">
            <v>IN</v>
          </cell>
          <cell r="C591" t="str">
            <v>760477</v>
          </cell>
          <cell r="D591">
            <v>0</v>
          </cell>
          <cell r="E591">
            <v>36643</v>
          </cell>
          <cell r="F591">
            <v>8</v>
          </cell>
          <cell r="G591" t="str">
            <v>122452</v>
          </cell>
          <cell r="H591" t="str">
            <v>B0004174</v>
          </cell>
          <cell r="I591">
            <v>36681</v>
          </cell>
          <cell r="J591">
            <v>2</v>
          </cell>
          <cell r="K591" t="str">
            <v>CPQ-294343-001</v>
          </cell>
          <cell r="L591" t="str">
            <v>294343-001</v>
          </cell>
          <cell r="M591" t="str">
            <v>ENHANCED KYBRD - OPAL F/ARMADA</v>
          </cell>
          <cell r="P591">
            <v>1</v>
          </cell>
          <cell r="Q591">
            <v>52</v>
          </cell>
          <cell r="R591">
            <v>52</v>
          </cell>
          <cell r="X591">
            <v>52</v>
          </cell>
          <cell r="Y591">
            <v>36650</v>
          </cell>
        </row>
        <row r="592">
          <cell r="A592">
            <v>36645</v>
          </cell>
          <cell r="B592" t="str">
            <v>IN</v>
          </cell>
          <cell r="C592" t="str">
            <v>754343</v>
          </cell>
          <cell r="D592">
            <v>0</v>
          </cell>
          <cell r="E592">
            <v>36643</v>
          </cell>
          <cell r="F592">
            <v>2</v>
          </cell>
          <cell r="G592" t="str">
            <v>122452</v>
          </cell>
          <cell r="H592" t="str">
            <v>B0004174</v>
          </cell>
          <cell r="I592">
            <v>36675</v>
          </cell>
          <cell r="J592">
            <v>3</v>
          </cell>
          <cell r="K592" t="str">
            <v>MIC-FREIGHT</v>
          </cell>
          <cell r="L592" t="str">
            <v>FREIGHT</v>
          </cell>
          <cell r="M592" t="str">
            <v>FREIGHT CHARGE TAXABLETAXABLE</v>
          </cell>
          <cell r="P592">
            <v>1</v>
          </cell>
          <cell r="Q592">
            <v>10</v>
          </cell>
          <cell r="R592">
            <v>10</v>
          </cell>
          <cell r="X592">
            <v>10</v>
          </cell>
          <cell r="Y592">
            <v>36645</v>
          </cell>
        </row>
        <row r="593">
          <cell r="A593">
            <v>36651</v>
          </cell>
          <cell r="B593" t="str">
            <v>IN</v>
          </cell>
          <cell r="C593" t="str">
            <v>760478</v>
          </cell>
          <cell r="D593">
            <v>0</v>
          </cell>
          <cell r="E593">
            <v>36643</v>
          </cell>
          <cell r="F593">
            <v>8</v>
          </cell>
          <cell r="G593" t="str">
            <v>122453</v>
          </cell>
          <cell r="H593" t="str">
            <v>B0004175</v>
          </cell>
          <cell r="I593">
            <v>36681</v>
          </cell>
          <cell r="J593">
            <v>1</v>
          </cell>
          <cell r="K593" t="str">
            <v>CPQ-382500-001</v>
          </cell>
          <cell r="L593" t="str">
            <v>382500-001</v>
          </cell>
          <cell r="M593" t="str">
            <v>ARMADA CONVENIENCE BASE E</v>
          </cell>
          <cell r="N593" t="str">
            <v>x</v>
          </cell>
          <cell r="P593">
            <v>1</v>
          </cell>
          <cell r="Q593">
            <v>212</v>
          </cell>
          <cell r="R593">
            <v>212</v>
          </cell>
          <cell r="S593">
            <v>24.5</v>
          </cell>
          <cell r="T593">
            <v>0</v>
          </cell>
          <cell r="U593">
            <v>0</v>
          </cell>
          <cell r="V593">
            <v>0</v>
          </cell>
          <cell r="W593">
            <v>0</v>
          </cell>
          <cell r="X593">
            <v>236.5</v>
          </cell>
          <cell r="Y593">
            <v>36650</v>
          </cell>
        </row>
        <row r="594">
          <cell r="A594">
            <v>36650</v>
          </cell>
          <cell r="B594" t="str">
            <v>IN</v>
          </cell>
          <cell r="C594" t="str">
            <v>759628</v>
          </cell>
          <cell r="D594">
            <v>0</v>
          </cell>
          <cell r="E594">
            <v>36643</v>
          </cell>
          <cell r="F594">
            <v>7</v>
          </cell>
          <cell r="G594" t="str">
            <v>122453</v>
          </cell>
          <cell r="H594" t="str">
            <v>B0004175</v>
          </cell>
          <cell r="I594">
            <v>36680</v>
          </cell>
          <cell r="J594">
            <v>1</v>
          </cell>
          <cell r="K594" t="str">
            <v>CPQ-122931-B25</v>
          </cell>
          <cell r="L594" t="str">
            <v>122931-B25</v>
          </cell>
          <cell r="M594" t="str">
            <v>ARMADA CONVENIENCE BASE EMONITOR STAND</v>
          </cell>
          <cell r="N594" t="str">
            <v>x</v>
          </cell>
          <cell r="P594">
            <v>1</v>
          </cell>
          <cell r="Q594">
            <v>76</v>
          </cell>
          <cell r="R594">
            <v>76</v>
          </cell>
          <cell r="S594">
            <v>6.27</v>
          </cell>
          <cell r="T594">
            <v>0</v>
          </cell>
          <cell r="U594">
            <v>0</v>
          </cell>
          <cell r="V594">
            <v>0</v>
          </cell>
          <cell r="W594">
            <v>0</v>
          </cell>
          <cell r="X594">
            <v>82.27</v>
          </cell>
          <cell r="Y594">
            <v>36650</v>
          </cell>
        </row>
        <row r="595">
          <cell r="A595">
            <v>36645</v>
          </cell>
          <cell r="B595" t="str">
            <v>IN</v>
          </cell>
          <cell r="C595" t="str">
            <v>754344</v>
          </cell>
          <cell r="D595">
            <v>0</v>
          </cell>
          <cell r="E595">
            <v>36643</v>
          </cell>
          <cell r="F595">
            <v>2</v>
          </cell>
          <cell r="G595" t="str">
            <v>122453</v>
          </cell>
          <cell r="H595" t="str">
            <v>B0004175</v>
          </cell>
          <cell r="I595">
            <v>36675</v>
          </cell>
          <cell r="J595">
            <v>1</v>
          </cell>
          <cell r="K595" t="str">
            <v>CPQ-325800-001</v>
          </cell>
          <cell r="L595" t="str">
            <v>325800-001</v>
          </cell>
          <cell r="M595" t="str">
            <v>COMPAQ V700 17IN COLMON16VIS .22MM 1600X1200</v>
          </cell>
          <cell r="P595">
            <v>1</v>
          </cell>
          <cell r="Q595">
            <v>295</v>
          </cell>
          <cell r="R595">
            <v>295</v>
          </cell>
          <cell r="S595">
            <v>25.16</v>
          </cell>
          <cell r="T595">
            <v>0</v>
          </cell>
          <cell r="U595">
            <v>0</v>
          </cell>
          <cell r="V595">
            <v>0</v>
          </cell>
          <cell r="W595">
            <v>0</v>
          </cell>
          <cell r="X595">
            <v>320.16000000000003</v>
          </cell>
          <cell r="Y595">
            <v>36645</v>
          </cell>
        </row>
        <row r="596">
          <cell r="A596">
            <v>36651</v>
          </cell>
          <cell r="B596" t="str">
            <v>IN</v>
          </cell>
          <cell r="C596" t="str">
            <v>760478</v>
          </cell>
          <cell r="D596">
            <v>0</v>
          </cell>
          <cell r="E596">
            <v>36643</v>
          </cell>
          <cell r="F596">
            <v>8</v>
          </cell>
          <cell r="G596" t="str">
            <v>122453</v>
          </cell>
          <cell r="H596" t="str">
            <v>B0004175</v>
          </cell>
          <cell r="I596">
            <v>36681</v>
          </cell>
          <cell r="J596">
            <v>2</v>
          </cell>
          <cell r="K596" t="str">
            <v>CPQ-294343-001</v>
          </cell>
          <cell r="L596" t="str">
            <v>294343-001</v>
          </cell>
          <cell r="M596" t="str">
            <v>ENHANCED KYBRD - OPAL F/ARMADA</v>
          </cell>
          <cell r="P596">
            <v>1</v>
          </cell>
          <cell r="Q596">
            <v>52</v>
          </cell>
          <cell r="R596">
            <v>52</v>
          </cell>
          <cell r="X596">
            <v>52</v>
          </cell>
          <cell r="Y596">
            <v>36650</v>
          </cell>
        </row>
        <row r="597">
          <cell r="A597">
            <v>36645</v>
          </cell>
          <cell r="B597" t="str">
            <v>IN</v>
          </cell>
          <cell r="C597" t="str">
            <v>754344</v>
          </cell>
          <cell r="D597">
            <v>0</v>
          </cell>
          <cell r="E597">
            <v>36643</v>
          </cell>
          <cell r="F597">
            <v>2</v>
          </cell>
          <cell r="G597" t="str">
            <v>122453</v>
          </cell>
          <cell r="H597" t="str">
            <v>B0004175</v>
          </cell>
          <cell r="I597">
            <v>36675</v>
          </cell>
          <cell r="J597">
            <v>3</v>
          </cell>
          <cell r="K597" t="str">
            <v>MIC-FREIGHT</v>
          </cell>
          <cell r="L597" t="str">
            <v>FREIGHT</v>
          </cell>
          <cell r="M597" t="str">
            <v>FREIGHT CHARGE TAXABLETAXABLE</v>
          </cell>
          <cell r="P597">
            <v>1</v>
          </cell>
          <cell r="Q597">
            <v>10</v>
          </cell>
          <cell r="R597">
            <v>10</v>
          </cell>
          <cell r="X597">
            <v>10</v>
          </cell>
          <cell r="Y597">
            <v>36645</v>
          </cell>
        </row>
        <row r="598">
          <cell r="A598">
            <v>36651</v>
          </cell>
          <cell r="B598" t="str">
            <v>IN</v>
          </cell>
          <cell r="C598" t="str">
            <v>760478</v>
          </cell>
          <cell r="D598">
            <v>0</v>
          </cell>
          <cell r="E598">
            <v>36643</v>
          </cell>
          <cell r="F598">
            <v>8</v>
          </cell>
          <cell r="G598" t="str">
            <v>122453</v>
          </cell>
          <cell r="H598" t="str">
            <v>B0004175</v>
          </cell>
          <cell r="I598">
            <v>36681</v>
          </cell>
          <cell r="J598">
            <v>3</v>
          </cell>
          <cell r="K598" t="str">
            <v>CPQ-143315-B21</v>
          </cell>
          <cell r="L598" t="str">
            <v>143315-B21</v>
          </cell>
          <cell r="M598" t="str">
            <v>MOUSE - OPAL F/ARMADA</v>
          </cell>
          <cell r="P598">
            <v>1</v>
          </cell>
          <cell r="Q598">
            <v>33</v>
          </cell>
          <cell r="R598">
            <v>33</v>
          </cell>
          <cell r="X598">
            <v>33</v>
          </cell>
          <cell r="Y598">
            <v>36650</v>
          </cell>
        </row>
        <row r="599">
          <cell r="A599">
            <v>36650</v>
          </cell>
          <cell r="B599" t="str">
            <v>IN</v>
          </cell>
          <cell r="C599" t="str">
            <v>758653</v>
          </cell>
          <cell r="D599">
            <v>0</v>
          </cell>
          <cell r="E599">
            <v>36644</v>
          </cell>
          <cell r="F599">
            <v>6</v>
          </cell>
          <cell r="G599" t="str">
            <v>122460</v>
          </cell>
          <cell r="H599" t="str">
            <v>B0004176</v>
          </cell>
          <cell r="I599">
            <v>36680</v>
          </cell>
          <cell r="J599">
            <v>1</v>
          </cell>
          <cell r="K599" t="str">
            <v>CEX-CS-A03950-CD</v>
          </cell>
          <cell r="L599" t="str">
            <v>CS-A03950-CD</v>
          </cell>
          <cell r="M599" t="str">
            <v>CARDSCAN EXECUTIVE W/ V5.SOFTWARE</v>
          </cell>
          <cell r="P599">
            <v>1</v>
          </cell>
          <cell r="Q599">
            <v>224</v>
          </cell>
          <cell r="R599">
            <v>224</v>
          </cell>
          <cell r="S599">
            <v>22.11</v>
          </cell>
          <cell r="T599">
            <v>0</v>
          </cell>
          <cell r="U599">
            <v>0</v>
          </cell>
          <cell r="V599">
            <v>0</v>
          </cell>
          <cell r="W599">
            <v>0</v>
          </cell>
          <cell r="X599">
            <v>246.11</v>
          </cell>
          <cell r="Y599">
            <v>36649</v>
          </cell>
        </row>
        <row r="600">
          <cell r="A600">
            <v>36650</v>
          </cell>
          <cell r="B600" t="str">
            <v>IN</v>
          </cell>
          <cell r="C600" t="str">
            <v>758653</v>
          </cell>
          <cell r="D600">
            <v>0</v>
          </cell>
          <cell r="E600">
            <v>36644</v>
          </cell>
          <cell r="F600">
            <v>6</v>
          </cell>
          <cell r="G600" t="str">
            <v>122460</v>
          </cell>
          <cell r="H600" t="str">
            <v>B0004176</v>
          </cell>
          <cell r="I600">
            <v>36680</v>
          </cell>
          <cell r="J600">
            <v>4</v>
          </cell>
          <cell r="K600" t="str">
            <v>MIC-FREIGHT</v>
          </cell>
          <cell r="L600" t="str">
            <v>FREIGHT</v>
          </cell>
          <cell r="M600" t="str">
            <v>FREIGHT CHARGE TAXABLETAXABLE</v>
          </cell>
          <cell r="P600">
            <v>1</v>
          </cell>
          <cell r="Q600">
            <v>10</v>
          </cell>
          <cell r="R600">
            <v>10</v>
          </cell>
          <cell r="X600">
            <v>10</v>
          </cell>
          <cell r="Y600">
            <v>36649</v>
          </cell>
        </row>
        <row r="601">
          <cell r="A601">
            <v>36650</v>
          </cell>
          <cell r="B601" t="str">
            <v>IN</v>
          </cell>
          <cell r="C601" t="str">
            <v>758653</v>
          </cell>
          <cell r="D601">
            <v>0</v>
          </cell>
          <cell r="E601">
            <v>36644</v>
          </cell>
          <cell r="F601">
            <v>6</v>
          </cell>
          <cell r="G601" t="str">
            <v>122460</v>
          </cell>
          <cell r="H601" t="str">
            <v>B0004176</v>
          </cell>
          <cell r="I601">
            <v>36680</v>
          </cell>
          <cell r="J601">
            <v>2</v>
          </cell>
          <cell r="K601" t="str">
            <v>KEN-64068</v>
          </cell>
          <cell r="L601" t="str">
            <v>64068</v>
          </cell>
          <cell r="M601" t="str">
            <v>MICROSAVER SECURITY SYS FOR CPQ PORT</v>
          </cell>
          <cell r="P601">
            <v>1</v>
          </cell>
          <cell r="Q601">
            <v>34</v>
          </cell>
          <cell r="R601">
            <v>34</v>
          </cell>
          <cell r="X601">
            <v>34</v>
          </cell>
          <cell r="Y601">
            <v>36649</v>
          </cell>
        </row>
        <row r="602">
          <cell r="A602">
            <v>36656</v>
          </cell>
          <cell r="B602" t="str">
            <v>IN</v>
          </cell>
          <cell r="C602" t="str">
            <v>766637</v>
          </cell>
          <cell r="D602">
            <v>0</v>
          </cell>
          <cell r="E602">
            <v>36644</v>
          </cell>
          <cell r="F602">
            <v>12</v>
          </cell>
          <cell r="G602" t="str">
            <v>122461</v>
          </cell>
          <cell r="H602" t="str">
            <v>B0004177</v>
          </cell>
          <cell r="I602">
            <v>36686</v>
          </cell>
          <cell r="J602">
            <v>3</v>
          </cell>
          <cell r="K602" t="str">
            <v>MIC-FREIGHT</v>
          </cell>
          <cell r="L602" t="str">
            <v>FREIGHT</v>
          </cell>
          <cell r="M602" t="str">
            <v>FREIGHT CHARGE TAXABLETAXABLE</v>
          </cell>
          <cell r="P602">
            <v>1</v>
          </cell>
          <cell r="Q602">
            <v>10</v>
          </cell>
          <cell r="R602">
            <v>10</v>
          </cell>
          <cell r="X602">
            <v>10</v>
          </cell>
          <cell r="Y602">
            <v>36655</v>
          </cell>
        </row>
        <row r="603">
          <cell r="A603">
            <v>36656</v>
          </cell>
          <cell r="B603" t="str">
            <v>IN</v>
          </cell>
          <cell r="C603" t="str">
            <v>766637</v>
          </cell>
          <cell r="D603">
            <v>0</v>
          </cell>
          <cell r="E603">
            <v>36644</v>
          </cell>
          <cell r="F603">
            <v>12</v>
          </cell>
          <cell r="G603" t="str">
            <v>122461</v>
          </cell>
          <cell r="H603" t="str">
            <v>B0004177</v>
          </cell>
          <cell r="I603">
            <v>36686</v>
          </cell>
          <cell r="J603">
            <v>1</v>
          </cell>
          <cell r="K603" t="str">
            <v>CPQ-326100-001</v>
          </cell>
          <cell r="L603" t="str">
            <v>326100-001</v>
          </cell>
          <cell r="M603" t="str">
            <v>TFT8020 FLAT PANEL-MONITOR OPAL</v>
          </cell>
          <cell r="P603">
            <v>1</v>
          </cell>
          <cell r="Q603">
            <v>2448</v>
          </cell>
          <cell r="R603">
            <v>2448</v>
          </cell>
          <cell r="S603">
            <v>202.79</v>
          </cell>
          <cell r="T603">
            <v>0</v>
          </cell>
          <cell r="U603">
            <v>0</v>
          </cell>
          <cell r="V603">
            <v>0</v>
          </cell>
          <cell r="W603">
            <v>0</v>
          </cell>
          <cell r="X603">
            <v>2650.79</v>
          </cell>
          <cell r="Y603">
            <v>36655</v>
          </cell>
        </row>
        <row r="604">
          <cell r="A604">
            <v>36676</v>
          </cell>
          <cell r="B604" t="str">
            <v>IN</v>
          </cell>
          <cell r="C604" t="str">
            <v>789180</v>
          </cell>
          <cell r="D604">
            <v>0</v>
          </cell>
          <cell r="E604">
            <v>36644</v>
          </cell>
          <cell r="F604">
            <v>32</v>
          </cell>
          <cell r="G604" t="str">
            <v>122462</v>
          </cell>
          <cell r="H604" t="str">
            <v>B0004178</v>
          </cell>
          <cell r="I604">
            <v>36706</v>
          </cell>
          <cell r="J604">
            <v>2</v>
          </cell>
          <cell r="K604" t="str">
            <v>MIC-FREIGHT</v>
          </cell>
          <cell r="L604" t="str">
            <v>FREIGHT</v>
          </cell>
          <cell r="M604" t="str">
            <v>FREIGHT CHARGE TAXABLETAXABLE</v>
          </cell>
          <cell r="P604">
            <v>1</v>
          </cell>
          <cell r="Q604">
            <v>10</v>
          </cell>
          <cell r="R604">
            <v>10</v>
          </cell>
          <cell r="X604">
            <v>10</v>
          </cell>
          <cell r="Y604">
            <v>36650</v>
          </cell>
        </row>
        <row r="605">
          <cell r="A605">
            <v>36676</v>
          </cell>
          <cell r="B605" t="str">
            <v>IN</v>
          </cell>
          <cell r="C605" t="str">
            <v>789180</v>
          </cell>
          <cell r="D605">
            <v>0</v>
          </cell>
          <cell r="E605">
            <v>36644</v>
          </cell>
          <cell r="F605">
            <v>32</v>
          </cell>
          <cell r="G605" t="str">
            <v>122462</v>
          </cell>
          <cell r="H605" t="str">
            <v>B0004178</v>
          </cell>
          <cell r="I605">
            <v>36706</v>
          </cell>
          <cell r="J605">
            <v>1</v>
          </cell>
          <cell r="K605" t="str">
            <v>IBM-860240U</v>
          </cell>
          <cell r="L605" t="str">
            <v>860240U</v>
          </cell>
          <cell r="M605" t="str">
            <v>WORKPAD C3 PC PDA 2MB-CRADLE LOTUS EASYSYNC 3.0</v>
          </cell>
          <cell r="P605">
            <v>1</v>
          </cell>
          <cell r="Q605">
            <v>267</v>
          </cell>
          <cell r="R605">
            <v>267</v>
          </cell>
          <cell r="S605">
            <v>22.85</v>
          </cell>
          <cell r="T605">
            <v>0</v>
          </cell>
          <cell r="U605">
            <v>0</v>
          </cell>
          <cell r="V605">
            <v>0</v>
          </cell>
          <cell r="W605">
            <v>0</v>
          </cell>
          <cell r="X605">
            <v>289.85000000000002</v>
          </cell>
          <cell r="Y605">
            <v>36650</v>
          </cell>
        </row>
        <row r="606">
          <cell r="A606">
            <v>36650</v>
          </cell>
          <cell r="B606" t="str">
            <v>IN</v>
          </cell>
          <cell r="C606" t="str">
            <v>758654</v>
          </cell>
          <cell r="D606">
            <v>0</v>
          </cell>
          <cell r="E606">
            <v>36644</v>
          </cell>
          <cell r="F606">
            <v>6</v>
          </cell>
          <cell r="G606" t="str">
            <v>122463</v>
          </cell>
          <cell r="H606" t="str">
            <v>B0004179</v>
          </cell>
          <cell r="I606">
            <v>36680</v>
          </cell>
          <cell r="J606">
            <v>1</v>
          </cell>
          <cell r="K606" t="str">
            <v>ADB-22001201</v>
          </cell>
          <cell r="L606" t="str">
            <v>22001201</v>
          </cell>
          <cell r="M606" t="str">
            <v>ACROBAT 4.0 WIN</v>
          </cell>
          <cell r="P606">
            <v>1</v>
          </cell>
          <cell r="Q606">
            <v>227</v>
          </cell>
          <cell r="R606">
            <v>227</v>
          </cell>
          <cell r="S606">
            <v>19.55</v>
          </cell>
          <cell r="T606">
            <v>0</v>
          </cell>
          <cell r="U606">
            <v>0</v>
          </cell>
          <cell r="V606">
            <v>0</v>
          </cell>
          <cell r="W606">
            <v>0</v>
          </cell>
          <cell r="X606">
            <v>246.55</v>
          </cell>
          <cell r="Y606">
            <v>36649</v>
          </cell>
        </row>
        <row r="607">
          <cell r="A607">
            <v>36650</v>
          </cell>
          <cell r="B607" t="str">
            <v>IN</v>
          </cell>
          <cell r="C607" t="str">
            <v>758654</v>
          </cell>
          <cell r="D607">
            <v>0</v>
          </cell>
          <cell r="E607">
            <v>36644</v>
          </cell>
          <cell r="F607">
            <v>6</v>
          </cell>
          <cell r="G607" t="str">
            <v>122463</v>
          </cell>
          <cell r="H607" t="str">
            <v>B0004179</v>
          </cell>
          <cell r="I607">
            <v>36680</v>
          </cell>
          <cell r="J607">
            <v>3</v>
          </cell>
          <cell r="K607" t="str">
            <v>MIC-FREIGHT</v>
          </cell>
          <cell r="L607" t="str">
            <v>FREIGHT</v>
          </cell>
          <cell r="M607" t="str">
            <v>FREIGHT CHARGE TAXABLETAXABLE</v>
          </cell>
          <cell r="P607">
            <v>1</v>
          </cell>
          <cell r="Q607">
            <v>10</v>
          </cell>
          <cell r="R607">
            <v>10</v>
          </cell>
          <cell r="X607">
            <v>10</v>
          </cell>
          <cell r="Y607">
            <v>36649</v>
          </cell>
        </row>
        <row r="608">
          <cell r="A608">
            <v>36650</v>
          </cell>
          <cell r="B608" t="str">
            <v>IN</v>
          </cell>
          <cell r="C608" t="str">
            <v>758655</v>
          </cell>
          <cell r="D608">
            <v>0</v>
          </cell>
          <cell r="E608">
            <v>36644</v>
          </cell>
          <cell r="F608">
            <v>6</v>
          </cell>
          <cell r="G608" t="str">
            <v>122464</v>
          </cell>
          <cell r="H608" t="str">
            <v>B0004181</v>
          </cell>
          <cell r="I608">
            <v>36680</v>
          </cell>
          <cell r="J608">
            <v>3</v>
          </cell>
          <cell r="K608" t="str">
            <v>MIC-FREIGHT</v>
          </cell>
          <cell r="L608" t="str">
            <v>FREIGHT</v>
          </cell>
          <cell r="M608" t="str">
            <v>FREIGHT CHARGE TAXABLETAXABLE</v>
          </cell>
          <cell r="P608">
            <v>1</v>
          </cell>
          <cell r="Q608">
            <v>10</v>
          </cell>
          <cell r="R608">
            <v>10</v>
          </cell>
          <cell r="X608">
            <v>10</v>
          </cell>
          <cell r="Y608">
            <v>36649</v>
          </cell>
        </row>
        <row r="609">
          <cell r="A609">
            <v>36650</v>
          </cell>
          <cell r="B609" t="str">
            <v>IN</v>
          </cell>
          <cell r="C609" t="str">
            <v>758655</v>
          </cell>
          <cell r="D609">
            <v>0</v>
          </cell>
          <cell r="E609">
            <v>36644</v>
          </cell>
          <cell r="F609">
            <v>6</v>
          </cell>
          <cell r="G609" t="str">
            <v>122464</v>
          </cell>
          <cell r="H609" t="str">
            <v>B0004181</v>
          </cell>
          <cell r="I609">
            <v>36680</v>
          </cell>
          <cell r="J609">
            <v>1</v>
          </cell>
          <cell r="K609" t="str">
            <v>PRV-1-57408-08-X</v>
          </cell>
          <cell r="L609" t="str">
            <v>1-57408-08-X</v>
          </cell>
          <cell r="M609" t="str">
            <v>SURETRAK PROJECT MANAGER</v>
          </cell>
          <cell r="P609">
            <v>1</v>
          </cell>
          <cell r="Q609">
            <v>408</v>
          </cell>
          <cell r="R609">
            <v>408</v>
          </cell>
          <cell r="S609">
            <v>34.49</v>
          </cell>
          <cell r="T609">
            <v>0</v>
          </cell>
          <cell r="U609">
            <v>0</v>
          </cell>
          <cell r="V609">
            <v>0</v>
          </cell>
          <cell r="W609">
            <v>0</v>
          </cell>
          <cell r="X609">
            <v>442.49</v>
          </cell>
          <cell r="Y609">
            <v>36649</v>
          </cell>
        </row>
        <row r="610">
          <cell r="A610">
            <v>36644</v>
          </cell>
          <cell r="B610" t="str">
            <v>IN</v>
          </cell>
          <cell r="C610" t="str">
            <v>752883</v>
          </cell>
          <cell r="D610">
            <v>0</v>
          </cell>
          <cell r="E610">
            <v>36644</v>
          </cell>
          <cell r="F610">
            <v>0</v>
          </cell>
          <cell r="G610" t="str">
            <v>122465</v>
          </cell>
          <cell r="H610" t="str">
            <v>B0004182</v>
          </cell>
          <cell r="I610">
            <v>36674</v>
          </cell>
          <cell r="J610">
            <v>1</v>
          </cell>
          <cell r="K610" t="str">
            <v>LEX-20T2040</v>
          </cell>
          <cell r="L610" t="str">
            <v>20T2040</v>
          </cell>
          <cell r="M610" t="str">
            <v>OPTRA T612N MONO LASER 2016MB, 167MHZ, PCL 6, PSL</v>
          </cell>
          <cell r="N610">
            <v>1</v>
          </cell>
          <cell r="O610" t="str">
            <v>PN</v>
          </cell>
          <cell r="P610">
            <v>1</v>
          </cell>
          <cell r="Q610">
            <v>1325</v>
          </cell>
          <cell r="R610">
            <v>1325</v>
          </cell>
          <cell r="S610">
            <v>110.14</v>
          </cell>
          <cell r="T610">
            <v>0</v>
          </cell>
          <cell r="U610">
            <v>0</v>
          </cell>
          <cell r="V610">
            <v>0</v>
          </cell>
          <cell r="W610">
            <v>0</v>
          </cell>
          <cell r="X610">
            <v>1435.14</v>
          </cell>
          <cell r="Y610">
            <v>36644</v>
          </cell>
        </row>
        <row r="611">
          <cell r="A611">
            <v>36650</v>
          </cell>
          <cell r="B611" t="str">
            <v>IN</v>
          </cell>
          <cell r="C611" t="str">
            <v>758656</v>
          </cell>
          <cell r="D611">
            <v>0</v>
          </cell>
          <cell r="E611">
            <v>36644</v>
          </cell>
          <cell r="F611">
            <v>6</v>
          </cell>
          <cell r="G611" t="str">
            <v>122465</v>
          </cell>
          <cell r="H611" t="str">
            <v>B0004182</v>
          </cell>
          <cell r="I611">
            <v>36680</v>
          </cell>
          <cell r="J611">
            <v>1</v>
          </cell>
          <cell r="K611" t="str">
            <v>LEX-11K0681</v>
          </cell>
          <cell r="L611" t="str">
            <v>11K0681</v>
          </cell>
          <cell r="M611" t="str">
            <v>250 SHT DRAWER OPTRA T</v>
          </cell>
          <cell r="O611" t="str">
            <v>PN</v>
          </cell>
          <cell r="P611">
            <v>1</v>
          </cell>
          <cell r="Q611">
            <v>201</v>
          </cell>
          <cell r="R611">
            <v>201</v>
          </cell>
          <cell r="S611">
            <v>16.579999999999998</v>
          </cell>
          <cell r="T611">
            <v>0</v>
          </cell>
          <cell r="U611">
            <v>0</v>
          </cell>
          <cell r="V611">
            <v>0</v>
          </cell>
          <cell r="W611">
            <v>0</v>
          </cell>
          <cell r="X611">
            <v>217.57999999999998</v>
          </cell>
          <cell r="Y611">
            <v>36649</v>
          </cell>
        </row>
        <row r="612">
          <cell r="A612">
            <v>36644</v>
          </cell>
          <cell r="B612" t="str">
            <v>IN</v>
          </cell>
          <cell r="C612" t="str">
            <v>752883</v>
          </cell>
          <cell r="D612">
            <v>0</v>
          </cell>
          <cell r="E612">
            <v>36644</v>
          </cell>
          <cell r="F612">
            <v>0</v>
          </cell>
          <cell r="G612" t="str">
            <v>122465</v>
          </cell>
          <cell r="H612" t="str">
            <v>B0004182</v>
          </cell>
          <cell r="I612">
            <v>36674</v>
          </cell>
          <cell r="J612">
            <v>3</v>
          </cell>
          <cell r="K612" t="str">
            <v>MIC-FREIGHT</v>
          </cell>
          <cell r="L612" t="str">
            <v>FREIGHT</v>
          </cell>
          <cell r="M612" t="str">
            <v>FREIGHT CHARGE TAXABLETAXABLE</v>
          </cell>
          <cell r="O612" t="str">
            <v>PN</v>
          </cell>
          <cell r="P612">
            <v>1</v>
          </cell>
          <cell r="Q612">
            <v>10</v>
          </cell>
          <cell r="R612">
            <v>10</v>
          </cell>
          <cell r="X612">
            <v>10</v>
          </cell>
          <cell r="Y612">
            <v>36644</v>
          </cell>
        </row>
        <row r="613">
          <cell r="A613">
            <v>36652</v>
          </cell>
          <cell r="B613" t="str">
            <v>IN</v>
          </cell>
          <cell r="C613" t="str">
            <v>762321</v>
          </cell>
          <cell r="D613">
            <v>0</v>
          </cell>
          <cell r="E613">
            <v>36644</v>
          </cell>
          <cell r="F613">
            <v>8</v>
          </cell>
          <cell r="G613" t="str">
            <v>122466</v>
          </cell>
          <cell r="H613" t="str">
            <v>B0004183</v>
          </cell>
          <cell r="I613">
            <v>36682</v>
          </cell>
          <cell r="J613">
            <v>3</v>
          </cell>
          <cell r="K613" t="str">
            <v>MIC-FREIGHT</v>
          </cell>
          <cell r="L613" t="str">
            <v>FREIGHT</v>
          </cell>
          <cell r="M613" t="str">
            <v>FREIGHT CHARGE TAXABLETAXABLE</v>
          </cell>
          <cell r="P613">
            <v>1</v>
          </cell>
          <cell r="Q613">
            <v>10</v>
          </cell>
          <cell r="R613">
            <v>10</v>
          </cell>
          <cell r="X613">
            <v>10</v>
          </cell>
          <cell r="Y613">
            <v>36651</v>
          </cell>
        </row>
        <row r="614">
          <cell r="A614">
            <v>36652</v>
          </cell>
          <cell r="B614" t="str">
            <v>IN</v>
          </cell>
          <cell r="C614" t="str">
            <v>762321</v>
          </cell>
          <cell r="D614">
            <v>0</v>
          </cell>
          <cell r="E614">
            <v>36644</v>
          </cell>
          <cell r="F614">
            <v>8</v>
          </cell>
          <cell r="G614" t="str">
            <v>122466</v>
          </cell>
          <cell r="H614" t="str">
            <v>B0004183</v>
          </cell>
          <cell r="I614">
            <v>36682</v>
          </cell>
          <cell r="J614">
            <v>1</v>
          </cell>
          <cell r="K614" t="str">
            <v>IBM-860240U</v>
          </cell>
          <cell r="L614" t="str">
            <v>860240U</v>
          </cell>
          <cell r="M614" t="str">
            <v>WORKPAD C3 PC PDA 2MB-CRADLE LOTUS EASYSYNC 3.0</v>
          </cell>
          <cell r="P614">
            <v>1</v>
          </cell>
          <cell r="Q614">
            <v>267</v>
          </cell>
          <cell r="R614">
            <v>267</v>
          </cell>
          <cell r="S614">
            <v>22.85</v>
          </cell>
          <cell r="T614">
            <v>0</v>
          </cell>
          <cell r="U614">
            <v>0</v>
          </cell>
          <cell r="V614">
            <v>0</v>
          </cell>
          <cell r="W614">
            <v>0</v>
          </cell>
          <cell r="X614">
            <v>289.85000000000002</v>
          </cell>
          <cell r="Y614">
            <v>36651</v>
          </cell>
        </row>
        <row r="615">
          <cell r="A615">
            <v>36651</v>
          </cell>
          <cell r="B615" t="str">
            <v>IN</v>
          </cell>
          <cell r="C615" t="str">
            <v>760480</v>
          </cell>
          <cell r="D615">
            <v>0</v>
          </cell>
          <cell r="E615">
            <v>36644</v>
          </cell>
          <cell r="F615">
            <v>7</v>
          </cell>
          <cell r="G615" t="str">
            <v>122467</v>
          </cell>
          <cell r="H615" t="str">
            <v>B0004184</v>
          </cell>
          <cell r="I615">
            <v>36681</v>
          </cell>
          <cell r="J615">
            <v>1</v>
          </cell>
          <cell r="K615" t="str">
            <v>PRC-PR-IDE13500</v>
          </cell>
          <cell r="L615" t="str">
            <v>PR-IDE13500</v>
          </cell>
          <cell r="M615" t="str">
            <v>13.5GB EIDE ULTRA-DMA 10MS W/ SOFTWARE</v>
          </cell>
          <cell r="P615">
            <v>1</v>
          </cell>
          <cell r="Q615">
            <v>166</v>
          </cell>
          <cell r="R615">
            <v>166</v>
          </cell>
          <cell r="S615">
            <v>14.52</v>
          </cell>
          <cell r="T615">
            <v>0</v>
          </cell>
          <cell r="U615">
            <v>0</v>
          </cell>
          <cell r="V615">
            <v>0</v>
          </cell>
          <cell r="W615">
            <v>0</v>
          </cell>
          <cell r="X615">
            <v>180.52</v>
          </cell>
          <cell r="Y615">
            <v>36650</v>
          </cell>
        </row>
        <row r="616">
          <cell r="A616">
            <v>36651</v>
          </cell>
          <cell r="B616" t="str">
            <v>IN</v>
          </cell>
          <cell r="C616" t="str">
            <v>760480</v>
          </cell>
          <cell r="D616">
            <v>0</v>
          </cell>
          <cell r="E616">
            <v>36644</v>
          </cell>
          <cell r="F616">
            <v>7</v>
          </cell>
          <cell r="G616" t="str">
            <v>122467</v>
          </cell>
          <cell r="H616" t="str">
            <v>B0004184</v>
          </cell>
          <cell r="I616">
            <v>36681</v>
          </cell>
          <cell r="J616">
            <v>3</v>
          </cell>
          <cell r="K616" t="str">
            <v>MIC-FREIGHT</v>
          </cell>
          <cell r="L616" t="str">
            <v>FREIGHT</v>
          </cell>
          <cell r="M616" t="str">
            <v>FREIGHT CHARGE TAXABLETAXABLE</v>
          </cell>
          <cell r="P616">
            <v>1</v>
          </cell>
          <cell r="Q616">
            <v>10</v>
          </cell>
          <cell r="R616">
            <v>10</v>
          </cell>
          <cell r="X616">
            <v>10</v>
          </cell>
          <cell r="Y616">
            <v>36650</v>
          </cell>
        </row>
        <row r="617">
          <cell r="A617">
            <v>36651</v>
          </cell>
          <cell r="B617" t="str">
            <v>IN</v>
          </cell>
          <cell r="C617" t="str">
            <v>760481</v>
          </cell>
          <cell r="D617">
            <v>0</v>
          </cell>
          <cell r="E617">
            <v>36644</v>
          </cell>
          <cell r="F617">
            <v>7</v>
          </cell>
          <cell r="G617" t="str">
            <v>122468</v>
          </cell>
          <cell r="H617" t="str">
            <v>B0004185</v>
          </cell>
          <cell r="I617">
            <v>36681</v>
          </cell>
          <cell r="J617">
            <v>3</v>
          </cell>
          <cell r="K617" t="str">
            <v>MIC-FREIGHT</v>
          </cell>
          <cell r="L617" t="str">
            <v>FREIGHT</v>
          </cell>
          <cell r="M617" t="str">
            <v>FREIGHT CHARGE TAXABLETAXABLE</v>
          </cell>
          <cell r="P617">
            <v>1</v>
          </cell>
          <cell r="Q617">
            <v>10</v>
          </cell>
          <cell r="R617">
            <v>10</v>
          </cell>
          <cell r="X617">
            <v>10</v>
          </cell>
          <cell r="Y617">
            <v>36650</v>
          </cell>
        </row>
        <row r="618">
          <cell r="A618">
            <v>36651</v>
          </cell>
          <cell r="B618" t="str">
            <v>IN</v>
          </cell>
          <cell r="C618" t="str">
            <v>760481</v>
          </cell>
          <cell r="D618">
            <v>0</v>
          </cell>
          <cell r="E618">
            <v>36644</v>
          </cell>
          <cell r="F618">
            <v>7</v>
          </cell>
          <cell r="G618" t="str">
            <v>122468</v>
          </cell>
          <cell r="H618" t="str">
            <v>B0004185</v>
          </cell>
          <cell r="I618">
            <v>36681</v>
          </cell>
          <cell r="J618">
            <v>1</v>
          </cell>
          <cell r="K618" t="str">
            <v>KEN-64068</v>
          </cell>
          <cell r="L618" t="str">
            <v>64068</v>
          </cell>
          <cell r="M618" t="str">
            <v>MICROSAVER SECURITY SYS FOR CPQ PORT</v>
          </cell>
          <cell r="P618">
            <v>1</v>
          </cell>
          <cell r="Q618">
            <v>34</v>
          </cell>
          <cell r="R618">
            <v>34</v>
          </cell>
          <cell r="S618">
            <v>3.63</v>
          </cell>
          <cell r="T618">
            <v>0</v>
          </cell>
          <cell r="U618">
            <v>0</v>
          </cell>
          <cell r="V618">
            <v>0</v>
          </cell>
          <cell r="W618">
            <v>0</v>
          </cell>
          <cell r="X618">
            <v>37.630000000000003</v>
          </cell>
          <cell r="Y618">
            <v>36650</v>
          </cell>
        </row>
        <row r="619">
          <cell r="A619">
            <v>36651</v>
          </cell>
          <cell r="B619" t="str">
            <v>IN</v>
          </cell>
          <cell r="C619" t="str">
            <v>760482</v>
          </cell>
          <cell r="D619">
            <v>0</v>
          </cell>
          <cell r="E619">
            <v>36644</v>
          </cell>
          <cell r="F619">
            <v>7</v>
          </cell>
          <cell r="G619" t="str">
            <v>122469</v>
          </cell>
          <cell r="H619" t="str">
            <v>B0004186</v>
          </cell>
          <cell r="I619">
            <v>36681</v>
          </cell>
          <cell r="J619">
            <v>3</v>
          </cell>
          <cell r="K619" t="str">
            <v>MIC-FREIGHT</v>
          </cell>
          <cell r="L619" t="str">
            <v>FREIGHT</v>
          </cell>
          <cell r="M619" t="str">
            <v>FREIGHT CHARGE TAXABLETAXABLE</v>
          </cell>
          <cell r="P619">
            <v>1</v>
          </cell>
          <cell r="Q619">
            <v>10</v>
          </cell>
          <cell r="R619">
            <v>10</v>
          </cell>
          <cell r="X619">
            <v>10</v>
          </cell>
          <cell r="Y619">
            <v>36650</v>
          </cell>
        </row>
        <row r="620">
          <cell r="A620">
            <v>36651</v>
          </cell>
          <cell r="B620" t="str">
            <v>IN</v>
          </cell>
          <cell r="C620" t="str">
            <v>760482</v>
          </cell>
          <cell r="D620">
            <v>0</v>
          </cell>
          <cell r="E620">
            <v>36644</v>
          </cell>
          <cell r="F620">
            <v>7</v>
          </cell>
          <cell r="G620" t="str">
            <v>122469</v>
          </cell>
          <cell r="H620" t="str">
            <v>B0004186</v>
          </cell>
          <cell r="I620">
            <v>36681</v>
          </cell>
          <cell r="J620">
            <v>1</v>
          </cell>
          <cell r="K620" t="str">
            <v>KEN-64068</v>
          </cell>
          <cell r="L620" t="str">
            <v>64068</v>
          </cell>
          <cell r="M620" t="str">
            <v>MICROSAVER SECURITY SYS FOR CPQ PORT</v>
          </cell>
          <cell r="P620">
            <v>1</v>
          </cell>
          <cell r="Q620">
            <v>34</v>
          </cell>
          <cell r="R620">
            <v>34</v>
          </cell>
          <cell r="S620">
            <v>3.63</v>
          </cell>
          <cell r="T620">
            <v>0</v>
          </cell>
          <cell r="U620">
            <v>0</v>
          </cell>
          <cell r="V620">
            <v>0</v>
          </cell>
          <cell r="W620">
            <v>0</v>
          </cell>
          <cell r="X620">
            <v>37.630000000000003</v>
          </cell>
          <cell r="Y620">
            <v>36650</v>
          </cell>
        </row>
        <row r="621">
          <cell r="A621">
            <v>36651</v>
          </cell>
          <cell r="B621" t="str">
            <v>IN</v>
          </cell>
          <cell r="C621" t="str">
            <v>760483</v>
          </cell>
          <cell r="D621">
            <v>0</v>
          </cell>
          <cell r="E621">
            <v>36644</v>
          </cell>
          <cell r="F621">
            <v>7</v>
          </cell>
          <cell r="G621" t="str">
            <v>122470</v>
          </cell>
          <cell r="H621" t="str">
            <v>B0004187</v>
          </cell>
          <cell r="I621">
            <v>36681</v>
          </cell>
          <cell r="J621">
            <v>3</v>
          </cell>
          <cell r="K621" t="str">
            <v>MIC-FREIGHT</v>
          </cell>
          <cell r="L621" t="str">
            <v>FREIGHT</v>
          </cell>
          <cell r="M621" t="str">
            <v>FREIGHT CHARGE TAXABLETAXABLE</v>
          </cell>
          <cell r="P621">
            <v>1</v>
          </cell>
          <cell r="Q621">
            <v>10</v>
          </cell>
          <cell r="R621">
            <v>10</v>
          </cell>
          <cell r="X621">
            <v>10</v>
          </cell>
          <cell r="Y621">
            <v>36650</v>
          </cell>
        </row>
        <row r="622">
          <cell r="A622">
            <v>36651</v>
          </cell>
          <cell r="B622" t="str">
            <v>IN</v>
          </cell>
          <cell r="C622" t="str">
            <v>760483</v>
          </cell>
          <cell r="D622">
            <v>0</v>
          </cell>
          <cell r="E622">
            <v>36644</v>
          </cell>
          <cell r="F622">
            <v>7</v>
          </cell>
          <cell r="G622" t="str">
            <v>122470</v>
          </cell>
          <cell r="H622" t="str">
            <v>B0004187</v>
          </cell>
          <cell r="I622">
            <v>36681</v>
          </cell>
          <cell r="J622">
            <v>1</v>
          </cell>
          <cell r="K622" t="str">
            <v>KEN-64068</v>
          </cell>
          <cell r="L622" t="str">
            <v>64068</v>
          </cell>
          <cell r="M622" t="str">
            <v>MICROSAVER SECURITY SYS FOR CPQ PORT</v>
          </cell>
          <cell r="P622">
            <v>1</v>
          </cell>
          <cell r="Q622">
            <v>34</v>
          </cell>
          <cell r="R622">
            <v>34</v>
          </cell>
          <cell r="S622">
            <v>3.63</v>
          </cell>
          <cell r="T622">
            <v>0</v>
          </cell>
          <cell r="U622">
            <v>0</v>
          </cell>
          <cell r="V622">
            <v>0</v>
          </cell>
          <cell r="W622">
            <v>0</v>
          </cell>
          <cell r="X622">
            <v>37.630000000000003</v>
          </cell>
          <cell r="Y622">
            <v>36650</v>
          </cell>
        </row>
        <row r="623">
          <cell r="A623">
            <v>36645</v>
          </cell>
          <cell r="B623" t="str">
            <v>IN</v>
          </cell>
          <cell r="C623" t="str">
            <v>753327</v>
          </cell>
          <cell r="D623">
            <v>0</v>
          </cell>
          <cell r="E623">
            <v>36644</v>
          </cell>
          <cell r="F623">
            <v>1</v>
          </cell>
          <cell r="G623" t="str">
            <v>122491</v>
          </cell>
          <cell r="H623" t="str">
            <v>B0004189</v>
          </cell>
          <cell r="I623">
            <v>36675</v>
          </cell>
          <cell r="J623">
            <v>3</v>
          </cell>
          <cell r="K623" t="str">
            <v>MIC-FREIGHT</v>
          </cell>
          <cell r="L623" t="str">
            <v>FREIGHT</v>
          </cell>
          <cell r="M623" t="str">
            <v>FREIGHT CHARGE TAXABLETAXABLE</v>
          </cell>
          <cell r="P623">
            <v>1</v>
          </cell>
          <cell r="Q623">
            <v>10</v>
          </cell>
          <cell r="R623">
            <v>10</v>
          </cell>
          <cell r="X623">
            <v>10</v>
          </cell>
          <cell r="Y623">
            <v>36644</v>
          </cell>
        </row>
        <row r="624">
          <cell r="A624">
            <v>36645</v>
          </cell>
          <cell r="B624" t="str">
            <v>IN</v>
          </cell>
          <cell r="C624" t="str">
            <v>753327</v>
          </cell>
          <cell r="D624">
            <v>0</v>
          </cell>
          <cell r="E624">
            <v>36644</v>
          </cell>
          <cell r="F624">
            <v>1</v>
          </cell>
          <cell r="G624" t="str">
            <v>122491</v>
          </cell>
          <cell r="H624" t="str">
            <v>B0004189</v>
          </cell>
          <cell r="I624">
            <v>36675</v>
          </cell>
          <cell r="J624">
            <v>1</v>
          </cell>
          <cell r="K624" t="str">
            <v>IBM-00N8134</v>
          </cell>
          <cell r="L624" t="str">
            <v>00N8134</v>
          </cell>
          <cell r="M624" t="str">
            <v>OBI WORKPAD C3 TRAVEL KIT</v>
          </cell>
          <cell r="P624">
            <v>1</v>
          </cell>
          <cell r="Q624">
            <v>47</v>
          </cell>
          <cell r="R624">
            <v>47</v>
          </cell>
          <cell r="S624">
            <v>4.7</v>
          </cell>
          <cell r="T624">
            <v>0</v>
          </cell>
          <cell r="U624">
            <v>0</v>
          </cell>
          <cell r="V624">
            <v>0</v>
          </cell>
          <cell r="W624">
            <v>0</v>
          </cell>
          <cell r="X624">
            <v>51.7</v>
          </cell>
          <cell r="Y624">
            <v>36644</v>
          </cell>
        </row>
        <row r="625">
          <cell r="A625">
            <v>36652</v>
          </cell>
          <cell r="B625" t="str">
            <v>IN</v>
          </cell>
          <cell r="C625" t="str">
            <v>762322</v>
          </cell>
          <cell r="D625">
            <v>0</v>
          </cell>
          <cell r="E625">
            <v>36644</v>
          </cell>
          <cell r="F625">
            <v>8</v>
          </cell>
          <cell r="G625" t="str">
            <v>122491</v>
          </cell>
          <cell r="H625" t="str">
            <v>B0004189</v>
          </cell>
          <cell r="I625">
            <v>36682</v>
          </cell>
          <cell r="J625">
            <v>1</v>
          </cell>
          <cell r="K625" t="str">
            <v>IBM-860240U</v>
          </cell>
          <cell r="L625" t="str">
            <v>860240U</v>
          </cell>
          <cell r="M625" t="str">
            <v>WORKPAD C3 PC PDA 2MB-CRADLE LOTUS EASYSYNC 3.0</v>
          </cell>
          <cell r="P625">
            <v>1</v>
          </cell>
          <cell r="Q625">
            <v>267</v>
          </cell>
          <cell r="R625">
            <v>267</v>
          </cell>
          <cell r="S625">
            <v>22.03</v>
          </cell>
          <cell r="T625">
            <v>0</v>
          </cell>
          <cell r="U625">
            <v>0</v>
          </cell>
          <cell r="V625">
            <v>0</v>
          </cell>
          <cell r="W625">
            <v>0</v>
          </cell>
          <cell r="X625">
            <v>289.02999999999997</v>
          </cell>
          <cell r="Y625">
            <v>36651</v>
          </cell>
        </row>
        <row r="626">
          <cell r="A626">
            <v>36651</v>
          </cell>
          <cell r="B626" t="str">
            <v>IN</v>
          </cell>
          <cell r="C626" t="str">
            <v>760484</v>
          </cell>
          <cell r="D626">
            <v>0</v>
          </cell>
          <cell r="E626">
            <v>36644</v>
          </cell>
          <cell r="F626">
            <v>7</v>
          </cell>
          <cell r="G626" t="str">
            <v>122492</v>
          </cell>
          <cell r="H626" t="str">
            <v>B0004191</v>
          </cell>
          <cell r="I626">
            <v>36681</v>
          </cell>
          <cell r="J626">
            <v>3</v>
          </cell>
          <cell r="K626" t="str">
            <v>MIC-FREIGHT</v>
          </cell>
          <cell r="L626" t="str">
            <v>FREIGHT</v>
          </cell>
          <cell r="M626" t="str">
            <v>FREIGHT CHARGE TAXABLETAXABLE</v>
          </cell>
          <cell r="P626">
            <v>1</v>
          </cell>
          <cell r="Q626">
            <v>10</v>
          </cell>
          <cell r="R626">
            <v>10</v>
          </cell>
          <cell r="X626">
            <v>10</v>
          </cell>
          <cell r="Y626">
            <v>36650</v>
          </cell>
        </row>
        <row r="627">
          <cell r="A627">
            <v>36651</v>
          </cell>
          <cell r="B627" t="str">
            <v>IN</v>
          </cell>
          <cell r="C627" t="str">
            <v>760484</v>
          </cell>
          <cell r="D627">
            <v>0</v>
          </cell>
          <cell r="E627">
            <v>36644</v>
          </cell>
          <cell r="F627">
            <v>7</v>
          </cell>
          <cell r="G627" t="str">
            <v>122492</v>
          </cell>
          <cell r="H627" t="str">
            <v>B0004191</v>
          </cell>
          <cell r="I627">
            <v>36681</v>
          </cell>
          <cell r="J627">
            <v>1</v>
          </cell>
          <cell r="K627" t="str">
            <v>PRV-1-57408-08-X</v>
          </cell>
          <cell r="L627" t="str">
            <v>1-57408-08-X</v>
          </cell>
          <cell r="M627" t="str">
            <v>SURETRAK PROJECT MANAGER</v>
          </cell>
          <cell r="P627">
            <v>1</v>
          </cell>
          <cell r="Q627">
            <v>408</v>
          </cell>
          <cell r="R627">
            <v>408</v>
          </cell>
          <cell r="S627">
            <v>34.49</v>
          </cell>
          <cell r="T627">
            <v>0</v>
          </cell>
          <cell r="U627">
            <v>0</v>
          </cell>
          <cell r="V627">
            <v>0</v>
          </cell>
          <cell r="W627">
            <v>0</v>
          </cell>
          <cell r="X627">
            <v>442.49</v>
          </cell>
          <cell r="Y627">
            <v>36650</v>
          </cell>
        </row>
        <row r="628">
          <cell r="A628">
            <v>36651</v>
          </cell>
          <cell r="B628" t="str">
            <v>IN</v>
          </cell>
          <cell r="C628" t="str">
            <v>760485</v>
          </cell>
          <cell r="D628">
            <v>0</v>
          </cell>
          <cell r="E628">
            <v>36644</v>
          </cell>
          <cell r="F628">
            <v>7</v>
          </cell>
          <cell r="G628" t="str">
            <v>122493</v>
          </cell>
          <cell r="H628" t="str">
            <v>B0004193</v>
          </cell>
          <cell r="I628">
            <v>36681</v>
          </cell>
          <cell r="J628">
            <v>3</v>
          </cell>
          <cell r="K628" t="str">
            <v>MIC-FREIGHT</v>
          </cell>
          <cell r="L628" t="str">
            <v>FREIGHT</v>
          </cell>
          <cell r="M628" t="str">
            <v>FREIGHT CHARGE TAXABLETAXABLE</v>
          </cell>
          <cell r="P628">
            <v>1</v>
          </cell>
          <cell r="Q628">
            <v>10</v>
          </cell>
          <cell r="R628">
            <v>10</v>
          </cell>
          <cell r="X628">
            <v>10</v>
          </cell>
          <cell r="Y628">
            <v>36650</v>
          </cell>
        </row>
        <row r="629">
          <cell r="A629">
            <v>36651</v>
          </cell>
          <cell r="B629" t="str">
            <v>IN</v>
          </cell>
          <cell r="C629" t="str">
            <v>760485</v>
          </cell>
          <cell r="D629">
            <v>0</v>
          </cell>
          <cell r="E629">
            <v>36644</v>
          </cell>
          <cell r="F629">
            <v>7</v>
          </cell>
          <cell r="G629" t="str">
            <v>122493</v>
          </cell>
          <cell r="H629" t="str">
            <v>B0004193</v>
          </cell>
          <cell r="I629">
            <v>36681</v>
          </cell>
          <cell r="J629">
            <v>1</v>
          </cell>
          <cell r="K629" t="str">
            <v>PRV-1-57408-08-X</v>
          </cell>
          <cell r="L629" t="str">
            <v>1-57408-08-X</v>
          </cell>
          <cell r="M629" t="str">
            <v>SURETRAK PROJECT MANAGER</v>
          </cell>
          <cell r="P629">
            <v>1</v>
          </cell>
          <cell r="Q629">
            <v>408</v>
          </cell>
          <cell r="R629">
            <v>408</v>
          </cell>
          <cell r="S629">
            <v>34.49</v>
          </cell>
          <cell r="T629">
            <v>0</v>
          </cell>
          <cell r="U629">
            <v>0</v>
          </cell>
          <cell r="V629">
            <v>0</v>
          </cell>
          <cell r="W629">
            <v>0</v>
          </cell>
          <cell r="X629">
            <v>442.49</v>
          </cell>
          <cell r="Y629">
            <v>36650</v>
          </cell>
        </row>
        <row r="630">
          <cell r="A630">
            <v>36651</v>
          </cell>
          <cell r="B630" t="str">
            <v>IN</v>
          </cell>
          <cell r="C630" t="str">
            <v>760486</v>
          </cell>
          <cell r="D630">
            <v>0</v>
          </cell>
          <cell r="E630">
            <v>36644</v>
          </cell>
          <cell r="F630">
            <v>7</v>
          </cell>
          <cell r="G630" t="str">
            <v>122494</v>
          </cell>
          <cell r="H630" t="str">
            <v>B0004195</v>
          </cell>
          <cell r="I630">
            <v>36681</v>
          </cell>
          <cell r="J630">
            <v>2</v>
          </cell>
          <cell r="K630" t="str">
            <v>CPQ-325800-001</v>
          </cell>
          <cell r="L630" t="str">
            <v>325800-001</v>
          </cell>
          <cell r="M630" t="str">
            <v>COMPAQ V700 17IN COLMON16VIS .22MM 1600X1200</v>
          </cell>
          <cell r="P630">
            <v>1</v>
          </cell>
          <cell r="Q630">
            <v>295</v>
          </cell>
          <cell r="R630">
            <v>295</v>
          </cell>
          <cell r="X630">
            <v>295</v>
          </cell>
          <cell r="Y630">
            <v>36650</v>
          </cell>
        </row>
        <row r="631">
          <cell r="A631">
            <v>36651</v>
          </cell>
          <cell r="B631" t="str">
            <v>IN</v>
          </cell>
          <cell r="C631" t="str">
            <v>760486</v>
          </cell>
          <cell r="D631">
            <v>0</v>
          </cell>
          <cell r="E631">
            <v>36644</v>
          </cell>
          <cell r="F631">
            <v>7</v>
          </cell>
          <cell r="G631" t="str">
            <v>122494</v>
          </cell>
          <cell r="H631" t="str">
            <v>B0004195</v>
          </cell>
          <cell r="I631">
            <v>36681</v>
          </cell>
          <cell r="J631">
            <v>4</v>
          </cell>
          <cell r="K631" t="str">
            <v>MIC-FREIGHT</v>
          </cell>
          <cell r="L631" t="str">
            <v>FREIGHT</v>
          </cell>
          <cell r="M631" t="str">
            <v>FREIGHT CHARGE TAXABLETAXABLE</v>
          </cell>
          <cell r="P631">
            <v>1</v>
          </cell>
          <cell r="Q631">
            <v>10</v>
          </cell>
          <cell r="R631">
            <v>10</v>
          </cell>
          <cell r="X631">
            <v>10</v>
          </cell>
          <cell r="Y631">
            <v>36650</v>
          </cell>
        </row>
        <row r="632">
          <cell r="A632">
            <v>36651</v>
          </cell>
          <cell r="B632" t="str">
            <v>IN</v>
          </cell>
          <cell r="C632" t="str">
            <v>760486</v>
          </cell>
          <cell r="D632">
            <v>0</v>
          </cell>
          <cell r="E632">
            <v>36644</v>
          </cell>
          <cell r="F632">
            <v>7</v>
          </cell>
          <cell r="G632" t="str">
            <v>122494</v>
          </cell>
          <cell r="H632" t="str">
            <v>B0004195</v>
          </cell>
          <cell r="I632">
            <v>36681</v>
          </cell>
          <cell r="J632">
            <v>1</v>
          </cell>
          <cell r="K632" t="str">
            <v>PRV-1-57408-08-X</v>
          </cell>
          <cell r="L632" t="str">
            <v>1-57408-08-X</v>
          </cell>
          <cell r="M632" t="str">
            <v>SURETRAK PROJECT MANAGER</v>
          </cell>
          <cell r="P632">
            <v>1</v>
          </cell>
          <cell r="Q632">
            <v>408</v>
          </cell>
          <cell r="R632">
            <v>408</v>
          </cell>
          <cell r="S632">
            <v>58.82</v>
          </cell>
          <cell r="T632">
            <v>0</v>
          </cell>
          <cell r="U632">
            <v>0</v>
          </cell>
          <cell r="V632">
            <v>0</v>
          </cell>
          <cell r="W632">
            <v>0</v>
          </cell>
          <cell r="X632">
            <v>466.82</v>
          </cell>
          <cell r="Y632">
            <v>36650</v>
          </cell>
        </row>
        <row r="633">
          <cell r="A633">
            <v>36651</v>
          </cell>
          <cell r="B633" t="str">
            <v>IN</v>
          </cell>
          <cell r="C633" t="str">
            <v>760487</v>
          </cell>
          <cell r="D633">
            <v>0</v>
          </cell>
          <cell r="E633">
            <v>36644</v>
          </cell>
          <cell r="F633">
            <v>7</v>
          </cell>
          <cell r="G633" t="str">
            <v>122495</v>
          </cell>
          <cell r="H633" t="str">
            <v>B0004196</v>
          </cell>
          <cell r="I633">
            <v>36681</v>
          </cell>
          <cell r="J633">
            <v>1</v>
          </cell>
          <cell r="K633" t="str">
            <v>AUO-05720-016008-9</v>
          </cell>
          <cell r="L633" t="str">
            <v>05720-016008-9000</v>
          </cell>
          <cell r="M633" t="str">
            <v>AUTOCAD LT 2000 SINGLE 1-DOC WIN95/NT</v>
          </cell>
          <cell r="P633">
            <v>1</v>
          </cell>
          <cell r="Q633">
            <v>510</v>
          </cell>
          <cell r="R633">
            <v>510</v>
          </cell>
          <cell r="S633">
            <v>42.9</v>
          </cell>
          <cell r="T633">
            <v>0</v>
          </cell>
          <cell r="U633">
            <v>0</v>
          </cell>
          <cell r="V633">
            <v>0</v>
          </cell>
          <cell r="W633">
            <v>0</v>
          </cell>
          <cell r="X633">
            <v>552.9</v>
          </cell>
          <cell r="Y633">
            <v>36650</v>
          </cell>
        </row>
        <row r="634">
          <cell r="A634">
            <v>36651</v>
          </cell>
          <cell r="B634" t="str">
            <v>IN</v>
          </cell>
          <cell r="C634" t="str">
            <v>760487</v>
          </cell>
          <cell r="D634">
            <v>0</v>
          </cell>
          <cell r="E634">
            <v>36644</v>
          </cell>
          <cell r="F634">
            <v>7</v>
          </cell>
          <cell r="G634" t="str">
            <v>122495</v>
          </cell>
          <cell r="H634" t="str">
            <v>B0004196</v>
          </cell>
          <cell r="I634">
            <v>36681</v>
          </cell>
          <cell r="J634">
            <v>3</v>
          </cell>
          <cell r="K634" t="str">
            <v>MIC-FREIGHT</v>
          </cell>
          <cell r="L634" t="str">
            <v>FREIGHT</v>
          </cell>
          <cell r="M634" t="str">
            <v>FREIGHT CHARGE TAXABLETAXABLE</v>
          </cell>
          <cell r="P634">
            <v>1</v>
          </cell>
          <cell r="Q634">
            <v>10</v>
          </cell>
          <cell r="R634">
            <v>10</v>
          </cell>
          <cell r="X634">
            <v>10</v>
          </cell>
          <cell r="Y634">
            <v>36650</v>
          </cell>
        </row>
        <row r="635">
          <cell r="A635">
            <v>36651</v>
          </cell>
          <cell r="B635" t="str">
            <v>IN</v>
          </cell>
          <cell r="C635" t="str">
            <v>760488</v>
          </cell>
          <cell r="D635">
            <v>0</v>
          </cell>
          <cell r="E635">
            <v>36644</v>
          </cell>
          <cell r="F635">
            <v>7</v>
          </cell>
          <cell r="G635" t="str">
            <v>122497</v>
          </cell>
          <cell r="H635" t="str">
            <v>B0004197</v>
          </cell>
          <cell r="I635">
            <v>36681</v>
          </cell>
          <cell r="J635">
            <v>1</v>
          </cell>
          <cell r="K635" t="str">
            <v>AUO-05720-016008-9</v>
          </cell>
          <cell r="L635" t="str">
            <v>05720-016008-9000</v>
          </cell>
          <cell r="M635" t="str">
            <v>AUTOCAD LT 2000 SINGLE 1-DOC WIN95/NT</v>
          </cell>
          <cell r="P635">
            <v>1</v>
          </cell>
          <cell r="Q635">
            <v>510</v>
          </cell>
          <cell r="R635">
            <v>510</v>
          </cell>
          <cell r="S635">
            <v>42.9</v>
          </cell>
          <cell r="T635">
            <v>0</v>
          </cell>
          <cell r="U635">
            <v>0</v>
          </cell>
          <cell r="V635">
            <v>0</v>
          </cell>
          <cell r="W635">
            <v>0</v>
          </cell>
          <cell r="X635">
            <v>552.9</v>
          </cell>
          <cell r="Y635">
            <v>36650</v>
          </cell>
        </row>
        <row r="636">
          <cell r="A636">
            <v>36651</v>
          </cell>
          <cell r="B636" t="str">
            <v>IN</v>
          </cell>
          <cell r="C636" t="str">
            <v>760488</v>
          </cell>
          <cell r="D636">
            <v>0</v>
          </cell>
          <cell r="E636">
            <v>36644</v>
          </cell>
          <cell r="F636">
            <v>7</v>
          </cell>
          <cell r="G636" t="str">
            <v>122497</v>
          </cell>
          <cell r="H636" t="str">
            <v>B0004197</v>
          </cell>
          <cell r="I636">
            <v>36681</v>
          </cell>
          <cell r="J636">
            <v>3</v>
          </cell>
          <cell r="K636" t="str">
            <v>MIC-FREIGHT</v>
          </cell>
          <cell r="L636" t="str">
            <v>FREIGHT</v>
          </cell>
          <cell r="M636" t="str">
            <v>FREIGHT CHARGE TAXABLETAXABLE</v>
          </cell>
          <cell r="P636">
            <v>1</v>
          </cell>
          <cell r="Q636">
            <v>10</v>
          </cell>
          <cell r="R636">
            <v>10</v>
          </cell>
          <cell r="X636">
            <v>10</v>
          </cell>
          <cell r="Y636">
            <v>36650</v>
          </cell>
        </row>
        <row r="637">
          <cell r="A637">
            <v>36651</v>
          </cell>
          <cell r="B637" t="str">
            <v>IN</v>
          </cell>
          <cell r="C637" t="str">
            <v>760489</v>
          </cell>
          <cell r="D637">
            <v>0</v>
          </cell>
          <cell r="E637">
            <v>36644</v>
          </cell>
          <cell r="F637">
            <v>7</v>
          </cell>
          <cell r="G637" t="str">
            <v>122498</v>
          </cell>
          <cell r="H637" t="str">
            <v>B0004198</v>
          </cell>
          <cell r="I637">
            <v>36681</v>
          </cell>
          <cell r="J637">
            <v>1</v>
          </cell>
          <cell r="K637" t="str">
            <v>AUO-05720-016008-9</v>
          </cell>
          <cell r="L637" t="str">
            <v>05720-016008-9000</v>
          </cell>
          <cell r="M637" t="str">
            <v>AUTOCAD LT 2000 SINGLE 1-DOC WIN95/NT</v>
          </cell>
          <cell r="P637">
            <v>1</v>
          </cell>
          <cell r="Q637">
            <v>510</v>
          </cell>
          <cell r="R637">
            <v>510</v>
          </cell>
          <cell r="S637">
            <v>42.9</v>
          </cell>
          <cell r="T637">
            <v>0</v>
          </cell>
          <cell r="U637">
            <v>0</v>
          </cell>
          <cell r="V637">
            <v>0</v>
          </cell>
          <cell r="W637">
            <v>0</v>
          </cell>
          <cell r="X637">
            <v>552.9</v>
          </cell>
          <cell r="Y637">
            <v>36650</v>
          </cell>
        </row>
        <row r="638">
          <cell r="A638">
            <v>36651</v>
          </cell>
          <cell r="B638" t="str">
            <v>IN</v>
          </cell>
          <cell r="C638" t="str">
            <v>760489</v>
          </cell>
          <cell r="D638">
            <v>0</v>
          </cell>
          <cell r="E638">
            <v>36644</v>
          </cell>
          <cell r="F638">
            <v>7</v>
          </cell>
          <cell r="G638" t="str">
            <v>122498</v>
          </cell>
          <cell r="H638" t="str">
            <v>B0004198</v>
          </cell>
          <cell r="I638">
            <v>36681</v>
          </cell>
          <cell r="J638">
            <v>3</v>
          </cell>
          <cell r="K638" t="str">
            <v>MIC-FREIGHT</v>
          </cell>
          <cell r="L638" t="str">
            <v>FREIGHT</v>
          </cell>
          <cell r="M638" t="str">
            <v>FREIGHT CHARGE TAXABLETAXABLE</v>
          </cell>
          <cell r="P638">
            <v>1</v>
          </cell>
          <cell r="Q638">
            <v>10</v>
          </cell>
          <cell r="R638">
            <v>10</v>
          </cell>
          <cell r="X638">
            <v>10</v>
          </cell>
          <cell r="Y638">
            <v>36650</v>
          </cell>
        </row>
        <row r="639">
          <cell r="A639">
            <v>36651</v>
          </cell>
          <cell r="B639" t="str">
            <v>IN</v>
          </cell>
          <cell r="C639" t="str">
            <v>760490</v>
          </cell>
          <cell r="D639">
            <v>0</v>
          </cell>
          <cell r="E639">
            <v>36644</v>
          </cell>
          <cell r="F639">
            <v>7</v>
          </cell>
          <cell r="G639" t="str">
            <v>122502</v>
          </cell>
          <cell r="H639" t="str">
            <v>B0004199</v>
          </cell>
          <cell r="I639">
            <v>36681</v>
          </cell>
          <cell r="J639">
            <v>1</v>
          </cell>
          <cell r="K639" t="str">
            <v>CPQ-166617-B21</v>
          </cell>
          <cell r="L639" t="str">
            <v>166617-B21</v>
          </cell>
          <cell r="M639" t="str">
            <v>64MB SYNCH DRAM 100MHZ DIMM ECC</v>
          </cell>
          <cell r="P639">
            <v>1</v>
          </cell>
          <cell r="Q639">
            <v>111</v>
          </cell>
          <cell r="R639">
            <v>111</v>
          </cell>
          <cell r="S639">
            <v>9.98</v>
          </cell>
          <cell r="T639">
            <v>0</v>
          </cell>
          <cell r="U639">
            <v>0</v>
          </cell>
          <cell r="V639">
            <v>0</v>
          </cell>
          <cell r="W639">
            <v>0</v>
          </cell>
          <cell r="X639">
            <v>120.98</v>
          </cell>
          <cell r="Y639">
            <v>36650</v>
          </cell>
        </row>
        <row r="640">
          <cell r="A640">
            <v>36651</v>
          </cell>
          <cell r="B640" t="str">
            <v>IN</v>
          </cell>
          <cell r="C640" t="str">
            <v>760490</v>
          </cell>
          <cell r="D640">
            <v>0</v>
          </cell>
          <cell r="E640">
            <v>36644</v>
          </cell>
          <cell r="F640">
            <v>7</v>
          </cell>
          <cell r="G640" t="str">
            <v>122502</v>
          </cell>
          <cell r="H640" t="str">
            <v>B0004199</v>
          </cell>
          <cell r="I640">
            <v>36681</v>
          </cell>
          <cell r="J640">
            <v>3</v>
          </cell>
          <cell r="K640" t="str">
            <v>MIC-FREIGHT</v>
          </cell>
          <cell r="L640" t="str">
            <v>FREIGHT</v>
          </cell>
          <cell r="M640" t="str">
            <v>FREIGHT CHARGE TAXABLETAXABLE</v>
          </cell>
          <cell r="P640">
            <v>1</v>
          </cell>
          <cell r="Q640">
            <v>10</v>
          </cell>
          <cell r="R640">
            <v>10</v>
          </cell>
          <cell r="X640">
            <v>10</v>
          </cell>
          <cell r="Y640">
            <v>36650</v>
          </cell>
        </row>
        <row r="641">
          <cell r="A641">
            <v>36651</v>
          </cell>
          <cell r="B641" t="str">
            <v>IN</v>
          </cell>
          <cell r="C641" t="str">
            <v>760491</v>
          </cell>
          <cell r="D641">
            <v>0</v>
          </cell>
          <cell r="E641">
            <v>36644</v>
          </cell>
          <cell r="F641">
            <v>7</v>
          </cell>
          <cell r="G641" t="str">
            <v>122503</v>
          </cell>
          <cell r="H641" t="str">
            <v>B0004200</v>
          </cell>
          <cell r="I641">
            <v>36681</v>
          </cell>
          <cell r="J641">
            <v>1</v>
          </cell>
          <cell r="K641" t="str">
            <v>CPQ-166617-B21</v>
          </cell>
          <cell r="L641" t="str">
            <v>166617-B21</v>
          </cell>
          <cell r="M641" t="str">
            <v>64MB SYNCH DRAM 100MHZ DIMM ECC</v>
          </cell>
          <cell r="P641">
            <v>1</v>
          </cell>
          <cell r="Q641">
            <v>111</v>
          </cell>
          <cell r="R641">
            <v>111</v>
          </cell>
          <cell r="S641">
            <v>9.98</v>
          </cell>
          <cell r="T641">
            <v>0</v>
          </cell>
          <cell r="U641">
            <v>0</v>
          </cell>
          <cell r="V641">
            <v>0</v>
          </cell>
          <cell r="W641">
            <v>0</v>
          </cell>
          <cell r="X641">
            <v>120.98</v>
          </cell>
          <cell r="Y641">
            <v>36650</v>
          </cell>
        </row>
        <row r="642">
          <cell r="A642">
            <v>36651</v>
          </cell>
          <cell r="B642" t="str">
            <v>IN</v>
          </cell>
          <cell r="C642" t="str">
            <v>760491</v>
          </cell>
          <cell r="D642">
            <v>0</v>
          </cell>
          <cell r="E642">
            <v>36644</v>
          </cell>
          <cell r="F642">
            <v>7</v>
          </cell>
          <cell r="G642" t="str">
            <v>122503</v>
          </cell>
          <cell r="H642" t="str">
            <v>B0004200</v>
          </cell>
          <cell r="I642">
            <v>36681</v>
          </cell>
          <cell r="J642">
            <v>3</v>
          </cell>
          <cell r="K642" t="str">
            <v>MIC-FREIGHT</v>
          </cell>
          <cell r="L642" t="str">
            <v>FREIGHT</v>
          </cell>
          <cell r="M642" t="str">
            <v>FREIGHT CHARGE TAXABLETAXABLE</v>
          </cell>
          <cell r="P642">
            <v>1</v>
          </cell>
          <cell r="Q642">
            <v>10</v>
          </cell>
          <cell r="R642">
            <v>10</v>
          </cell>
          <cell r="X642">
            <v>10</v>
          </cell>
          <cell r="Y642">
            <v>36650</v>
          </cell>
        </row>
        <row r="643">
          <cell r="A643">
            <v>36645</v>
          </cell>
          <cell r="B643" t="str">
            <v>IN</v>
          </cell>
          <cell r="C643" t="str">
            <v>753328</v>
          </cell>
          <cell r="D643">
            <v>0</v>
          </cell>
          <cell r="E643">
            <v>36644</v>
          </cell>
          <cell r="F643">
            <v>1</v>
          </cell>
          <cell r="G643" t="str">
            <v>122504</v>
          </cell>
          <cell r="H643" t="str">
            <v>B0004201</v>
          </cell>
          <cell r="I643">
            <v>36675</v>
          </cell>
          <cell r="J643">
            <v>1</v>
          </cell>
          <cell r="K643" t="str">
            <v>CPQ-314891-B21</v>
          </cell>
          <cell r="L643" t="str">
            <v>314891-B21</v>
          </cell>
          <cell r="M643" t="str">
            <v>64MB SDRAM 66MHZ SODIMM ARMADA 1700/3500/7400/780</v>
          </cell>
          <cell r="P643">
            <v>1</v>
          </cell>
          <cell r="Q643">
            <v>111</v>
          </cell>
          <cell r="R643">
            <v>111</v>
          </cell>
          <cell r="S643">
            <v>9.98</v>
          </cell>
          <cell r="T643">
            <v>0</v>
          </cell>
          <cell r="U643">
            <v>0</v>
          </cell>
          <cell r="V643">
            <v>0</v>
          </cell>
          <cell r="W643">
            <v>0</v>
          </cell>
          <cell r="X643">
            <v>120.98</v>
          </cell>
          <cell r="Y643">
            <v>36644</v>
          </cell>
        </row>
        <row r="644">
          <cell r="A644">
            <v>36645</v>
          </cell>
          <cell r="B644" t="str">
            <v>IN</v>
          </cell>
          <cell r="C644" t="str">
            <v>753328</v>
          </cell>
          <cell r="D644">
            <v>0</v>
          </cell>
          <cell r="E644">
            <v>36644</v>
          </cell>
          <cell r="F644">
            <v>1</v>
          </cell>
          <cell r="G644" t="str">
            <v>122504</v>
          </cell>
          <cell r="H644" t="str">
            <v>B0004201</v>
          </cell>
          <cell r="I644">
            <v>36675</v>
          </cell>
          <cell r="J644">
            <v>3</v>
          </cell>
          <cell r="K644" t="str">
            <v>MIC-FREIGHT</v>
          </cell>
          <cell r="L644" t="str">
            <v>FREIGHT</v>
          </cell>
          <cell r="M644" t="str">
            <v>FREIGHT CHARGE TAXABLETAXABLE</v>
          </cell>
          <cell r="P644">
            <v>1</v>
          </cell>
          <cell r="Q644">
            <v>10</v>
          </cell>
          <cell r="R644">
            <v>10</v>
          </cell>
          <cell r="X644">
            <v>10</v>
          </cell>
          <cell r="Y644">
            <v>36644</v>
          </cell>
        </row>
        <row r="645">
          <cell r="A645">
            <v>36651</v>
          </cell>
          <cell r="B645" t="str">
            <v>IN</v>
          </cell>
          <cell r="C645" t="str">
            <v>760492</v>
          </cell>
          <cell r="D645">
            <v>0</v>
          </cell>
          <cell r="E645">
            <v>36644</v>
          </cell>
          <cell r="F645">
            <v>7</v>
          </cell>
          <cell r="G645" t="str">
            <v>122505</v>
          </cell>
          <cell r="H645" t="str">
            <v>B0004202</v>
          </cell>
          <cell r="I645">
            <v>36681</v>
          </cell>
          <cell r="J645">
            <v>1</v>
          </cell>
          <cell r="K645" t="str">
            <v>CPQ-166617-B21</v>
          </cell>
          <cell r="L645" t="str">
            <v>166617-B21</v>
          </cell>
          <cell r="M645" t="str">
            <v>64MB SYNCH DRAM 100MHZ DIMM ECC</v>
          </cell>
          <cell r="P645">
            <v>1</v>
          </cell>
          <cell r="Q645">
            <v>111</v>
          </cell>
          <cell r="R645">
            <v>111</v>
          </cell>
          <cell r="S645">
            <v>9.98</v>
          </cell>
          <cell r="T645">
            <v>0</v>
          </cell>
          <cell r="U645">
            <v>0</v>
          </cell>
          <cell r="V645">
            <v>0</v>
          </cell>
          <cell r="W645">
            <v>0</v>
          </cell>
          <cell r="X645">
            <v>120.98</v>
          </cell>
          <cell r="Y645">
            <v>36650</v>
          </cell>
        </row>
        <row r="646">
          <cell r="A646">
            <v>36651</v>
          </cell>
          <cell r="B646" t="str">
            <v>IN</v>
          </cell>
          <cell r="C646" t="str">
            <v>760492</v>
          </cell>
          <cell r="D646">
            <v>0</v>
          </cell>
          <cell r="E646">
            <v>36644</v>
          </cell>
          <cell r="F646">
            <v>7</v>
          </cell>
          <cell r="G646" t="str">
            <v>122505</v>
          </cell>
          <cell r="H646" t="str">
            <v>B0004202</v>
          </cell>
          <cell r="I646">
            <v>36681</v>
          </cell>
          <cell r="J646">
            <v>3</v>
          </cell>
          <cell r="K646" t="str">
            <v>MIC-FREIGHT</v>
          </cell>
          <cell r="L646" t="str">
            <v>FREIGHT</v>
          </cell>
          <cell r="M646" t="str">
            <v>FREIGHT CHARGE TAXABLETAXABLE</v>
          </cell>
          <cell r="P646">
            <v>1</v>
          </cell>
          <cell r="Q646">
            <v>10</v>
          </cell>
          <cell r="R646">
            <v>10</v>
          </cell>
          <cell r="X646">
            <v>10</v>
          </cell>
          <cell r="Y646">
            <v>36650</v>
          </cell>
        </row>
        <row r="647">
          <cell r="A647">
            <v>36652</v>
          </cell>
          <cell r="B647" t="str">
            <v>IN</v>
          </cell>
          <cell r="C647" t="str">
            <v>762928</v>
          </cell>
          <cell r="D647">
            <v>0</v>
          </cell>
          <cell r="E647">
            <v>36644</v>
          </cell>
          <cell r="F647">
            <v>8</v>
          </cell>
          <cell r="G647" t="str">
            <v>122506</v>
          </cell>
          <cell r="H647" t="str">
            <v>B0004204</v>
          </cell>
          <cell r="I647">
            <v>36682</v>
          </cell>
          <cell r="J647">
            <v>1</v>
          </cell>
          <cell r="K647" t="str">
            <v>CPQ-382500-001</v>
          </cell>
          <cell r="L647" t="str">
            <v>382500-001</v>
          </cell>
          <cell r="M647" t="str">
            <v>ARMADA CONVENIENCE BASE E</v>
          </cell>
          <cell r="N647" t="str">
            <v>x</v>
          </cell>
          <cell r="P647">
            <v>1</v>
          </cell>
          <cell r="Q647">
            <v>212</v>
          </cell>
          <cell r="R647">
            <v>212</v>
          </cell>
          <cell r="S647">
            <v>17.489999999999998</v>
          </cell>
          <cell r="T647">
            <v>0</v>
          </cell>
          <cell r="U647">
            <v>0</v>
          </cell>
          <cell r="V647">
            <v>0</v>
          </cell>
          <cell r="W647">
            <v>0</v>
          </cell>
          <cell r="X647">
            <v>229.49</v>
          </cell>
          <cell r="Y647">
            <v>36651</v>
          </cell>
        </row>
        <row r="648">
          <cell r="A648">
            <v>36649</v>
          </cell>
          <cell r="B648" t="str">
            <v>IN</v>
          </cell>
          <cell r="C648" t="str">
            <v>758207</v>
          </cell>
          <cell r="D648">
            <v>0</v>
          </cell>
          <cell r="E648">
            <v>36644</v>
          </cell>
          <cell r="F648">
            <v>5</v>
          </cell>
          <cell r="G648" t="str">
            <v>122506</v>
          </cell>
          <cell r="H648" t="str">
            <v>B0004204</v>
          </cell>
          <cell r="I648">
            <v>36679</v>
          </cell>
          <cell r="J648">
            <v>1</v>
          </cell>
          <cell r="K648" t="str">
            <v>CPQ-122931-B25</v>
          </cell>
          <cell r="L648" t="str">
            <v>122931-B25</v>
          </cell>
          <cell r="M648" t="str">
            <v>ARMADA CONVENIENCE BASE EMONITOR STAND</v>
          </cell>
          <cell r="N648" t="str">
            <v>x</v>
          </cell>
          <cell r="P648">
            <v>1</v>
          </cell>
          <cell r="Q648">
            <v>76</v>
          </cell>
          <cell r="R648">
            <v>76</v>
          </cell>
          <cell r="S648">
            <v>7.1</v>
          </cell>
          <cell r="T648">
            <v>0</v>
          </cell>
          <cell r="U648">
            <v>0</v>
          </cell>
          <cell r="V648">
            <v>0</v>
          </cell>
          <cell r="W648">
            <v>0</v>
          </cell>
          <cell r="X648">
            <v>83.1</v>
          </cell>
          <cell r="Y648">
            <v>36649</v>
          </cell>
        </row>
        <row r="649">
          <cell r="A649">
            <v>36649</v>
          </cell>
          <cell r="B649" t="str">
            <v>IN</v>
          </cell>
          <cell r="C649" t="str">
            <v>758207</v>
          </cell>
          <cell r="D649">
            <v>0</v>
          </cell>
          <cell r="E649">
            <v>36644</v>
          </cell>
          <cell r="F649">
            <v>5</v>
          </cell>
          <cell r="G649" t="str">
            <v>122506</v>
          </cell>
          <cell r="H649" t="str">
            <v>B0004204</v>
          </cell>
          <cell r="I649">
            <v>36679</v>
          </cell>
          <cell r="J649">
            <v>3</v>
          </cell>
          <cell r="K649" t="str">
            <v>MIC-FREIGHT</v>
          </cell>
          <cell r="L649" t="str">
            <v>FREIGHT</v>
          </cell>
          <cell r="M649" t="str">
            <v>FREIGHT CHARGE TAXABLETAXABLE</v>
          </cell>
          <cell r="N649" t="str">
            <v>x</v>
          </cell>
          <cell r="P649">
            <v>1</v>
          </cell>
          <cell r="Q649">
            <v>10</v>
          </cell>
          <cell r="R649">
            <v>10</v>
          </cell>
          <cell r="X649">
            <v>10</v>
          </cell>
          <cell r="Y649">
            <v>36649</v>
          </cell>
        </row>
        <row r="650">
          <cell r="A650">
            <v>36651</v>
          </cell>
          <cell r="B650" t="str">
            <v>IN</v>
          </cell>
          <cell r="C650" t="str">
            <v>760493</v>
          </cell>
          <cell r="D650">
            <v>0</v>
          </cell>
          <cell r="E650">
            <v>36644</v>
          </cell>
          <cell r="F650">
            <v>7</v>
          </cell>
          <cell r="G650" t="str">
            <v>122506</v>
          </cell>
          <cell r="H650" t="str">
            <v>B0004204</v>
          </cell>
          <cell r="I650">
            <v>36681</v>
          </cell>
          <cell r="J650">
            <v>1</v>
          </cell>
          <cell r="K650" t="str">
            <v>PRV-1-57408-08-X</v>
          </cell>
          <cell r="L650" t="str">
            <v>1-57408-08-X</v>
          </cell>
          <cell r="M650" t="str">
            <v>SURETRAK PROJECT MANAGER</v>
          </cell>
          <cell r="P650">
            <v>1</v>
          </cell>
          <cell r="Q650">
            <v>408</v>
          </cell>
          <cell r="R650">
            <v>408</v>
          </cell>
          <cell r="S650">
            <v>33.659999999999997</v>
          </cell>
          <cell r="T650">
            <v>0</v>
          </cell>
          <cell r="U650">
            <v>0</v>
          </cell>
          <cell r="V650">
            <v>0</v>
          </cell>
          <cell r="W650">
            <v>0</v>
          </cell>
          <cell r="X650">
            <v>441.65999999999997</v>
          </cell>
          <cell r="Y650">
            <v>36650</v>
          </cell>
        </row>
        <row r="651">
          <cell r="A651">
            <v>36649</v>
          </cell>
          <cell r="B651" t="str">
            <v>IN</v>
          </cell>
          <cell r="C651" t="str">
            <v>758208</v>
          </cell>
          <cell r="D651">
            <v>0</v>
          </cell>
          <cell r="E651">
            <v>36644</v>
          </cell>
          <cell r="F651">
            <v>5</v>
          </cell>
          <cell r="G651" t="str">
            <v>122508</v>
          </cell>
          <cell r="H651" t="str">
            <v>B0004205</v>
          </cell>
          <cell r="I651">
            <v>36679</v>
          </cell>
          <cell r="J651">
            <v>1</v>
          </cell>
          <cell r="K651" t="str">
            <v>CPQ-122931-B25</v>
          </cell>
          <cell r="L651" t="str">
            <v>122931-B25</v>
          </cell>
          <cell r="M651" t="str">
            <v>ARMADA CONVENIENCE BASE EMONITOR STAND</v>
          </cell>
          <cell r="N651" t="str">
            <v>x</v>
          </cell>
          <cell r="P651">
            <v>1</v>
          </cell>
          <cell r="Q651">
            <v>76</v>
          </cell>
          <cell r="R651">
            <v>76</v>
          </cell>
          <cell r="S651">
            <v>7.1</v>
          </cell>
          <cell r="T651">
            <v>0</v>
          </cell>
          <cell r="U651">
            <v>0</v>
          </cell>
          <cell r="V651">
            <v>0</v>
          </cell>
          <cell r="W651">
            <v>0</v>
          </cell>
          <cell r="X651">
            <v>83.1</v>
          </cell>
          <cell r="Y651">
            <v>36649</v>
          </cell>
        </row>
        <row r="652">
          <cell r="A652">
            <v>36649</v>
          </cell>
          <cell r="B652" t="str">
            <v>IN</v>
          </cell>
          <cell r="C652" t="str">
            <v>758208</v>
          </cell>
          <cell r="D652">
            <v>0</v>
          </cell>
          <cell r="E652">
            <v>36644</v>
          </cell>
          <cell r="F652">
            <v>5</v>
          </cell>
          <cell r="G652" t="str">
            <v>122508</v>
          </cell>
          <cell r="H652" t="str">
            <v>B0004205</v>
          </cell>
          <cell r="I652">
            <v>36679</v>
          </cell>
          <cell r="J652">
            <v>3</v>
          </cell>
          <cell r="K652" t="str">
            <v>MIC-FREIGHT</v>
          </cell>
          <cell r="L652" t="str">
            <v>FREIGHT</v>
          </cell>
          <cell r="M652" t="str">
            <v>FREIGHT CHARGE TAXABLETAXABLE</v>
          </cell>
          <cell r="N652" t="str">
            <v>x</v>
          </cell>
          <cell r="P652">
            <v>1</v>
          </cell>
          <cell r="Q652">
            <v>10</v>
          </cell>
          <cell r="R652">
            <v>10</v>
          </cell>
          <cell r="X652">
            <v>10</v>
          </cell>
          <cell r="Y652">
            <v>36649</v>
          </cell>
        </row>
        <row r="653">
          <cell r="A653">
            <v>36645</v>
          </cell>
          <cell r="B653" t="str">
            <v>IN</v>
          </cell>
          <cell r="C653" t="str">
            <v>753329</v>
          </cell>
          <cell r="D653">
            <v>0</v>
          </cell>
          <cell r="E653">
            <v>36644</v>
          </cell>
          <cell r="F653">
            <v>1</v>
          </cell>
          <cell r="G653" t="str">
            <v>122509</v>
          </cell>
          <cell r="H653" t="str">
            <v>B0004206</v>
          </cell>
          <cell r="I653">
            <v>36675</v>
          </cell>
          <cell r="J653">
            <v>1</v>
          </cell>
          <cell r="K653" t="str">
            <v>TCM-3C-PC-TX-CBL</v>
          </cell>
          <cell r="L653" t="str">
            <v>3C-PC-TX-CBL</v>
          </cell>
          <cell r="M653" t="str">
            <v>CABLE FOR 10/100 CARDBUSPC CARD 6 INCH</v>
          </cell>
          <cell r="P653">
            <v>20</v>
          </cell>
          <cell r="Q653">
            <v>5</v>
          </cell>
          <cell r="R653">
            <v>100</v>
          </cell>
          <cell r="S653">
            <v>33.83</v>
          </cell>
          <cell r="T653">
            <v>0</v>
          </cell>
          <cell r="U653">
            <v>0</v>
          </cell>
          <cell r="V653">
            <v>0</v>
          </cell>
          <cell r="W653">
            <v>0</v>
          </cell>
          <cell r="X653">
            <v>133.82999999999998</v>
          </cell>
          <cell r="Y653">
            <v>36644</v>
          </cell>
        </row>
        <row r="654">
          <cell r="A654">
            <v>36645</v>
          </cell>
          <cell r="B654" t="str">
            <v>IN</v>
          </cell>
          <cell r="C654" t="str">
            <v>753329</v>
          </cell>
          <cell r="D654">
            <v>0</v>
          </cell>
          <cell r="E654">
            <v>36644</v>
          </cell>
          <cell r="F654">
            <v>1</v>
          </cell>
          <cell r="G654" t="str">
            <v>122509</v>
          </cell>
          <cell r="H654" t="str">
            <v>B0004206</v>
          </cell>
          <cell r="I654">
            <v>36675</v>
          </cell>
          <cell r="J654">
            <v>2</v>
          </cell>
          <cell r="K654" t="str">
            <v>BEL-A3L791-07</v>
          </cell>
          <cell r="L654" t="str">
            <v>A3L791-07</v>
          </cell>
          <cell r="M654" t="str">
            <v>CAT.5 10 BASE T PATCH CBLRJ45M/M, GREY, 7</v>
          </cell>
          <cell r="P654">
            <v>100</v>
          </cell>
          <cell r="Q654">
            <v>3</v>
          </cell>
          <cell r="R654">
            <v>300</v>
          </cell>
          <cell r="X654">
            <v>300</v>
          </cell>
          <cell r="Y654">
            <v>36644</v>
          </cell>
        </row>
        <row r="655">
          <cell r="A655">
            <v>36645</v>
          </cell>
          <cell r="B655" t="str">
            <v>IN</v>
          </cell>
          <cell r="C655" t="str">
            <v>753329</v>
          </cell>
          <cell r="D655">
            <v>0</v>
          </cell>
          <cell r="E655">
            <v>36644</v>
          </cell>
          <cell r="F655">
            <v>1</v>
          </cell>
          <cell r="G655" t="str">
            <v>122509</v>
          </cell>
          <cell r="H655" t="str">
            <v>B0004206</v>
          </cell>
          <cell r="I655">
            <v>36675</v>
          </cell>
          <cell r="J655">
            <v>4</v>
          </cell>
          <cell r="K655" t="str">
            <v>MIC-FREIGHT</v>
          </cell>
          <cell r="L655" t="str">
            <v>FREIGHT</v>
          </cell>
          <cell r="M655" t="str">
            <v>FREIGHT CHARGE TAXABLETAXABLE</v>
          </cell>
          <cell r="P655">
            <v>1</v>
          </cell>
          <cell r="Q655">
            <v>10</v>
          </cell>
          <cell r="R655">
            <v>10</v>
          </cell>
          <cell r="X655">
            <v>10</v>
          </cell>
          <cell r="Y655">
            <v>36644</v>
          </cell>
        </row>
        <row r="656">
          <cell r="A656">
            <v>36647</v>
          </cell>
          <cell r="B656" t="str">
            <v>IN</v>
          </cell>
          <cell r="C656" t="str">
            <v>755192</v>
          </cell>
          <cell r="D656">
            <v>0</v>
          </cell>
          <cell r="E656">
            <v>36644</v>
          </cell>
          <cell r="F656">
            <v>3</v>
          </cell>
          <cell r="G656" t="str">
            <v>122509</v>
          </cell>
          <cell r="H656" t="str">
            <v>B0004206</v>
          </cell>
          <cell r="I656">
            <v>36677</v>
          </cell>
          <cell r="J656">
            <v>1</v>
          </cell>
          <cell r="K656" t="str">
            <v>TCM-3C-PC-TP-CBL</v>
          </cell>
          <cell r="L656" t="str">
            <v>3C-PC-TP-CBL</v>
          </cell>
          <cell r="M656" t="str">
            <v>PC CRD TP CBL</v>
          </cell>
          <cell r="P656">
            <v>10</v>
          </cell>
          <cell r="Q656">
            <v>16</v>
          </cell>
          <cell r="R656">
            <v>160</v>
          </cell>
          <cell r="S656">
            <v>13.2</v>
          </cell>
          <cell r="T656">
            <v>0</v>
          </cell>
          <cell r="U656">
            <v>0</v>
          </cell>
          <cell r="V656">
            <v>0</v>
          </cell>
          <cell r="W656">
            <v>0</v>
          </cell>
          <cell r="X656">
            <v>173.2</v>
          </cell>
          <cell r="Y656">
            <v>36647</v>
          </cell>
        </row>
        <row r="657">
          <cell r="A657">
            <v>36659</v>
          </cell>
          <cell r="B657" t="str">
            <v>IN</v>
          </cell>
          <cell r="C657" t="str">
            <v>771418</v>
          </cell>
          <cell r="D657">
            <v>0</v>
          </cell>
          <cell r="E657">
            <v>36658</v>
          </cell>
          <cell r="F657">
            <v>1</v>
          </cell>
          <cell r="G657" t="str">
            <v>122923</v>
          </cell>
          <cell r="H657" t="str">
            <v>B0004206</v>
          </cell>
          <cell r="I657">
            <v>36689</v>
          </cell>
          <cell r="J657">
            <v>1</v>
          </cell>
          <cell r="K657" t="str">
            <v>XIR-RBEM56G-100BTX</v>
          </cell>
          <cell r="L657" t="str">
            <v>RBEM56G-100BTX</v>
          </cell>
          <cell r="M657" t="str">
            <v>REALPORT CARDBUS ENET 10/100 + MODEM 56K</v>
          </cell>
          <cell r="P657">
            <v>10</v>
          </cell>
          <cell r="Q657">
            <v>239</v>
          </cell>
          <cell r="R657">
            <v>2390</v>
          </cell>
          <cell r="S657">
            <v>197.18</v>
          </cell>
          <cell r="T657">
            <v>0</v>
          </cell>
          <cell r="U657">
            <v>0</v>
          </cell>
          <cell r="V657">
            <v>0</v>
          </cell>
          <cell r="W657">
            <v>0</v>
          </cell>
          <cell r="X657">
            <v>2587.1799999999998</v>
          </cell>
          <cell r="Y657">
            <v>36658</v>
          </cell>
        </row>
        <row r="658">
          <cell r="A658">
            <v>36651</v>
          </cell>
          <cell r="B658" t="str">
            <v>IN</v>
          </cell>
          <cell r="C658" t="str">
            <v>760494</v>
          </cell>
          <cell r="D658">
            <v>0</v>
          </cell>
          <cell r="E658">
            <v>36644</v>
          </cell>
          <cell r="F658">
            <v>7</v>
          </cell>
          <cell r="G658" t="str">
            <v>122509</v>
          </cell>
          <cell r="H658" t="str">
            <v>B0004206</v>
          </cell>
          <cell r="I658">
            <v>36681</v>
          </cell>
          <cell r="J658">
            <v>1</v>
          </cell>
          <cell r="K658" t="str">
            <v>XIR-RBE-100BTX</v>
          </cell>
          <cell r="L658" t="str">
            <v>RBE-100BTX</v>
          </cell>
          <cell r="M658" t="str">
            <v>REALPORT CARDBUS ENET 10/100 PCMCIA CARD</v>
          </cell>
          <cell r="P658">
            <v>10</v>
          </cell>
          <cell r="Q658">
            <v>119</v>
          </cell>
          <cell r="R658">
            <v>1190</v>
          </cell>
          <cell r="S658">
            <v>98.18</v>
          </cell>
          <cell r="T658">
            <v>0</v>
          </cell>
          <cell r="U658">
            <v>0</v>
          </cell>
          <cell r="V658">
            <v>0</v>
          </cell>
          <cell r="W658">
            <v>0</v>
          </cell>
          <cell r="X658">
            <v>1288.18</v>
          </cell>
          <cell r="Y658">
            <v>36650</v>
          </cell>
        </row>
        <row r="659">
          <cell r="A659">
            <v>36647</v>
          </cell>
          <cell r="B659" t="str">
            <v>IN</v>
          </cell>
          <cell r="C659" t="str">
            <v>755193</v>
          </cell>
          <cell r="D659">
            <v>0</v>
          </cell>
          <cell r="E659">
            <v>36644</v>
          </cell>
          <cell r="F659">
            <v>3</v>
          </cell>
          <cell r="G659" t="str">
            <v>122520</v>
          </cell>
          <cell r="H659" t="str">
            <v>B0004207</v>
          </cell>
          <cell r="I659">
            <v>36677</v>
          </cell>
          <cell r="J659">
            <v>3</v>
          </cell>
          <cell r="K659" t="str">
            <v>MIC-FREIGHT</v>
          </cell>
          <cell r="L659" t="str">
            <v>FREIGHT</v>
          </cell>
          <cell r="M659" t="str">
            <v>FREIGHT CHARGE TAXABLETAXABLE</v>
          </cell>
          <cell r="P659">
            <v>1</v>
          </cell>
          <cell r="Q659">
            <v>0</v>
          </cell>
          <cell r="R659">
            <v>0</v>
          </cell>
          <cell r="X659">
            <v>0</v>
          </cell>
          <cell r="Y659">
            <v>36647</v>
          </cell>
        </row>
        <row r="660">
          <cell r="A660">
            <v>36647</v>
          </cell>
          <cell r="B660" t="str">
            <v>IN</v>
          </cell>
          <cell r="C660" t="str">
            <v>755193</v>
          </cell>
          <cell r="D660">
            <v>0</v>
          </cell>
          <cell r="E660">
            <v>36644</v>
          </cell>
          <cell r="F660">
            <v>3</v>
          </cell>
          <cell r="G660" t="str">
            <v>122520</v>
          </cell>
          <cell r="H660" t="str">
            <v>B0004207</v>
          </cell>
          <cell r="I660">
            <v>36677</v>
          </cell>
          <cell r="J660">
            <v>1</v>
          </cell>
          <cell r="K660" t="str">
            <v>BEL-F2N962-06</v>
          </cell>
          <cell r="L660" t="str">
            <v>F2N962-06</v>
          </cell>
          <cell r="M660" t="str">
            <v>SCSI II TO SCSI I SYS CBLMICRO DB50 M/CENT 50 M,</v>
          </cell>
          <cell r="P660">
            <v>1</v>
          </cell>
          <cell r="Q660">
            <v>24</v>
          </cell>
          <cell r="R660">
            <v>24</v>
          </cell>
          <cell r="S660">
            <v>1.98</v>
          </cell>
          <cell r="T660">
            <v>0</v>
          </cell>
          <cell r="U660">
            <v>0</v>
          </cell>
          <cell r="V660">
            <v>0</v>
          </cell>
          <cell r="W660">
            <v>0</v>
          </cell>
          <cell r="X660">
            <v>25.98</v>
          </cell>
          <cell r="Y660">
            <v>36647</v>
          </cell>
        </row>
        <row r="661">
          <cell r="A661">
            <v>36651</v>
          </cell>
          <cell r="B661" t="str">
            <v>IN</v>
          </cell>
          <cell r="C661" t="str">
            <v>760495</v>
          </cell>
          <cell r="D661">
            <v>0</v>
          </cell>
          <cell r="E661">
            <v>36644</v>
          </cell>
          <cell r="F661">
            <v>7</v>
          </cell>
          <cell r="G661" t="str">
            <v>122521</v>
          </cell>
          <cell r="H661" t="str">
            <v>B0004208</v>
          </cell>
          <cell r="I661">
            <v>36681</v>
          </cell>
          <cell r="J661">
            <v>1</v>
          </cell>
          <cell r="K661" t="str">
            <v>CPQ-166616-B21</v>
          </cell>
          <cell r="L661" t="str">
            <v>166616-B21</v>
          </cell>
          <cell r="M661" t="str">
            <v>32MB SYNCH DRAM 100MHZ DIMM ECC</v>
          </cell>
          <cell r="P661">
            <v>1</v>
          </cell>
          <cell r="Q661">
            <v>102</v>
          </cell>
          <cell r="R661">
            <v>102</v>
          </cell>
          <cell r="S661">
            <v>9.24</v>
          </cell>
          <cell r="T661">
            <v>0</v>
          </cell>
          <cell r="U661">
            <v>0</v>
          </cell>
          <cell r="V661">
            <v>0</v>
          </cell>
          <cell r="W661">
            <v>0</v>
          </cell>
          <cell r="X661">
            <v>111.24</v>
          </cell>
          <cell r="Y661">
            <v>36650</v>
          </cell>
        </row>
        <row r="662">
          <cell r="A662">
            <v>36651</v>
          </cell>
          <cell r="B662" t="str">
            <v>IN</v>
          </cell>
          <cell r="C662" t="str">
            <v>760495</v>
          </cell>
          <cell r="D662">
            <v>0</v>
          </cell>
          <cell r="E662">
            <v>36644</v>
          </cell>
          <cell r="F662">
            <v>7</v>
          </cell>
          <cell r="G662" t="str">
            <v>122521</v>
          </cell>
          <cell r="H662" t="str">
            <v>B0004208</v>
          </cell>
          <cell r="I662">
            <v>36681</v>
          </cell>
          <cell r="J662">
            <v>3</v>
          </cell>
          <cell r="K662" t="str">
            <v>MIC-FREIGHT</v>
          </cell>
          <cell r="L662" t="str">
            <v>FREIGHT</v>
          </cell>
          <cell r="M662" t="str">
            <v>FREIGHT CHARGE TAXABLETAXABLE</v>
          </cell>
          <cell r="P662">
            <v>1</v>
          </cell>
          <cell r="Q662">
            <v>10</v>
          </cell>
          <cell r="R662">
            <v>10</v>
          </cell>
          <cell r="X662">
            <v>10</v>
          </cell>
          <cell r="Y662">
            <v>36650</v>
          </cell>
        </row>
        <row r="663">
          <cell r="A663">
            <v>36647</v>
          </cell>
          <cell r="B663" t="str">
            <v>IN</v>
          </cell>
          <cell r="C663" t="str">
            <v>755194</v>
          </cell>
          <cell r="D663">
            <v>0</v>
          </cell>
          <cell r="E663">
            <v>36644</v>
          </cell>
          <cell r="F663">
            <v>3</v>
          </cell>
          <cell r="G663" t="str">
            <v>122522</v>
          </cell>
          <cell r="H663" t="str">
            <v>B0004209</v>
          </cell>
          <cell r="I663">
            <v>36677</v>
          </cell>
          <cell r="J663">
            <v>1</v>
          </cell>
          <cell r="K663" t="str">
            <v>PRC-ATOM12-05</v>
          </cell>
          <cell r="L663" t="str">
            <v>ATOM12-05</v>
          </cell>
          <cell r="M663" t="str">
            <v>"12GB 2.5"" HD UPG 9.5MM</v>
          </cell>
          <cell r="P663">
            <v>1</v>
          </cell>
          <cell r="Q663">
            <v>425</v>
          </cell>
          <cell r="R663">
            <v>425</v>
          </cell>
          <cell r="S663">
            <v>35.89</v>
          </cell>
          <cell r="T663">
            <v>0</v>
          </cell>
          <cell r="U663">
            <v>0</v>
          </cell>
          <cell r="V663">
            <v>0</v>
          </cell>
          <cell r="W663">
            <v>0</v>
          </cell>
          <cell r="X663">
            <v>460.89</v>
          </cell>
          <cell r="Y663">
            <v>36647</v>
          </cell>
        </row>
        <row r="664">
          <cell r="A664">
            <v>36647</v>
          </cell>
          <cell r="B664" t="str">
            <v>IN</v>
          </cell>
          <cell r="C664" t="str">
            <v>755194</v>
          </cell>
          <cell r="D664">
            <v>0</v>
          </cell>
          <cell r="E664">
            <v>36644</v>
          </cell>
          <cell r="F664">
            <v>3</v>
          </cell>
          <cell r="G664" t="str">
            <v>122522</v>
          </cell>
          <cell r="H664" t="str">
            <v>B0004209</v>
          </cell>
          <cell r="I664">
            <v>36677</v>
          </cell>
          <cell r="J664">
            <v>3</v>
          </cell>
          <cell r="K664" t="str">
            <v>MIC-FREIGHT</v>
          </cell>
          <cell r="L664" t="str">
            <v>FREIGHT</v>
          </cell>
          <cell r="M664" t="str">
            <v>FREIGHT CHARGE TAXABLETAXABLE</v>
          </cell>
          <cell r="P664">
            <v>1</v>
          </cell>
          <cell r="Q664">
            <v>10</v>
          </cell>
          <cell r="R664">
            <v>10</v>
          </cell>
          <cell r="X664">
            <v>10</v>
          </cell>
          <cell r="Y664">
            <v>36647</v>
          </cell>
        </row>
        <row r="665">
          <cell r="A665">
            <v>36651</v>
          </cell>
          <cell r="B665" t="str">
            <v>IN</v>
          </cell>
          <cell r="C665" t="str">
            <v>760496</v>
          </cell>
          <cell r="D665">
            <v>0</v>
          </cell>
          <cell r="E665">
            <v>36644</v>
          </cell>
          <cell r="F665">
            <v>7</v>
          </cell>
          <cell r="G665" t="str">
            <v>122523</v>
          </cell>
          <cell r="H665" t="str">
            <v>B0004211</v>
          </cell>
          <cell r="I665">
            <v>36681</v>
          </cell>
          <cell r="J665">
            <v>3</v>
          </cell>
          <cell r="K665" t="str">
            <v>MIC-FREIGHT</v>
          </cell>
          <cell r="L665" t="str">
            <v>FREIGHT</v>
          </cell>
          <cell r="M665" t="str">
            <v>FREIGHT CHARGE TAXABLETAXABLE</v>
          </cell>
          <cell r="P665">
            <v>1</v>
          </cell>
          <cell r="Q665">
            <v>10</v>
          </cell>
          <cell r="R665">
            <v>10</v>
          </cell>
          <cell r="X665">
            <v>10</v>
          </cell>
          <cell r="Y665">
            <v>36650</v>
          </cell>
        </row>
        <row r="666">
          <cell r="A666">
            <v>36651</v>
          </cell>
          <cell r="B666" t="str">
            <v>IN</v>
          </cell>
          <cell r="C666" t="str">
            <v>760496</v>
          </cell>
          <cell r="D666">
            <v>0</v>
          </cell>
          <cell r="E666">
            <v>36644</v>
          </cell>
          <cell r="F666">
            <v>7</v>
          </cell>
          <cell r="G666" t="str">
            <v>122523</v>
          </cell>
          <cell r="H666" t="str">
            <v>B0004211</v>
          </cell>
          <cell r="I666">
            <v>36681</v>
          </cell>
          <cell r="J666">
            <v>1</v>
          </cell>
          <cell r="K666" t="str">
            <v>CPQ-386326-001</v>
          </cell>
          <cell r="L666" t="str">
            <v>386326-001</v>
          </cell>
          <cell r="M666" t="str">
            <v>P900 COLOR MONITOR</v>
          </cell>
          <cell r="P666">
            <v>1</v>
          </cell>
          <cell r="Q666">
            <v>607</v>
          </cell>
          <cell r="R666">
            <v>607</v>
          </cell>
          <cell r="S666">
            <v>50.9</v>
          </cell>
          <cell r="T666">
            <v>0</v>
          </cell>
          <cell r="U666">
            <v>0</v>
          </cell>
          <cell r="V666">
            <v>0</v>
          </cell>
          <cell r="W666">
            <v>0</v>
          </cell>
          <cell r="X666">
            <v>657.9</v>
          </cell>
          <cell r="Y666">
            <v>36650</v>
          </cell>
        </row>
        <row r="667">
          <cell r="A667">
            <v>36656</v>
          </cell>
          <cell r="B667" t="str">
            <v>IN</v>
          </cell>
          <cell r="C667" t="str">
            <v>766638</v>
          </cell>
          <cell r="D667">
            <v>0</v>
          </cell>
          <cell r="E667">
            <v>36644</v>
          </cell>
          <cell r="F667">
            <v>12</v>
          </cell>
          <cell r="G667" t="str">
            <v>122524</v>
          </cell>
          <cell r="H667" t="str">
            <v>B0004212</v>
          </cell>
          <cell r="I667">
            <v>36686</v>
          </cell>
          <cell r="J667">
            <v>3</v>
          </cell>
          <cell r="K667" t="str">
            <v>MIC-FREIGHT</v>
          </cell>
          <cell r="L667" t="str">
            <v>FREIGHT</v>
          </cell>
          <cell r="M667" t="str">
            <v>FREIGHT CHARGE TAXABLETAXABLE</v>
          </cell>
          <cell r="P667">
            <v>1</v>
          </cell>
          <cell r="Q667">
            <v>10</v>
          </cell>
          <cell r="R667">
            <v>10</v>
          </cell>
          <cell r="X667">
            <v>10</v>
          </cell>
          <cell r="Y667">
            <v>36655</v>
          </cell>
        </row>
        <row r="668">
          <cell r="A668">
            <v>36656</v>
          </cell>
          <cell r="B668" t="str">
            <v>IN</v>
          </cell>
          <cell r="C668" t="str">
            <v>766638</v>
          </cell>
          <cell r="D668">
            <v>0</v>
          </cell>
          <cell r="E668">
            <v>36644</v>
          </cell>
          <cell r="F668">
            <v>12</v>
          </cell>
          <cell r="G668" t="str">
            <v>122524</v>
          </cell>
          <cell r="H668" t="str">
            <v>B0004212</v>
          </cell>
          <cell r="I668">
            <v>36686</v>
          </cell>
          <cell r="J668">
            <v>1</v>
          </cell>
          <cell r="K668" t="str">
            <v>IMN-11152</v>
          </cell>
          <cell r="L668" t="str">
            <v>11152</v>
          </cell>
          <cell r="M668" t="str">
            <v>SUPERDISK 120MB PCMCIA 3.5 EXT FLPY DRV</v>
          </cell>
          <cell r="P668">
            <v>1</v>
          </cell>
          <cell r="Q668">
            <v>206</v>
          </cell>
          <cell r="R668">
            <v>206</v>
          </cell>
          <cell r="S668">
            <v>17.82</v>
          </cell>
          <cell r="T668">
            <v>0</v>
          </cell>
          <cell r="U668">
            <v>0</v>
          </cell>
          <cell r="V668">
            <v>0</v>
          </cell>
          <cell r="W668">
            <v>0</v>
          </cell>
          <cell r="X668">
            <v>223.82</v>
          </cell>
          <cell r="Y668">
            <v>36655</v>
          </cell>
        </row>
        <row r="669">
          <cell r="A669">
            <v>36651</v>
          </cell>
          <cell r="B669" t="str">
            <v>IN</v>
          </cell>
          <cell r="C669" t="str">
            <v>760497</v>
          </cell>
          <cell r="D669">
            <v>0</v>
          </cell>
          <cell r="E669">
            <v>36644</v>
          </cell>
          <cell r="F669">
            <v>7</v>
          </cell>
          <cell r="G669" t="str">
            <v>122525</v>
          </cell>
          <cell r="H669" t="str">
            <v>B0004213</v>
          </cell>
          <cell r="I669">
            <v>36681</v>
          </cell>
          <cell r="J669">
            <v>3</v>
          </cell>
          <cell r="K669" t="str">
            <v>MIC-FREIGHT</v>
          </cell>
          <cell r="L669" t="str">
            <v>FREIGHT</v>
          </cell>
          <cell r="M669" t="str">
            <v>FREIGHT CHARGE TAXABLETAXABLE</v>
          </cell>
          <cell r="P669">
            <v>1</v>
          </cell>
          <cell r="Q669">
            <v>10</v>
          </cell>
          <cell r="R669">
            <v>10</v>
          </cell>
          <cell r="X669">
            <v>10</v>
          </cell>
          <cell r="Y669">
            <v>36650</v>
          </cell>
        </row>
        <row r="670">
          <cell r="A670">
            <v>36651</v>
          </cell>
          <cell r="B670" t="str">
            <v>IN</v>
          </cell>
          <cell r="C670" t="str">
            <v>760497</v>
          </cell>
          <cell r="D670">
            <v>0</v>
          </cell>
          <cell r="E670">
            <v>36644</v>
          </cell>
          <cell r="F670">
            <v>7</v>
          </cell>
          <cell r="G670" t="str">
            <v>122525</v>
          </cell>
          <cell r="H670" t="str">
            <v>B0004213</v>
          </cell>
          <cell r="I670">
            <v>36681</v>
          </cell>
          <cell r="J670">
            <v>1</v>
          </cell>
          <cell r="K670" t="str">
            <v>IMN-11152</v>
          </cell>
          <cell r="L670" t="str">
            <v>11152</v>
          </cell>
          <cell r="M670" t="str">
            <v>SUPERDISK 120MB PCMCIA 3.5 EXT FLPY DRV</v>
          </cell>
          <cell r="P670">
            <v>1</v>
          </cell>
          <cell r="Q670">
            <v>206</v>
          </cell>
          <cell r="R670">
            <v>206</v>
          </cell>
          <cell r="S670">
            <v>17.82</v>
          </cell>
          <cell r="T670">
            <v>0</v>
          </cell>
          <cell r="U670">
            <v>0</v>
          </cell>
          <cell r="V670">
            <v>0</v>
          </cell>
          <cell r="W670">
            <v>0</v>
          </cell>
          <cell r="X670">
            <v>223.82</v>
          </cell>
          <cell r="Y670">
            <v>36650</v>
          </cell>
        </row>
        <row r="671">
          <cell r="X671">
            <v>14638.409999999996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 (2)"/>
      <sheetName val="Invoice"/>
      <sheetName val="Reconciliation"/>
      <sheetName val="Summary"/>
      <sheetName val="Development - Perlman"/>
      <sheetName val="Development - Louise Look "/>
      <sheetName val="EOps with HPL"/>
      <sheetName val="EOps Projects"/>
      <sheetName val="EOL"/>
      <sheetName val="Infra-EA"/>
      <sheetName val="Alloc 10-17 FINAL"/>
    </sheetNames>
    <sheetDataSet>
      <sheetData sheetId="0"/>
      <sheetData sheetId="1"/>
      <sheetData sheetId="2"/>
      <sheetData sheetId="3"/>
      <sheetData sheetId="4"/>
      <sheetData sheetId="5"/>
      <sheetData sheetId="6">
        <row r="29">
          <cell r="D29">
            <v>31633.994999999995</v>
          </cell>
        </row>
      </sheetData>
      <sheetData sheetId="7">
        <row r="13">
          <cell r="D13">
            <v>15765</v>
          </cell>
        </row>
      </sheetData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_l"/>
      <sheetName val="Entry"/>
      <sheetName val="ICOct"/>
      <sheetName val="Correction"/>
    </sheetNames>
    <sheetDataSet>
      <sheetData sheetId="0"/>
      <sheetData sheetId="1" refreshError="1">
        <row r="6">
          <cell r="C6">
            <v>413</v>
          </cell>
          <cell r="E6">
            <v>36099</v>
          </cell>
          <cell r="J6" t="str">
            <v>413-025-11</v>
          </cell>
        </row>
        <row r="12">
          <cell r="C12">
            <v>-449053</v>
          </cell>
          <cell r="E12">
            <v>9230</v>
          </cell>
          <cell r="F12">
            <v>999</v>
          </cell>
          <cell r="G12" t="str">
            <v>860</v>
          </cell>
          <cell r="H12" t="str">
            <v>1807</v>
          </cell>
        </row>
        <row r="13">
          <cell r="F13" t="str">
            <v>AA Cost Alloc 10/98</v>
          </cell>
        </row>
        <row r="15">
          <cell r="C15">
            <v>56777</v>
          </cell>
          <cell r="E15">
            <v>1460</v>
          </cell>
          <cell r="G15" t="str">
            <v>969</v>
          </cell>
          <cell r="H15" t="str">
            <v>0000</v>
          </cell>
          <cell r="I15">
            <v>9</v>
          </cell>
        </row>
        <row r="16">
          <cell r="F16" t="str">
            <v>AA Cost Alloc 10/98</v>
          </cell>
        </row>
        <row r="18">
          <cell r="C18">
            <v>2581</v>
          </cell>
          <cell r="E18">
            <v>1460</v>
          </cell>
          <cell r="G18" t="str">
            <v>912</v>
          </cell>
          <cell r="H18" t="str">
            <v>0000</v>
          </cell>
          <cell r="I18">
            <v>9</v>
          </cell>
        </row>
        <row r="19">
          <cell r="F19" t="str">
            <v>AA Cost Alloc 10/98</v>
          </cell>
        </row>
        <row r="21">
          <cell r="C21">
            <v>183234</v>
          </cell>
          <cell r="E21">
            <v>1460</v>
          </cell>
          <cell r="G21" t="str">
            <v>963</v>
          </cell>
          <cell r="H21" t="str">
            <v>0000</v>
          </cell>
          <cell r="I21">
            <v>9</v>
          </cell>
        </row>
        <row r="22">
          <cell r="F22" t="str">
            <v>AA Cost Alloc 10/98</v>
          </cell>
        </row>
        <row r="24">
          <cell r="C24">
            <v>36131</v>
          </cell>
          <cell r="E24">
            <v>1460</v>
          </cell>
          <cell r="G24" t="str">
            <v>011</v>
          </cell>
          <cell r="H24" t="str">
            <v>0000</v>
          </cell>
          <cell r="I24">
            <v>9</v>
          </cell>
        </row>
        <row r="25">
          <cell r="F25" t="str">
            <v>AA Cost Alloc 10/98</v>
          </cell>
        </row>
        <row r="27">
          <cell r="C27">
            <v>95488</v>
          </cell>
          <cell r="D27" t="str">
            <v>985</v>
          </cell>
          <cell r="E27">
            <v>9230</v>
          </cell>
          <cell r="F27">
            <v>999</v>
          </cell>
          <cell r="G27" t="str">
            <v>904</v>
          </cell>
          <cell r="H27" t="str">
            <v>1422</v>
          </cell>
        </row>
        <row r="28">
          <cell r="F28" t="str">
            <v>AA Cost Alloc 10/98</v>
          </cell>
        </row>
        <row r="30">
          <cell r="C30">
            <v>56777</v>
          </cell>
          <cell r="E30">
            <v>1460</v>
          </cell>
          <cell r="G30" t="str">
            <v>34V</v>
          </cell>
          <cell r="H30" t="str">
            <v>0000</v>
          </cell>
          <cell r="I30">
            <v>9</v>
          </cell>
        </row>
        <row r="31">
          <cell r="F31" t="str">
            <v>AA Cost Alloc 10/98</v>
          </cell>
        </row>
        <row r="33">
          <cell r="C33">
            <v>7742</v>
          </cell>
          <cell r="E33">
            <v>1460</v>
          </cell>
          <cell r="F33">
            <v>999</v>
          </cell>
          <cell r="G33" t="str">
            <v>426</v>
          </cell>
          <cell r="H33" t="str">
            <v>0000</v>
          </cell>
          <cell r="I33">
            <v>9</v>
          </cell>
        </row>
        <row r="34">
          <cell r="F34" t="str">
            <v>AA Cost Alloc 10/98</v>
          </cell>
        </row>
        <row r="36">
          <cell r="C36">
            <v>2581</v>
          </cell>
          <cell r="E36">
            <v>1460</v>
          </cell>
          <cell r="G36" t="str">
            <v>359</v>
          </cell>
          <cell r="H36" t="str">
            <v>0000</v>
          </cell>
          <cell r="I36">
            <v>9</v>
          </cell>
        </row>
        <row r="37">
          <cell r="F37" t="str">
            <v>AA Cost Alloc 10/98</v>
          </cell>
        </row>
        <row r="39">
          <cell r="C39">
            <v>7742</v>
          </cell>
          <cell r="E39">
            <v>1460</v>
          </cell>
          <cell r="G39" t="str">
            <v>963</v>
          </cell>
          <cell r="H39" t="str">
            <v>0000</v>
          </cell>
          <cell r="I39">
            <v>9</v>
          </cell>
        </row>
        <row r="40">
          <cell r="F40" t="str">
            <v>AA Cost Alloc 10/98</v>
          </cell>
        </row>
        <row r="45">
          <cell r="D45" t="str">
            <v>To record the Intercompany Billings for the month of October  (Sept Allocations).</v>
          </cell>
        </row>
        <row r="60">
          <cell r="C60">
            <v>-92308</v>
          </cell>
          <cell r="E60">
            <v>9230</v>
          </cell>
          <cell r="F60">
            <v>999</v>
          </cell>
          <cell r="G60" t="str">
            <v>860</v>
          </cell>
          <cell r="H60" t="str">
            <v>1805</v>
          </cell>
          <cell r="I60">
            <v>9</v>
          </cell>
        </row>
        <row r="61">
          <cell r="F61" t="str">
            <v>Energy Ops Alloc 10/98</v>
          </cell>
        </row>
        <row r="63">
          <cell r="C63">
            <v>36848</v>
          </cell>
          <cell r="E63">
            <v>1460</v>
          </cell>
          <cell r="F63">
            <v>999</v>
          </cell>
          <cell r="G63" t="str">
            <v>969</v>
          </cell>
          <cell r="H63" t="str">
            <v>0000</v>
          </cell>
          <cell r="I63">
            <v>9</v>
          </cell>
        </row>
        <row r="64">
          <cell r="F64" t="str">
            <v>Energy Ops Alloc 10/98</v>
          </cell>
        </row>
        <row r="66">
          <cell r="C66">
            <v>17613</v>
          </cell>
          <cell r="E66">
            <v>1460</v>
          </cell>
          <cell r="G66" t="str">
            <v>912</v>
          </cell>
          <cell r="H66" t="str">
            <v>0000</v>
          </cell>
          <cell r="I66">
            <v>9</v>
          </cell>
        </row>
        <row r="67">
          <cell r="F67" t="str">
            <v>Energy Ops Alloc 10/98</v>
          </cell>
        </row>
        <row r="69">
          <cell r="C69">
            <v>1123</v>
          </cell>
          <cell r="E69">
            <v>1460</v>
          </cell>
          <cell r="G69" t="str">
            <v>963</v>
          </cell>
          <cell r="H69" t="str">
            <v>0000</v>
          </cell>
          <cell r="I69">
            <v>9</v>
          </cell>
        </row>
        <row r="70">
          <cell r="F70" t="str">
            <v>Energy Ops Alloc 10/98</v>
          </cell>
        </row>
        <row r="72">
          <cell r="C72">
            <v>36724</v>
          </cell>
          <cell r="E72">
            <v>1460</v>
          </cell>
          <cell r="G72" t="str">
            <v>460</v>
          </cell>
          <cell r="H72" t="str">
            <v>0000</v>
          </cell>
          <cell r="I72">
            <v>9</v>
          </cell>
        </row>
        <row r="73">
          <cell r="F73" t="str">
            <v>Energy Ops Alloc 10/98</v>
          </cell>
        </row>
        <row r="75">
          <cell r="C75">
            <v>-225353</v>
          </cell>
          <cell r="E75">
            <v>9230</v>
          </cell>
          <cell r="F75">
            <v>999</v>
          </cell>
          <cell r="G75" t="str">
            <v>860</v>
          </cell>
          <cell r="H75" t="str">
            <v>1925</v>
          </cell>
          <cell r="I75">
            <v>9</v>
          </cell>
        </row>
        <row r="76">
          <cell r="F76" t="str">
            <v>Human Resources Alloc 10/98</v>
          </cell>
        </row>
        <row r="78">
          <cell r="C78">
            <v>121525</v>
          </cell>
          <cell r="E78">
            <v>1460</v>
          </cell>
          <cell r="G78" t="str">
            <v>912</v>
          </cell>
          <cell r="H78" t="str">
            <v>0000</v>
          </cell>
          <cell r="I78">
            <v>9</v>
          </cell>
        </row>
        <row r="79">
          <cell r="F79" t="str">
            <v>Human Resources Alloc 10/98</v>
          </cell>
        </row>
        <row r="81">
          <cell r="C81">
            <v>103828</v>
          </cell>
          <cell r="E81">
            <v>1460</v>
          </cell>
          <cell r="G81" t="str">
            <v>912</v>
          </cell>
          <cell r="H81" t="str">
            <v>0000</v>
          </cell>
          <cell r="I81">
            <v>9</v>
          </cell>
        </row>
        <row r="82">
          <cell r="F82" t="str">
            <v>Human Resources Alloc 10/98</v>
          </cell>
        </row>
        <row r="84">
          <cell r="C84">
            <v>-313507</v>
          </cell>
          <cell r="E84">
            <v>9230</v>
          </cell>
          <cell r="F84">
            <v>999</v>
          </cell>
          <cell r="G84" t="str">
            <v>860</v>
          </cell>
          <cell r="H84" t="str">
            <v>1898</v>
          </cell>
        </row>
        <row r="85">
          <cell r="F85" t="str">
            <v>Legal Alloc 10/98</v>
          </cell>
        </row>
        <row r="87">
          <cell r="C87">
            <v>144395</v>
          </cell>
          <cell r="E87">
            <v>1460</v>
          </cell>
          <cell r="G87" t="str">
            <v>969</v>
          </cell>
          <cell r="H87" t="str">
            <v>0000</v>
          </cell>
          <cell r="I87">
            <v>9</v>
          </cell>
        </row>
        <row r="88">
          <cell r="F88" t="str">
            <v>Legal Alloc 10/98</v>
          </cell>
        </row>
        <row r="93">
          <cell r="D93" t="str">
            <v>To record the Intercompany Billings for the month of October  (Sept Allocations).</v>
          </cell>
        </row>
        <row r="108">
          <cell r="C108">
            <v>29939</v>
          </cell>
          <cell r="E108">
            <v>1460</v>
          </cell>
          <cell r="G108" t="str">
            <v>912</v>
          </cell>
          <cell r="H108" t="str">
            <v>0000</v>
          </cell>
          <cell r="I108">
            <v>9</v>
          </cell>
        </row>
        <row r="109">
          <cell r="F109" t="str">
            <v>Legal Alloc 10/98</v>
          </cell>
        </row>
        <row r="111">
          <cell r="C111">
            <v>60888</v>
          </cell>
          <cell r="E111">
            <v>1460</v>
          </cell>
          <cell r="F111">
            <v>999</v>
          </cell>
          <cell r="G111" t="str">
            <v>963</v>
          </cell>
          <cell r="H111" t="str">
            <v>0000</v>
          </cell>
          <cell r="I111">
            <v>9</v>
          </cell>
        </row>
        <row r="112">
          <cell r="F112" t="str">
            <v>Legal Alloc 10/98</v>
          </cell>
        </row>
        <row r="114">
          <cell r="C114">
            <v>72072</v>
          </cell>
          <cell r="E114">
            <v>1460</v>
          </cell>
          <cell r="G114" t="str">
            <v>912</v>
          </cell>
          <cell r="H114" t="str">
            <v>0000</v>
          </cell>
          <cell r="I114">
            <v>9</v>
          </cell>
        </row>
        <row r="115">
          <cell r="F115" t="str">
            <v>Legal Alloc 10/98</v>
          </cell>
        </row>
        <row r="117">
          <cell r="C117">
            <v>4971</v>
          </cell>
          <cell r="E117">
            <v>1460</v>
          </cell>
          <cell r="G117" t="str">
            <v>912</v>
          </cell>
          <cell r="H117" t="str">
            <v>0000</v>
          </cell>
          <cell r="I117">
            <v>9</v>
          </cell>
        </row>
        <row r="118">
          <cell r="F118" t="str">
            <v>Legal Alloc 10/98</v>
          </cell>
        </row>
        <row r="120">
          <cell r="C120">
            <v>1242</v>
          </cell>
          <cell r="E120">
            <v>1460</v>
          </cell>
          <cell r="G120" t="str">
            <v>912</v>
          </cell>
          <cell r="H120" t="str">
            <v>0000</v>
          </cell>
          <cell r="I120">
            <v>9</v>
          </cell>
        </row>
        <row r="121">
          <cell r="F121" t="str">
            <v>Legal Alloc 10/98</v>
          </cell>
        </row>
        <row r="123">
          <cell r="C123">
            <v>-118891</v>
          </cell>
          <cell r="D123" t="str">
            <v>985</v>
          </cell>
          <cell r="E123">
            <v>9230</v>
          </cell>
          <cell r="F123">
            <v>999</v>
          </cell>
          <cell r="G123" t="str">
            <v>860</v>
          </cell>
          <cell r="H123" t="str">
            <v>1900</v>
          </cell>
        </row>
        <row r="124">
          <cell r="F124" t="str">
            <v>Structuring Alloc 10/98</v>
          </cell>
        </row>
        <row r="126">
          <cell r="C126">
            <v>118891</v>
          </cell>
          <cell r="E126">
            <v>1460</v>
          </cell>
          <cell r="F126">
            <v>999</v>
          </cell>
          <cell r="G126" t="str">
            <v>963</v>
          </cell>
          <cell r="H126" t="str">
            <v>0000</v>
          </cell>
          <cell r="I126">
            <v>9</v>
          </cell>
        </row>
        <row r="127">
          <cell r="F127" t="str">
            <v>Structuring Alloc 10/98</v>
          </cell>
        </row>
        <row r="129">
          <cell r="C129">
            <v>-152555</v>
          </cell>
          <cell r="E129">
            <v>9230</v>
          </cell>
          <cell r="F129">
            <v>999</v>
          </cell>
          <cell r="G129" t="str">
            <v>860</v>
          </cell>
          <cell r="H129" t="str">
            <v>1901</v>
          </cell>
          <cell r="I129">
            <v>9</v>
          </cell>
        </row>
        <row r="130">
          <cell r="F130" t="str">
            <v>Tax Support Alloc  10/98</v>
          </cell>
        </row>
        <row r="132">
          <cell r="C132">
            <v>36855</v>
          </cell>
          <cell r="E132">
            <v>1460</v>
          </cell>
          <cell r="G132" t="str">
            <v>969</v>
          </cell>
          <cell r="H132" t="str">
            <v>0000</v>
          </cell>
          <cell r="I132">
            <v>9</v>
          </cell>
        </row>
        <row r="133">
          <cell r="F133" t="str">
            <v>Tax Support Alloc 10/98</v>
          </cell>
        </row>
        <row r="135">
          <cell r="C135">
            <v>86731</v>
          </cell>
          <cell r="E135">
            <v>1460</v>
          </cell>
          <cell r="G135" t="str">
            <v>912</v>
          </cell>
          <cell r="H135" t="str">
            <v>0000</v>
          </cell>
          <cell r="I135">
            <v>9</v>
          </cell>
        </row>
        <row r="136">
          <cell r="F136" t="str">
            <v>Tax Support Alloc  10/98</v>
          </cell>
        </row>
        <row r="141">
          <cell r="D141" t="str">
            <v>To record the Intercompany Billings for the month of October  (Sept Allocations).</v>
          </cell>
        </row>
        <row r="156">
          <cell r="C156">
            <v>6856</v>
          </cell>
          <cell r="E156">
            <v>1460</v>
          </cell>
          <cell r="G156" t="str">
            <v>963</v>
          </cell>
          <cell r="H156" t="str">
            <v>0000</v>
          </cell>
          <cell r="I156">
            <v>9</v>
          </cell>
        </row>
        <row r="157">
          <cell r="F157" t="str">
            <v>Tax Support Alloc  10/98</v>
          </cell>
        </row>
        <row r="159">
          <cell r="C159">
            <v>22113</v>
          </cell>
          <cell r="D159" t="str">
            <v>985</v>
          </cell>
          <cell r="E159">
            <v>9230</v>
          </cell>
          <cell r="F159">
            <v>999</v>
          </cell>
          <cell r="G159" t="str">
            <v>904</v>
          </cell>
          <cell r="H159" t="str">
            <v>1422</v>
          </cell>
        </row>
        <row r="160">
          <cell r="F160" t="str">
            <v>Tax Support Alloc 10/98</v>
          </cell>
        </row>
        <row r="162">
          <cell r="C162">
            <v>-675042</v>
          </cell>
          <cell r="E162">
            <v>9230</v>
          </cell>
          <cell r="F162">
            <v>999</v>
          </cell>
          <cell r="G162" t="str">
            <v>860</v>
          </cell>
          <cell r="H162" t="str">
            <v>1806</v>
          </cell>
        </row>
        <row r="163">
          <cell r="F163" t="str">
            <v>IT Alloc 10/98</v>
          </cell>
        </row>
        <row r="165">
          <cell r="C165">
            <v>675042</v>
          </cell>
          <cell r="E165">
            <v>1460</v>
          </cell>
          <cell r="G165" t="str">
            <v>912</v>
          </cell>
          <cell r="H165" t="str">
            <v>0000</v>
          </cell>
          <cell r="I165">
            <v>9</v>
          </cell>
        </row>
        <row r="166">
          <cell r="F166" t="str">
            <v>IT Alloc 10/98</v>
          </cell>
        </row>
        <row r="189">
          <cell r="D189" t="str">
            <v>To record the Intercompany Billings for the month of October  (Sept Allocations).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YTDEurope"/>
      <sheetName val="ICSept"/>
      <sheetName val="Step1"/>
      <sheetName val="Step2"/>
      <sheetName val="Analysts and Associates"/>
      <sheetName val="A and A for Other Divisions"/>
      <sheetName val="Energy Operations"/>
      <sheetName val="Legal"/>
      <sheetName val="Structuring"/>
      <sheetName val="Tax 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LOA#3 Accrual"/>
      <sheetName val="LOA#6 Accrual"/>
      <sheetName val="Nov Dec ADM Reclass"/>
      <sheetName val="Aug-Nov ADM Accrual"/>
      <sheetName val="Sheet1"/>
      <sheetName val="1100 COST SUM"/>
      <sheetName val="1200 COST SUM"/>
      <sheetName val="IT Forecast"/>
      <sheetName val="Proj sum"/>
      <sheetName val="Proj-Resource table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Business Unit Unique ID</v>
          </cell>
          <cell r="B1" t="str">
            <v>Work Item Unique ID</v>
          </cell>
          <cell r="C1" t="str">
            <v>Work Item Name</v>
          </cell>
          <cell r="D1" t="str">
            <v>Category</v>
          </cell>
          <cell r="E1" t="str">
            <v>Rosource Last Name</v>
          </cell>
          <cell r="F1" t="str">
            <v>Resource Unique ID</v>
          </cell>
          <cell r="G1" t="str">
            <v>Week Ending</v>
          </cell>
          <cell r="H1" t="str">
            <v>Hours</v>
          </cell>
        </row>
        <row r="2">
          <cell r="A2" t="str">
            <v>EN02</v>
          </cell>
          <cell r="B2" t="str">
            <v>JTBPRD02</v>
          </cell>
          <cell r="C2" t="str">
            <v>Bill Payment Repository</v>
          </cell>
          <cell r="D2" t="str">
            <v>*DEV*</v>
          </cell>
          <cell r="E2" t="str">
            <v>(LOURDES) ALBA</v>
          </cell>
          <cell r="F2" t="str">
            <v>MARIALBA</v>
          </cell>
          <cell r="G2">
            <v>36833</v>
          </cell>
          <cell r="H2">
            <v>40</v>
          </cell>
        </row>
        <row r="3">
          <cell r="A3" t="str">
            <v>EN02</v>
          </cell>
          <cell r="B3" t="str">
            <v>JTBPRD02</v>
          </cell>
          <cell r="C3" t="str">
            <v>Bill Payment Repository</v>
          </cell>
          <cell r="D3" t="str">
            <v>*DEV*</v>
          </cell>
          <cell r="E3" t="str">
            <v>(LOURDES) ALBA</v>
          </cell>
          <cell r="F3" t="str">
            <v>MARIALBA</v>
          </cell>
          <cell r="G3">
            <v>36840</v>
          </cell>
          <cell r="H3">
            <v>40</v>
          </cell>
        </row>
        <row r="4">
          <cell r="A4" t="str">
            <v>EN02</v>
          </cell>
          <cell r="B4" t="str">
            <v>JTBPRD02</v>
          </cell>
          <cell r="C4" t="str">
            <v>Bill Payment Repository</v>
          </cell>
          <cell r="D4" t="str">
            <v>*DEV*</v>
          </cell>
          <cell r="E4" t="str">
            <v>(LOURDES) ALBA</v>
          </cell>
          <cell r="F4" t="str">
            <v>MARIALBA</v>
          </cell>
          <cell r="G4">
            <v>36847</v>
          </cell>
          <cell r="H4">
            <v>40</v>
          </cell>
        </row>
        <row r="5">
          <cell r="A5" t="str">
            <v>EN02</v>
          </cell>
          <cell r="B5" t="str">
            <v>JTBPRD02</v>
          </cell>
          <cell r="C5" t="str">
            <v>Bill Payment Repository</v>
          </cell>
          <cell r="D5" t="str">
            <v>*DEV*</v>
          </cell>
          <cell r="E5" t="str">
            <v>(LOURDES) ALBA</v>
          </cell>
          <cell r="F5" t="str">
            <v>MARIALBA</v>
          </cell>
          <cell r="G5">
            <v>36854</v>
          </cell>
          <cell r="H5">
            <v>24</v>
          </cell>
        </row>
        <row r="6">
          <cell r="A6" t="str">
            <v>EN34</v>
          </cell>
          <cell r="B6" t="str">
            <v>DUMMY</v>
          </cell>
          <cell r="C6" t="str">
            <v>Database Administration Development</v>
          </cell>
          <cell r="D6" t="str">
            <v>*OTH*</v>
          </cell>
          <cell r="E6" t="str">
            <v>……………..</v>
          </cell>
          <cell r="F6" t="str">
            <v>……………..</v>
          </cell>
          <cell r="G6">
            <v>36854</v>
          </cell>
          <cell r="H6">
            <v>36.1</v>
          </cell>
        </row>
        <row r="7">
          <cell r="A7" t="str">
            <v>EN34</v>
          </cell>
          <cell r="B7" t="str">
            <v>DUMMY</v>
          </cell>
          <cell r="C7" t="str">
            <v>Database Administration Test/Production</v>
          </cell>
          <cell r="D7" t="str">
            <v>*OTH*</v>
          </cell>
          <cell r="E7" t="str">
            <v>……………..</v>
          </cell>
          <cell r="F7" t="str">
            <v>……………..</v>
          </cell>
          <cell r="G7">
            <v>36854</v>
          </cell>
          <cell r="H7">
            <v>180.5</v>
          </cell>
        </row>
        <row r="8">
          <cell r="A8" t="str">
            <v>EN34</v>
          </cell>
          <cell r="B8" t="str">
            <v>DUMMY</v>
          </cell>
          <cell r="C8" t="str">
            <v>Executive Support</v>
          </cell>
          <cell r="D8" t="str">
            <v>*OTH*</v>
          </cell>
          <cell r="E8" t="str">
            <v>……………..</v>
          </cell>
          <cell r="F8" t="str">
            <v>……………..</v>
          </cell>
          <cell r="G8">
            <v>36854</v>
          </cell>
          <cell r="H8">
            <v>332</v>
          </cell>
        </row>
        <row r="9">
          <cell r="A9" t="str">
            <v>EN07</v>
          </cell>
          <cell r="B9" t="str">
            <v>JTENUNDR</v>
          </cell>
          <cell r="C9" t="str">
            <v>Under Utilization</v>
          </cell>
          <cell r="D9" t="str">
            <v>*OTH*</v>
          </cell>
          <cell r="E9" t="str">
            <v>ABBASI</v>
          </cell>
          <cell r="F9" t="str">
            <v>ENRASIMA</v>
          </cell>
          <cell r="G9">
            <v>36826</v>
          </cell>
          <cell r="H9">
            <v>16</v>
          </cell>
        </row>
        <row r="10">
          <cell r="A10" t="str">
            <v>EN09</v>
          </cell>
          <cell r="B10" t="str">
            <v>JTENFINC</v>
          </cell>
          <cell r="C10" t="str">
            <v>Strategy Management</v>
          </cell>
          <cell r="D10" t="str">
            <v>*OGS*</v>
          </cell>
          <cell r="E10" t="str">
            <v>ABBASI</v>
          </cell>
          <cell r="F10" t="str">
            <v>ENRASIMA</v>
          </cell>
          <cell r="G10">
            <v>36833</v>
          </cell>
          <cell r="H10">
            <v>40</v>
          </cell>
        </row>
        <row r="11">
          <cell r="A11" t="str">
            <v>EN09</v>
          </cell>
          <cell r="B11" t="str">
            <v>JTENFINC</v>
          </cell>
          <cell r="C11" t="str">
            <v>Strategy Management</v>
          </cell>
          <cell r="D11" t="str">
            <v>*OGS*</v>
          </cell>
          <cell r="E11" t="str">
            <v>ABBASI</v>
          </cell>
          <cell r="F11" t="str">
            <v>ENRASIMA</v>
          </cell>
          <cell r="G11">
            <v>36840</v>
          </cell>
          <cell r="H11">
            <v>44</v>
          </cell>
        </row>
        <row r="12">
          <cell r="A12" t="str">
            <v>EN09</v>
          </cell>
          <cell r="B12" t="str">
            <v>JTENFINC</v>
          </cell>
          <cell r="C12" t="str">
            <v>Strategy Management</v>
          </cell>
          <cell r="D12" t="str">
            <v>*OGS*</v>
          </cell>
          <cell r="E12" t="str">
            <v>ABBASI</v>
          </cell>
          <cell r="F12" t="str">
            <v>ENRASIMA</v>
          </cell>
          <cell r="G12">
            <v>36847</v>
          </cell>
          <cell r="H12">
            <v>24</v>
          </cell>
        </row>
        <row r="13">
          <cell r="A13" t="str">
            <v>EN09</v>
          </cell>
          <cell r="B13" t="str">
            <v>JTENFINC</v>
          </cell>
          <cell r="C13" t="str">
            <v>Strategy Management</v>
          </cell>
          <cell r="D13" t="str">
            <v>*OGS*</v>
          </cell>
          <cell r="E13" t="str">
            <v>ABBASI</v>
          </cell>
          <cell r="F13" t="str">
            <v>ENRASIMA</v>
          </cell>
          <cell r="G13">
            <v>36854</v>
          </cell>
          <cell r="H13">
            <v>24</v>
          </cell>
        </row>
        <row r="14">
          <cell r="A14" t="str">
            <v>EN01</v>
          </cell>
          <cell r="B14" t="str">
            <v>JTCMSE03</v>
          </cell>
          <cell r="C14" t="str">
            <v>CMS 2.6</v>
          </cell>
          <cell r="D14" t="str">
            <v>*ENH*</v>
          </cell>
          <cell r="E14" t="str">
            <v>AHMAD</v>
          </cell>
          <cell r="F14" t="str">
            <v>ENRSAQIB</v>
          </cell>
          <cell r="G14">
            <v>36840</v>
          </cell>
          <cell r="H14">
            <v>40</v>
          </cell>
        </row>
        <row r="15">
          <cell r="A15" t="str">
            <v>EN01</v>
          </cell>
          <cell r="B15" t="str">
            <v>JTENCMSB</v>
          </cell>
          <cell r="C15" t="str">
            <v>CMS 2.5</v>
          </cell>
          <cell r="D15" t="str">
            <v>*ENH*</v>
          </cell>
          <cell r="E15" t="str">
            <v>AHMAD</v>
          </cell>
          <cell r="F15" t="str">
            <v>ENRSAQIB</v>
          </cell>
          <cell r="G15">
            <v>36847</v>
          </cell>
          <cell r="H15">
            <v>1</v>
          </cell>
        </row>
        <row r="16">
          <cell r="A16" t="str">
            <v>EN01</v>
          </cell>
          <cell r="B16" t="str">
            <v>JTCMSE03</v>
          </cell>
          <cell r="C16" t="str">
            <v>CMS 2.6</v>
          </cell>
          <cell r="D16" t="str">
            <v>*ENH*</v>
          </cell>
          <cell r="E16" t="str">
            <v>AHMAD</v>
          </cell>
          <cell r="F16" t="str">
            <v>ENRSAQIB</v>
          </cell>
          <cell r="G16">
            <v>36847</v>
          </cell>
          <cell r="H16">
            <v>9</v>
          </cell>
        </row>
        <row r="17">
          <cell r="A17" t="str">
            <v>EN01</v>
          </cell>
          <cell r="B17" t="str">
            <v>JTCMSE02</v>
          </cell>
          <cell r="C17" t="str">
            <v>CMS Energy 2000</v>
          </cell>
          <cell r="D17" t="str">
            <v>*ENH*</v>
          </cell>
          <cell r="E17" t="str">
            <v>AHMAD</v>
          </cell>
          <cell r="F17" t="str">
            <v>ENRSAQIB</v>
          </cell>
          <cell r="G17">
            <v>36847</v>
          </cell>
          <cell r="H17">
            <v>37</v>
          </cell>
        </row>
        <row r="18">
          <cell r="A18" t="str">
            <v>EN01</v>
          </cell>
          <cell r="B18" t="str">
            <v>JTCMSE02</v>
          </cell>
          <cell r="C18" t="str">
            <v>CMS Energy 2000</v>
          </cell>
          <cell r="D18" t="str">
            <v>*ENH*</v>
          </cell>
          <cell r="E18" t="str">
            <v>AHMAD</v>
          </cell>
          <cell r="F18" t="str">
            <v>ENRSAQIB</v>
          </cell>
          <cell r="G18">
            <v>36854</v>
          </cell>
          <cell r="H18">
            <v>18</v>
          </cell>
        </row>
        <row r="19">
          <cell r="A19" t="str">
            <v>EN06</v>
          </cell>
          <cell r="B19" t="str">
            <v>JTENAPPS</v>
          </cell>
          <cell r="C19" t="str">
            <v>Application Support (Level 2)</v>
          </cell>
          <cell r="D19" t="str">
            <v>*OTH*</v>
          </cell>
          <cell r="E19" t="str">
            <v>AKASHA</v>
          </cell>
          <cell r="F19" t="str">
            <v>AKASHAA</v>
          </cell>
          <cell r="G19">
            <v>36826</v>
          </cell>
          <cell r="H19">
            <v>16</v>
          </cell>
        </row>
        <row r="20">
          <cell r="A20" t="str">
            <v>EN06</v>
          </cell>
          <cell r="B20" t="str">
            <v>JTENAPPS</v>
          </cell>
          <cell r="C20" t="str">
            <v>Application Support (Level 2)</v>
          </cell>
          <cell r="D20" t="str">
            <v>*OTH*</v>
          </cell>
          <cell r="E20" t="str">
            <v>AKASHA</v>
          </cell>
          <cell r="F20" t="str">
            <v>AKASHAA</v>
          </cell>
          <cell r="G20">
            <v>36833</v>
          </cell>
          <cell r="H20">
            <v>32</v>
          </cell>
        </row>
        <row r="21">
          <cell r="A21" t="str">
            <v>EN06</v>
          </cell>
          <cell r="B21" t="str">
            <v>JTENAPPS</v>
          </cell>
          <cell r="C21" t="str">
            <v>Application Support (Level 2)</v>
          </cell>
          <cell r="D21" t="str">
            <v>*OTH*</v>
          </cell>
          <cell r="E21" t="str">
            <v>AKASHA</v>
          </cell>
          <cell r="F21" t="str">
            <v>AKASHAA</v>
          </cell>
          <cell r="G21">
            <v>36840</v>
          </cell>
          <cell r="H21">
            <v>40</v>
          </cell>
        </row>
        <row r="22">
          <cell r="A22" t="str">
            <v>EN06</v>
          </cell>
          <cell r="B22" t="str">
            <v>JTENAPPS</v>
          </cell>
          <cell r="C22" t="str">
            <v>Application Support (Level 2)</v>
          </cell>
          <cell r="D22" t="str">
            <v>*OTH*</v>
          </cell>
          <cell r="E22" t="str">
            <v>AKASHA</v>
          </cell>
          <cell r="F22" t="str">
            <v>AKASHAA</v>
          </cell>
          <cell r="G22">
            <v>36847</v>
          </cell>
          <cell r="H22">
            <v>40</v>
          </cell>
        </row>
        <row r="23">
          <cell r="A23" t="str">
            <v>EN06</v>
          </cell>
          <cell r="B23" t="str">
            <v>JTENAPPS</v>
          </cell>
          <cell r="C23" t="str">
            <v>Application Support (Level 2)</v>
          </cell>
          <cell r="D23" t="str">
            <v>*OTH*</v>
          </cell>
          <cell r="E23" t="str">
            <v>AKASHA</v>
          </cell>
          <cell r="F23" t="str">
            <v>AKASHAA</v>
          </cell>
          <cell r="G23">
            <v>36854</v>
          </cell>
          <cell r="H23">
            <v>16</v>
          </cell>
        </row>
        <row r="24">
          <cell r="A24" t="str">
            <v>EN04</v>
          </cell>
          <cell r="B24" t="str">
            <v>JTPCCE03</v>
          </cell>
          <cell r="C24" t="str">
            <v>PCCS Release 2.0</v>
          </cell>
          <cell r="D24" t="str">
            <v>*ENH*</v>
          </cell>
          <cell r="E24" t="str">
            <v>AKELLA</v>
          </cell>
          <cell r="F24" t="str">
            <v>SAKELLA</v>
          </cell>
          <cell r="G24">
            <v>36840</v>
          </cell>
          <cell r="H24">
            <v>1.5</v>
          </cell>
        </row>
        <row r="25">
          <cell r="A25" t="str">
            <v>EN04</v>
          </cell>
          <cell r="B25" t="str">
            <v>JTPCCE91</v>
          </cell>
          <cell r="C25" t="str">
            <v>Project Capture and COMM System Fastpath</v>
          </cell>
          <cell r="D25" t="str">
            <v>*ENH*</v>
          </cell>
          <cell r="E25" t="str">
            <v>AKELLA</v>
          </cell>
          <cell r="F25" t="str">
            <v>SAKELLA</v>
          </cell>
          <cell r="G25">
            <v>36840</v>
          </cell>
          <cell r="H25">
            <v>40.5</v>
          </cell>
        </row>
        <row r="26">
          <cell r="A26" t="str">
            <v>EN04</v>
          </cell>
          <cell r="B26" t="str">
            <v>JTPCCE03</v>
          </cell>
          <cell r="C26" t="str">
            <v>PCCS Release 2.0</v>
          </cell>
          <cell r="D26" t="str">
            <v>*ENH*</v>
          </cell>
          <cell r="E26" t="str">
            <v>AKELLA</v>
          </cell>
          <cell r="F26" t="str">
            <v>SAKELLA</v>
          </cell>
          <cell r="G26">
            <v>36847</v>
          </cell>
          <cell r="H26">
            <v>16</v>
          </cell>
        </row>
        <row r="27">
          <cell r="A27" t="str">
            <v>EN04</v>
          </cell>
          <cell r="B27" t="str">
            <v>JTPCCE91</v>
          </cell>
          <cell r="C27" t="str">
            <v>Project Capture and COMM System Fastpath</v>
          </cell>
          <cell r="D27" t="str">
            <v>*ENH*</v>
          </cell>
          <cell r="E27" t="str">
            <v>AKELLA</v>
          </cell>
          <cell r="F27" t="str">
            <v>SAKELLA</v>
          </cell>
          <cell r="G27">
            <v>36847</v>
          </cell>
          <cell r="H27">
            <v>25</v>
          </cell>
        </row>
        <row r="28">
          <cell r="A28" t="str">
            <v>EN04</v>
          </cell>
          <cell r="B28" t="str">
            <v>JTPCCE03</v>
          </cell>
          <cell r="C28" t="str">
            <v>PCCS Release 2.0</v>
          </cell>
          <cell r="D28" t="str">
            <v>*ENH*</v>
          </cell>
          <cell r="E28" t="str">
            <v>AKELLA</v>
          </cell>
          <cell r="F28" t="str">
            <v>SAKELLA</v>
          </cell>
          <cell r="G28">
            <v>36854</v>
          </cell>
          <cell r="H28">
            <v>24</v>
          </cell>
        </row>
        <row r="29">
          <cell r="A29" t="str">
            <v>EN01</v>
          </cell>
          <cell r="B29" t="str">
            <v>CSCMSE01</v>
          </cell>
          <cell r="C29" t="str">
            <v>CMS Enhancements</v>
          </cell>
          <cell r="D29" t="str">
            <v>*ENH*</v>
          </cell>
          <cell r="E29" t="str">
            <v>AKHTAR</v>
          </cell>
          <cell r="F29" t="str">
            <v>ATKHTARQ</v>
          </cell>
          <cell r="G29">
            <v>36826</v>
          </cell>
          <cell r="H29">
            <v>-16</v>
          </cell>
        </row>
        <row r="30">
          <cell r="A30" t="str">
            <v>EN05</v>
          </cell>
          <cell r="B30" t="str">
            <v>CSEIPD01</v>
          </cell>
          <cell r="C30" t="str">
            <v>TIPCO Adapters for the EIP Portal</v>
          </cell>
          <cell r="D30" t="str">
            <v>*DEV*</v>
          </cell>
          <cell r="E30" t="str">
            <v>AKHTAR</v>
          </cell>
          <cell r="F30" t="str">
            <v>ATKHTARQ</v>
          </cell>
          <cell r="G30">
            <v>36826</v>
          </cell>
          <cell r="H30">
            <v>16</v>
          </cell>
        </row>
        <row r="31">
          <cell r="A31" t="str">
            <v>EN01</v>
          </cell>
          <cell r="B31" t="str">
            <v>CSCMSE01</v>
          </cell>
          <cell r="C31" t="str">
            <v>CMS Enhancements</v>
          </cell>
          <cell r="D31" t="str">
            <v>*ENH*</v>
          </cell>
          <cell r="E31" t="str">
            <v>AKHTAR</v>
          </cell>
          <cell r="F31" t="str">
            <v>ATKHTARQ</v>
          </cell>
          <cell r="G31">
            <v>36826</v>
          </cell>
          <cell r="H31">
            <v>16</v>
          </cell>
        </row>
        <row r="32">
          <cell r="A32" t="str">
            <v>EN01</v>
          </cell>
          <cell r="B32" t="str">
            <v>CSCMSE01</v>
          </cell>
          <cell r="C32" t="str">
            <v>CMS Enhancements</v>
          </cell>
          <cell r="D32" t="str">
            <v>*ENH*</v>
          </cell>
          <cell r="E32" t="str">
            <v>AKHTAR</v>
          </cell>
          <cell r="F32" t="str">
            <v>ATKHTARQ</v>
          </cell>
          <cell r="G32">
            <v>36833</v>
          </cell>
          <cell r="H32">
            <v>-40</v>
          </cell>
        </row>
        <row r="33">
          <cell r="A33" t="str">
            <v>EN05</v>
          </cell>
          <cell r="B33" t="str">
            <v>CSPMCD01</v>
          </cell>
          <cell r="C33" t="str">
            <v>WEB ENHANCEMENT</v>
          </cell>
          <cell r="D33" t="str">
            <v>*DEV*</v>
          </cell>
          <cell r="E33" t="str">
            <v>AKHTAR</v>
          </cell>
          <cell r="F33" t="str">
            <v>ATKHTARQ</v>
          </cell>
          <cell r="G33">
            <v>36833</v>
          </cell>
          <cell r="H33">
            <v>40</v>
          </cell>
        </row>
        <row r="34">
          <cell r="A34" t="str">
            <v>EN01</v>
          </cell>
          <cell r="B34" t="str">
            <v>CSCMSE01</v>
          </cell>
          <cell r="C34" t="str">
            <v>CMS Enhancements</v>
          </cell>
          <cell r="D34" t="str">
            <v>*ENH*</v>
          </cell>
          <cell r="E34" t="str">
            <v>AKHTAR</v>
          </cell>
          <cell r="F34" t="str">
            <v>ATKHTARQ</v>
          </cell>
          <cell r="G34">
            <v>36833</v>
          </cell>
          <cell r="H34">
            <v>40</v>
          </cell>
        </row>
        <row r="35">
          <cell r="A35" t="str">
            <v>EN01</v>
          </cell>
          <cell r="B35" t="str">
            <v>CSCMSE01</v>
          </cell>
          <cell r="C35" t="str">
            <v>CMS Enhancements</v>
          </cell>
          <cell r="D35" t="str">
            <v>*ENH*</v>
          </cell>
          <cell r="E35" t="str">
            <v>AKHTAR</v>
          </cell>
          <cell r="F35" t="str">
            <v>ATKHTARQ</v>
          </cell>
          <cell r="G35">
            <v>36840</v>
          </cell>
          <cell r="H35">
            <v>-40</v>
          </cell>
        </row>
        <row r="36">
          <cell r="A36" t="str">
            <v>EN05</v>
          </cell>
          <cell r="B36" t="str">
            <v>CSPMCD01</v>
          </cell>
          <cell r="C36" t="str">
            <v>WEB ENHANCEMENT</v>
          </cell>
          <cell r="D36" t="str">
            <v>*DEV*</v>
          </cell>
          <cell r="E36" t="str">
            <v>AKHTAR</v>
          </cell>
          <cell r="F36" t="str">
            <v>ATKHTARQ</v>
          </cell>
          <cell r="G36">
            <v>36840</v>
          </cell>
          <cell r="H36">
            <v>40</v>
          </cell>
        </row>
        <row r="37">
          <cell r="A37" t="str">
            <v>EN01</v>
          </cell>
          <cell r="B37" t="str">
            <v>CSCMSE01</v>
          </cell>
          <cell r="C37" t="str">
            <v>CMS Enhancements</v>
          </cell>
          <cell r="D37" t="str">
            <v>*ENH*</v>
          </cell>
          <cell r="E37" t="str">
            <v>AKHTAR</v>
          </cell>
          <cell r="F37" t="str">
            <v>ATKHTARQ</v>
          </cell>
          <cell r="G37">
            <v>36840</v>
          </cell>
          <cell r="H37">
            <v>40</v>
          </cell>
        </row>
        <row r="38">
          <cell r="A38" t="str">
            <v>EN01</v>
          </cell>
          <cell r="B38" t="str">
            <v>CSCMSE01</v>
          </cell>
          <cell r="C38" t="str">
            <v>CMS Enhancements</v>
          </cell>
          <cell r="D38" t="str">
            <v>*ENH*</v>
          </cell>
          <cell r="E38" t="str">
            <v>AKHTAR</v>
          </cell>
          <cell r="F38" t="str">
            <v>ATKHTARQ</v>
          </cell>
          <cell r="G38">
            <v>36847</v>
          </cell>
          <cell r="H38">
            <v>-40</v>
          </cell>
        </row>
        <row r="39">
          <cell r="A39" t="str">
            <v>EN05</v>
          </cell>
          <cell r="B39" t="str">
            <v>CSPMCD01</v>
          </cell>
          <cell r="C39" t="str">
            <v>WEB ENHANCEMENT</v>
          </cell>
          <cell r="D39" t="str">
            <v>*DEV*</v>
          </cell>
          <cell r="E39" t="str">
            <v>AKHTAR</v>
          </cell>
          <cell r="F39" t="str">
            <v>ATKHTARQ</v>
          </cell>
          <cell r="G39">
            <v>36847</v>
          </cell>
          <cell r="H39">
            <v>40</v>
          </cell>
        </row>
        <row r="40">
          <cell r="A40" t="str">
            <v>EN01</v>
          </cell>
          <cell r="B40" t="str">
            <v>CSCMSE01</v>
          </cell>
          <cell r="C40" t="str">
            <v>CMS Enhancements</v>
          </cell>
          <cell r="D40" t="str">
            <v>*ENH*</v>
          </cell>
          <cell r="E40" t="str">
            <v>AKHTAR</v>
          </cell>
          <cell r="F40" t="str">
            <v>ATKHTARQ</v>
          </cell>
          <cell r="G40">
            <v>36847</v>
          </cell>
          <cell r="H40">
            <v>40</v>
          </cell>
        </row>
        <row r="41">
          <cell r="A41" t="str">
            <v>EN01</v>
          </cell>
          <cell r="B41" t="str">
            <v>CSCMSE01</v>
          </cell>
          <cell r="C41" t="str">
            <v>CMS Enhancements</v>
          </cell>
          <cell r="D41" t="str">
            <v>*ENH*</v>
          </cell>
          <cell r="E41" t="str">
            <v>AKHTAR</v>
          </cell>
          <cell r="F41" t="str">
            <v>ATKHTARQ</v>
          </cell>
          <cell r="G41">
            <v>36854</v>
          </cell>
          <cell r="H41">
            <v>-24</v>
          </cell>
        </row>
        <row r="42">
          <cell r="A42" t="str">
            <v>EN05</v>
          </cell>
          <cell r="B42" t="str">
            <v>CSPMCD01</v>
          </cell>
          <cell r="C42" t="str">
            <v>WEB ENHANCEMENT</v>
          </cell>
          <cell r="D42" t="str">
            <v>*DEV*</v>
          </cell>
          <cell r="E42" t="str">
            <v>AKHTAR</v>
          </cell>
          <cell r="F42" t="str">
            <v>ATKHTARQ</v>
          </cell>
          <cell r="G42">
            <v>36854</v>
          </cell>
          <cell r="H42">
            <v>24</v>
          </cell>
        </row>
        <row r="43">
          <cell r="A43" t="str">
            <v>EN01</v>
          </cell>
          <cell r="B43" t="str">
            <v>CSCMSE01</v>
          </cell>
          <cell r="C43" t="str">
            <v>CMS Enhancements</v>
          </cell>
          <cell r="D43" t="str">
            <v>*ENH*</v>
          </cell>
          <cell r="E43" t="str">
            <v>AKHTAR</v>
          </cell>
          <cell r="F43" t="str">
            <v>ATKHTARQ</v>
          </cell>
          <cell r="G43">
            <v>36854</v>
          </cell>
          <cell r="H43">
            <v>24</v>
          </cell>
        </row>
        <row r="44">
          <cell r="A44" t="str">
            <v>EN04</v>
          </cell>
          <cell r="B44" t="str">
            <v>JTENRSK4</v>
          </cell>
          <cell r="C44" t="str">
            <v>Curve Mgt System</v>
          </cell>
          <cell r="D44" t="str">
            <v>*DEV*</v>
          </cell>
          <cell r="E44" t="str">
            <v>ALAGAR</v>
          </cell>
          <cell r="F44" t="str">
            <v>SIVAKAMI</v>
          </cell>
          <cell r="G44">
            <v>36826</v>
          </cell>
          <cell r="H44">
            <v>16</v>
          </cell>
        </row>
        <row r="45">
          <cell r="A45" t="str">
            <v>EN04</v>
          </cell>
          <cell r="B45" t="str">
            <v>JTENRSK4</v>
          </cell>
          <cell r="C45" t="str">
            <v>Curve Mgt System</v>
          </cell>
          <cell r="D45" t="str">
            <v>*DEV*</v>
          </cell>
          <cell r="E45" t="str">
            <v>ALAGAR</v>
          </cell>
          <cell r="F45" t="str">
            <v>SIVAKAMI</v>
          </cell>
          <cell r="G45">
            <v>36833</v>
          </cell>
          <cell r="H45">
            <v>40</v>
          </cell>
        </row>
        <row r="46">
          <cell r="A46" t="str">
            <v>EN04</v>
          </cell>
          <cell r="B46" t="str">
            <v>JTENRSK4</v>
          </cell>
          <cell r="C46" t="str">
            <v>Curve Mgt System</v>
          </cell>
          <cell r="D46" t="str">
            <v>*DEV*</v>
          </cell>
          <cell r="E46" t="str">
            <v>ALAGAR</v>
          </cell>
          <cell r="F46" t="str">
            <v>SIVAKAMI</v>
          </cell>
          <cell r="G46">
            <v>36840</v>
          </cell>
          <cell r="H46">
            <v>43</v>
          </cell>
        </row>
        <row r="47">
          <cell r="A47" t="str">
            <v>EN04</v>
          </cell>
          <cell r="B47" t="str">
            <v>JTENRSK4</v>
          </cell>
          <cell r="C47" t="str">
            <v>Curve Mgt System</v>
          </cell>
          <cell r="D47" t="str">
            <v>*DEV*</v>
          </cell>
          <cell r="E47" t="str">
            <v>ALAGAR</v>
          </cell>
          <cell r="F47" t="str">
            <v>SIVAKAMI</v>
          </cell>
          <cell r="G47">
            <v>36847</v>
          </cell>
          <cell r="H47">
            <v>41</v>
          </cell>
        </row>
        <row r="48">
          <cell r="A48" t="str">
            <v>EN04</v>
          </cell>
          <cell r="B48" t="str">
            <v>JTENRSK4</v>
          </cell>
          <cell r="C48" t="str">
            <v>Curve Mgt System</v>
          </cell>
          <cell r="D48" t="str">
            <v>*DEV*</v>
          </cell>
          <cell r="E48" t="str">
            <v>ALAGAR</v>
          </cell>
          <cell r="F48" t="str">
            <v>SIVAKAMI</v>
          </cell>
          <cell r="G48">
            <v>36854</v>
          </cell>
          <cell r="H48">
            <v>24</v>
          </cell>
        </row>
        <row r="49">
          <cell r="A49" t="str">
            <v>EN31</v>
          </cell>
          <cell r="B49" t="str">
            <v>CSENENTA</v>
          </cell>
          <cell r="C49" t="str">
            <v>Enterprise Architecture</v>
          </cell>
          <cell r="D49" t="str">
            <v>*OTH*</v>
          </cell>
          <cell r="E49" t="str">
            <v>ALDERSON</v>
          </cell>
          <cell r="F49" t="str">
            <v>ALDERSON</v>
          </cell>
          <cell r="G49">
            <v>36826</v>
          </cell>
          <cell r="H49">
            <v>-6</v>
          </cell>
        </row>
        <row r="50">
          <cell r="A50" t="str">
            <v>EN31</v>
          </cell>
          <cell r="B50" t="str">
            <v>CSENENTA</v>
          </cell>
          <cell r="C50" t="str">
            <v>Enterprise Architecture</v>
          </cell>
          <cell r="D50" t="str">
            <v>*OTH*</v>
          </cell>
          <cell r="E50" t="str">
            <v>ALDERSON</v>
          </cell>
          <cell r="F50" t="str">
            <v>ALDERSON</v>
          </cell>
          <cell r="G50">
            <v>36826</v>
          </cell>
          <cell r="H50">
            <v>12</v>
          </cell>
        </row>
        <row r="51">
          <cell r="A51" t="str">
            <v>EN31</v>
          </cell>
          <cell r="B51" t="str">
            <v>CSENENTA</v>
          </cell>
          <cell r="C51" t="str">
            <v>Enterprise Architecture</v>
          </cell>
          <cell r="D51" t="str">
            <v>*OTH*</v>
          </cell>
          <cell r="E51" t="str">
            <v>ALDERSON</v>
          </cell>
          <cell r="F51" t="str">
            <v>ALDERSON</v>
          </cell>
          <cell r="G51">
            <v>36826</v>
          </cell>
          <cell r="H51">
            <v>-12</v>
          </cell>
        </row>
        <row r="52">
          <cell r="A52" t="str">
            <v>EN31</v>
          </cell>
          <cell r="B52" t="str">
            <v>CSENENTA</v>
          </cell>
          <cell r="C52" t="str">
            <v>Enterprise Architecture</v>
          </cell>
          <cell r="D52" t="str">
            <v>*OTH*</v>
          </cell>
          <cell r="E52" t="str">
            <v>ALDERSON</v>
          </cell>
          <cell r="F52" t="str">
            <v>ALDERSON</v>
          </cell>
          <cell r="G52">
            <v>36826</v>
          </cell>
          <cell r="H52">
            <v>6</v>
          </cell>
        </row>
        <row r="53">
          <cell r="A53" t="str">
            <v>EN31</v>
          </cell>
          <cell r="B53" t="str">
            <v>CSENENTA</v>
          </cell>
          <cell r="C53" t="str">
            <v>Enterprise Architecture</v>
          </cell>
          <cell r="D53" t="str">
            <v>*OTH*</v>
          </cell>
          <cell r="E53" t="str">
            <v>ALDERSON</v>
          </cell>
          <cell r="F53" t="str">
            <v>ALDERSON</v>
          </cell>
          <cell r="G53">
            <v>36833</v>
          </cell>
          <cell r="H53">
            <v>-40</v>
          </cell>
        </row>
        <row r="54">
          <cell r="A54" t="str">
            <v>EN31</v>
          </cell>
          <cell r="B54" t="str">
            <v>CSENENTA</v>
          </cell>
          <cell r="C54" t="str">
            <v>Enterprise Architecture</v>
          </cell>
          <cell r="D54" t="str">
            <v>*OTH*</v>
          </cell>
          <cell r="E54" t="str">
            <v>ALDERSON</v>
          </cell>
          <cell r="F54" t="str">
            <v>ALDERSON</v>
          </cell>
          <cell r="G54">
            <v>36833</v>
          </cell>
          <cell r="H54">
            <v>40</v>
          </cell>
        </row>
        <row r="55">
          <cell r="A55" t="str">
            <v>EN31</v>
          </cell>
          <cell r="B55" t="str">
            <v>CSENENTA</v>
          </cell>
          <cell r="C55" t="str">
            <v>Enterprise Architecture</v>
          </cell>
          <cell r="D55" t="str">
            <v>*OTH*</v>
          </cell>
          <cell r="E55" t="str">
            <v>ALDERSON</v>
          </cell>
          <cell r="F55" t="str">
            <v>ALDERSON</v>
          </cell>
          <cell r="G55">
            <v>36840</v>
          </cell>
          <cell r="H55">
            <v>-40</v>
          </cell>
        </row>
        <row r="56">
          <cell r="A56" t="str">
            <v>EN31</v>
          </cell>
          <cell r="B56" t="str">
            <v>CSENENTA</v>
          </cell>
          <cell r="C56" t="str">
            <v>Enterprise Architecture</v>
          </cell>
          <cell r="D56" t="str">
            <v>*OTH*</v>
          </cell>
          <cell r="E56" t="str">
            <v>ALDERSON</v>
          </cell>
          <cell r="F56" t="str">
            <v>ALDERSON</v>
          </cell>
          <cell r="G56">
            <v>36840</v>
          </cell>
          <cell r="H56">
            <v>40</v>
          </cell>
        </row>
        <row r="57">
          <cell r="A57" t="str">
            <v>EN31</v>
          </cell>
          <cell r="B57" t="str">
            <v>CSENENTA</v>
          </cell>
          <cell r="C57" t="str">
            <v>Enterprise Architecture</v>
          </cell>
          <cell r="D57" t="str">
            <v>*OTH*</v>
          </cell>
          <cell r="E57" t="str">
            <v>ALDERSON</v>
          </cell>
          <cell r="F57" t="str">
            <v>ALDERSON</v>
          </cell>
          <cell r="G57">
            <v>36847</v>
          </cell>
          <cell r="H57">
            <v>-42</v>
          </cell>
        </row>
        <row r="58">
          <cell r="A58" t="str">
            <v>EN31</v>
          </cell>
          <cell r="B58" t="str">
            <v>CSENENTA</v>
          </cell>
          <cell r="C58" t="str">
            <v>Enterprise Architecture</v>
          </cell>
          <cell r="D58" t="str">
            <v>*OTH*</v>
          </cell>
          <cell r="E58" t="str">
            <v>ALDERSON</v>
          </cell>
          <cell r="F58" t="str">
            <v>ALDERSON</v>
          </cell>
          <cell r="G58">
            <v>36847</v>
          </cell>
          <cell r="H58">
            <v>42</v>
          </cell>
        </row>
        <row r="59">
          <cell r="A59" t="str">
            <v>EN31</v>
          </cell>
          <cell r="B59" t="str">
            <v>CSENENTA</v>
          </cell>
          <cell r="C59" t="str">
            <v>Enterprise Architecture</v>
          </cell>
          <cell r="D59" t="str">
            <v>*OTH*</v>
          </cell>
          <cell r="E59" t="str">
            <v>ALDERSON</v>
          </cell>
          <cell r="F59" t="str">
            <v>ALDERSON</v>
          </cell>
          <cell r="G59">
            <v>36854</v>
          </cell>
          <cell r="H59">
            <v>-25</v>
          </cell>
        </row>
        <row r="60">
          <cell r="A60" t="str">
            <v>EN31</v>
          </cell>
          <cell r="B60" t="str">
            <v>CSENENTA</v>
          </cell>
          <cell r="C60" t="str">
            <v>Enterprise Architecture</v>
          </cell>
          <cell r="D60" t="str">
            <v>*OTH*</v>
          </cell>
          <cell r="E60" t="str">
            <v>ALDERSON</v>
          </cell>
          <cell r="F60" t="str">
            <v>ALDERSON</v>
          </cell>
          <cell r="G60">
            <v>36854</v>
          </cell>
          <cell r="H60">
            <v>25</v>
          </cell>
        </row>
        <row r="61">
          <cell r="A61" t="str">
            <v>EN02</v>
          </cell>
          <cell r="B61" t="str">
            <v>JTENFAC6</v>
          </cell>
          <cell r="C61" t="str">
            <v>Documentum 4i Upgrade</v>
          </cell>
          <cell r="D61" t="str">
            <v>*DEV*</v>
          </cell>
          <cell r="E61" t="str">
            <v>ANTHONY</v>
          </cell>
          <cell r="F61" t="str">
            <v>ENANTHON</v>
          </cell>
          <cell r="G61">
            <v>36826</v>
          </cell>
          <cell r="H61">
            <v>16</v>
          </cell>
        </row>
        <row r="62">
          <cell r="A62" t="str">
            <v>EN02</v>
          </cell>
          <cell r="B62" t="str">
            <v>JTENFAC6</v>
          </cell>
          <cell r="C62" t="str">
            <v>Documentum 4i Upgrade</v>
          </cell>
          <cell r="D62" t="str">
            <v>*DEV*</v>
          </cell>
          <cell r="E62" t="str">
            <v>ANTHONY</v>
          </cell>
          <cell r="F62" t="str">
            <v>ENANTHON</v>
          </cell>
          <cell r="G62">
            <v>36833</v>
          </cell>
          <cell r="H62">
            <v>40</v>
          </cell>
        </row>
        <row r="63">
          <cell r="A63" t="str">
            <v>EN02</v>
          </cell>
          <cell r="B63" t="str">
            <v>JTENFAC6</v>
          </cell>
          <cell r="C63" t="str">
            <v>Documentum 4i Upgrade</v>
          </cell>
          <cell r="D63" t="str">
            <v>*DEV*</v>
          </cell>
          <cell r="E63" t="str">
            <v>ANTHONY</v>
          </cell>
          <cell r="F63" t="str">
            <v>ENANTHON</v>
          </cell>
          <cell r="G63">
            <v>36840</v>
          </cell>
          <cell r="H63">
            <v>40</v>
          </cell>
        </row>
        <row r="64">
          <cell r="A64" t="str">
            <v>EN02</v>
          </cell>
          <cell r="B64" t="str">
            <v>JTENFAC6</v>
          </cell>
          <cell r="C64" t="str">
            <v>Documentum 4i Upgrade</v>
          </cell>
          <cell r="D64" t="str">
            <v>*DEV*</v>
          </cell>
          <cell r="E64" t="str">
            <v>ANTHONY</v>
          </cell>
          <cell r="F64" t="str">
            <v>ENANTHON</v>
          </cell>
          <cell r="G64">
            <v>36847</v>
          </cell>
          <cell r="H64">
            <v>40</v>
          </cell>
        </row>
        <row r="65">
          <cell r="A65" t="str">
            <v>EN02</v>
          </cell>
          <cell r="B65" t="str">
            <v>JTENFAC6</v>
          </cell>
          <cell r="C65" t="str">
            <v>Documentum 4i Upgrade</v>
          </cell>
          <cell r="D65" t="str">
            <v>*DEV*</v>
          </cell>
          <cell r="E65" t="str">
            <v>ANTHONY</v>
          </cell>
          <cell r="F65" t="str">
            <v>ENANTHON</v>
          </cell>
          <cell r="G65">
            <v>36854</v>
          </cell>
          <cell r="H65">
            <v>24</v>
          </cell>
        </row>
        <row r="66">
          <cell r="A66" t="str">
            <v>EN31</v>
          </cell>
          <cell r="B66" t="str">
            <v>CSENENTA</v>
          </cell>
          <cell r="C66" t="str">
            <v>Enterprise Architecture</v>
          </cell>
          <cell r="D66" t="str">
            <v>*OTH*</v>
          </cell>
          <cell r="E66" t="str">
            <v>ANTHONY</v>
          </cell>
          <cell r="F66" t="str">
            <v>PWANTHON</v>
          </cell>
          <cell r="G66">
            <v>36826</v>
          </cell>
          <cell r="H66">
            <v>-8.5</v>
          </cell>
        </row>
        <row r="67">
          <cell r="A67" t="str">
            <v>EN31</v>
          </cell>
          <cell r="B67" t="str">
            <v>CSENENTA</v>
          </cell>
          <cell r="C67" t="str">
            <v>Enterprise Architecture</v>
          </cell>
          <cell r="D67" t="str">
            <v>*OTH*</v>
          </cell>
          <cell r="E67" t="str">
            <v>ANTHONY</v>
          </cell>
          <cell r="F67" t="str">
            <v>PWANTHON</v>
          </cell>
          <cell r="G67">
            <v>36826</v>
          </cell>
          <cell r="H67">
            <v>8.5</v>
          </cell>
        </row>
        <row r="68">
          <cell r="A68" t="str">
            <v>EN31</v>
          </cell>
          <cell r="B68" t="str">
            <v>CSENENTA</v>
          </cell>
          <cell r="C68" t="str">
            <v>Enterprise Architecture</v>
          </cell>
          <cell r="D68" t="str">
            <v>*OTH*</v>
          </cell>
          <cell r="E68" t="str">
            <v>ANTHONY</v>
          </cell>
          <cell r="F68" t="str">
            <v>PWANTHON</v>
          </cell>
          <cell r="G68">
            <v>36833</v>
          </cell>
          <cell r="H68">
            <v>-40</v>
          </cell>
        </row>
        <row r="69">
          <cell r="A69" t="str">
            <v>EN31</v>
          </cell>
          <cell r="B69" t="str">
            <v>CSENENTA</v>
          </cell>
          <cell r="C69" t="str">
            <v>Enterprise Architecture</v>
          </cell>
          <cell r="D69" t="str">
            <v>*OTH*</v>
          </cell>
          <cell r="E69" t="str">
            <v>ANTHONY</v>
          </cell>
          <cell r="F69" t="str">
            <v>PWANTHON</v>
          </cell>
          <cell r="G69">
            <v>36833</v>
          </cell>
          <cell r="H69">
            <v>40</v>
          </cell>
        </row>
        <row r="70">
          <cell r="A70" t="str">
            <v>EN31</v>
          </cell>
          <cell r="B70" t="str">
            <v>CSENENTA</v>
          </cell>
          <cell r="C70" t="str">
            <v>Enterprise Architecture</v>
          </cell>
          <cell r="D70" t="str">
            <v>*OTH*</v>
          </cell>
          <cell r="E70" t="str">
            <v>ANTHONY</v>
          </cell>
          <cell r="F70" t="str">
            <v>PWANTHON</v>
          </cell>
          <cell r="G70">
            <v>36840</v>
          </cell>
          <cell r="H70">
            <v>-41.5</v>
          </cell>
        </row>
        <row r="71">
          <cell r="A71" t="str">
            <v>EN31</v>
          </cell>
          <cell r="B71" t="str">
            <v>CSENENTA</v>
          </cell>
          <cell r="C71" t="str">
            <v>Enterprise Architecture</v>
          </cell>
          <cell r="D71" t="str">
            <v>*OTH*</v>
          </cell>
          <cell r="E71" t="str">
            <v>ANTHONY</v>
          </cell>
          <cell r="F71" t="str">
            <v>PWANTHON</v>
          </cell>
          <cell r="G71">
            <v>36840</v>
          </cell>
          <cell r="H71">
            <v>41.5</v>
          </cell>
        </row>
        <row r="72">
          <cell r="A72" t="str">
            <v>EN31</v>
          </cell>
          <cell r="B72" t="str">
            <v>CSENENTA</v>
          </cell>
          <cell r="C72" t="str">
            <v>Enterprise Architecture</v>
          </cell>
          <cell r="D72" t="str">
            <v>*OTH*</v>
          </cell>
          <cell r="E72" t="str">
            <v>ANTHONY</v>
          </cell>
          <cell r="F72" t="str">
            <v>PWANTHON</v>
          </cell>
          <cell r="G72">
            <v>36847</v>
          </cell>
          <cell r="H72">
            <v>-46</v>
          </cell>
        </row>
        <row r="73">
          <cell r="A73" t="str">
            <v>EN31</v>
          </cell>
          <cell r="B73" t="str">
            <v>CSENENTA</v>
          </cell>
          <cell r="C73" t="str">
            <v>Enterprise Architecture</v>
          </cell>
          <cell r="D73" t="str">
            <v>*OTH*</v>
          </cell>
          <cell r="E73" t="str">
            <v>ANTHONY</v>
          </cell>
          <cell r="F73" t="str">
            <v>PWANTHON</v>
          </cell>
          <cell r="G73">
            <v>36847</v>
          </cell>
          <cell r="H73">
            <v>46</v>
          </cell>
        </row>
        <row r="74">
          <cell r="A74" t="str">
            <v>EN31</v>
          </cell>
          <cell r="B74" t="str">
            <v>CSENENTA</v>
          </cell>
          <cell r="C74" t="str">
            <v>Enterprise Architecture</v>
          </cell>
          <cell r="D74" t="str">
            <v>*OTH*</v>
          </cell>
          <cell r="E74" t="str">
            <v>ANTHONY</v>
          </cell>
          <cell r="F74" t="str">
            <v>PWANTHON</v>
          </cell>
          <cell r="G74">
            <v>36854</v>
          </cell>
          <cell r="H74">
            <v>-34</v>
          </cell>
        </row>
        <row r="75">
          <cell r="A75" t="str">
            <v>EN31</v>
          </cell>
          <cell r="B75" t="str">
            <v>CSENENTA</v>
          </cell>
          <cell r="C75" t="str">
            <v>Enterprise Architecture</v>
          </cell>
          <cell r="D75" t="str">
            <v>*OTH*</v>
          </cell>
          <cell r="E75" t="str">
            <v>ANTHONY</v>
          </cell>
          <cell r="F75" t="str">
            <v>PWANTHON</v>
          </cell>
          <cell r="G75">
            <v>36854</v>
          </cell>
          <cell r="H75">
            <v>34</v>
          </cell>
        </row>
        <row r="76">
          <cell r="A76" t="str">
            <v>EN04</v>
          </cell>
          <cell r="B76" t="str">
            <v>JTENRSKX</v>
          </cell>
          <cell r="C76" t="str">
            <v>Intra-Month Book</v>
          </cell>
          <cell r="D76" t="str">
            <v>*ENH*</v>
          </cell>
          <cell r="E76" t="str">
            <v>BAIG</v>
          </cell>
          <cell r="F76" t="str">
            <v>MIRZABAI</v>
          </cell>
          <cell r="G76">
            <v>36826</v>
          </cell>
          <cell r="H76">
            <v>16</v>
          </cell>
        </row>
        <row r="77">
          <cell r="A77" t="str">
            <v>EN04</v>
          </cell>
          <cell r="B77" t="str">
            <v>JTENRSKX</v>
          </cell>
          <cell r="C77" t="str">
            <v>Intra-Month Book</v>
          </cell>
          <cell r="D77" t="str">
            <v>*ENH*</v>
          </cell>
          <cell r="E77" t="str">
            <v>BAIG</v>
          </cell>
          <cell r="F77" t="str">
            <v>MIRZABAI</v>
          </cell>
          <cell r="G77">
            <v>36833</v>
          </cell>
          <cell r="H77">
            <v>40</v>
          </cell>
        </row>
        <row r="78">
          <cell r="A78" t="str">
            <v>EN04</v>
          </cell>
          <cell r="B78" t="str">
            <v>JTENRSKX</v>
          </cell>
          <cell r="C78" t="str">
            <v>Intra-Month Book</v>
          </cell>
          <cell r="D78" t="str">
            <v>*ENH*</v>
          </cell>
          <cell r="E78" t="str">
            <v>BAIG</v>
          </cell>
          <cell r="F78" t="str">
            <v>MIRZABAI</v>
          </cell>
          <cell r="G78">
            <v>36840</v>
          </cell>
          <cell r="H78">
            <v>40</v>
          </cell>
        </row>
        <row r="79">
          <cell r="A79" t="str">
            <v>EN04</v>
          </cell>
          <cell r="B79" t="str">
            <v>JTENRSKX</v>
          </cell>
          <cell r="C79" t="str">
            <v>Intra-Month Book</v>
          </cell>
          <cell r="D79" t="str">
            <v>*ENH*</v>
          </cell>
          <cell r="E79" t="str">
            <v>BAIG</v>
          </cell>
          <cell r="F79" t="str">
            <v>MIRZABAI</v>
          </cell>
          <cell r="G79">
            <v>36847</v>
          </cell>
          <cell r="H79">
            <v>40</v>
          </cell>
        </row>
        <row r="80">
          <cell r="A80" t="str">
            <v>EN02</v>
          </cell>
          <cell r="B80" t="str">
            <v>JTENFAC7</v>
          </cell>
          <cell r="C80" t="str">
            <v>Facilities Monitoring &amp; Control 3.1</v>
          </cell>
          <cell r="D80" t="str">
            <v>*OGS*</v>
          </cell>
          <cell r="E80" t="str">
            <v>BAIG</v>
          </cell>
          <cell r="F80" t="str">
            <v>MIRZABAI</v>
          </cell>
          <cell r="G80">
            <v>36854</v>
          </cell>
          <cell r="H80">
            <v>24</v>
          </cell>
        </row>
        <row r="81">
          <cell r="A81" t="str">
            <v>EN02</v>
          </cell>
          <cell r="B81" t="str">
            <v>CSBSOC02</v>
          </cell>
          <cell r="C81" t="str">
            <v>ENERGY Invoicing Assessments Analysis</v>
          </cell>
          <cell r="D81" t="str">
            <v>*OTH*</v>
          </cell>
          <cell r="E81" t="str">
            <v>BARTELL</v>
          </cell>
          <cell r="F81" t="str">
            <v>JBARTELL</v>
          </cell>
          <cell r="G81">
            <v>36826</v>
          </cell>
          <cell r="H81">
            <v>18</v>
          </cell>
        </row>
        <row r="82">
          <cell r="A82" t="str">
            <v>EN02</v>
          </cell>
          <cell r="B82" t="str">
            <v>CSBSOC02</v>
          </cell>
          <cell r="C82" t="str">
            <v>ENERGY Invoicing Assessments Analysis</v>
          </cell>
          <cell r="D82" t="str">
            <v>*OTH*</v>
          </cell>
          <cell r="E82" t="str">
            <v>BARTELL</v>
          </cell>
          <cell r="F82" t="str">
            <v>JBARTELL</v>
          </cell>
          <cell r="G82">
            <v>36833</v>
          </cell>
          <cell r="H82">
            <v>47</v>
          </cell>
        </row>
        <row r="83">
          <cell r="A83" t="str">
            <v>EN02</v>
          </cell>
          <cell r="B83" t="str">
            <v>CSBSOC02</v>
          </cell>
          <cell r="C83" t="str">
            <v>ENERGY Invoicing Assessments Analysis</v>
          </cell>
          <cell r="D83" t="str">
            <v>*OTH*</v>
          </cell>
          <cell r="E83" t="str">
            <v>BARTELL</v>
          </cell>
          <cell r="F83" t="str">
            <v>JBARTELL</v>
          </cell>
          <cell r="G83">
            <v>36840</v>
          </cell>
          <cell r="H83">
            <v>48</v>
          </cell>
        </row>
        <row r="84">
          <cell r="A84" t="str">
            <v>EN02</v>
          </cell>
          <cell r="B84" t="str">
            <v>CSBSOC02</v>
          </cell>
          <cell r="C84" t="str">
            <v>ENERGY Invoicing Assessments Analysis</v>
          </cell>
          <cell r="D84" t="str">
            <v>*OTH*</v>
          </cell>
          <cell r="E84" t="str">
            <v>BARTELL</v>
          </cell>
          <cell r="F84" t="str">
            <v>JBARTELL</v>
          </cell>
          <cell r="G84">
            <v>36847</v>
          </cell>
          <cell r="H84">
            <v>57</v>
          </cell>
        </row>
        <row r="85">
          <cell r="A85" t="str">
            <v>EN02</v>
          </cell>
          <cell r="B85" t="str">
            <v>CSBSOC02</v>
          </cell>
          <cell r="C85" t="str">
            <v>ENERGY Invoicing Assessments Analysis</v>
          </cell>
          <cell r="D85" t="str">
            <v>*OTH*</v>
          </cell>
          <cell r="E85" t="str">
            <v>BARTELL</v>
          </cell>
          <cell r="F85" t="str">
            <v>JBARTELL</v>
          </cell>
          <cell r="G85">
            <v>36854</v>
          </cell>
          <cell r="H85">
            <v>43</v>
          </cell>
        </row>
        <row r="86">
          <cell r="A86" t="str">
            <v>EN04</v>
          </cell>
          <cell r="B86" t="str">
            <v>CSEN0402</v>
          </cell>
          <cell r="C86" t="str">
            <v>Risk Mgt-RFS Proposal Development</v>
          </cell>
          <cell r="D86" t="str">
            <v>*DEV*</v>
          </cell>
          <cell r="E86" t="str">
            <v>BECK</v>
          </cell>
          <cell r="F86" t="str">
            <v>AVBECK</v>
          </cell>
          <cell r="G86">
            <v>36826</v>
          </cell>
          <cell r="H86">
            <v>14</v>
          </cell>
        </row>
        <row r="87">
          <cell r="A87" t="str">
            <v>EN05</v>
          </cell>
          <cell r="B87" t="str">
            <v>TNENFINV</v>
          </cell>
          <cell r="C87" t="str">
            <v>BRIO Reporting/Query</v>
          </cell>
          <cell r="D87" t="str">
            <v>*DEV*</v>
          </cell>
          <cell r="E87" t="str">
            <v>BECK</v>
          </cell>
          <cell r="F87" t="str">
            <v>AVBECK</v>
          </cell>
          <cell r="G87">
            <v>36840</v>
          </cell>
          <cell r="H87">
            <v>40</v>
          </cell>
        </row>
        <row r="88">
          <cell r="A88" t="str">
            <v>EN02</v>
          </cell>
          <cell r="B88" t="str">
            <v>CSBPID02</v>
          </cell>
          <cell r="C88" t="str">
            <v>BILL PAYMENT &amp; INVOICE INTRANET</v>
          </cell>
          <cell r="D88" t="str">
            <v>*DEV*</v>
          </cell>
          <cell r="E88" t="str">
            <v>BECK</v>
          </cell>
          <cell r="F88" t="str">
            <v>AVBECK</v>
          </cell>
          <cell r="G88">
            <v>36847</v>
          </cell>
          <cell r="H88">
            <v>12</v>
          </cell>
        </row>
        <row r="89">
          <cell r="A89" t="str">
            <v>EN04</v>
          </cell>
          <cell r="B89" t="str">
            <v>CSEN0402</v>
          </cell>
          <cell r="C89" t="str">
            <v>Risk Mgt-RFS Proposal Development</v>
          </cell>
          <cell r="D89" t="str">
            <v>*DEV*</v>
          </cell>
          <cell r="E89" t="str">
            <v>BECK</v>
          </cell>
          <cell r="F89" t="str">
            <v>AVBECK</v>
          </cell>
          <cell r="G89">
            <v>36847</v>
          </cell>
          <cell r="H89">
            <v>28</v>
          </cell>
        </row>
        <row r="90">
          <cell r="A90" t="str">
            <v>EN02</v>
          </cell>
          <cell r="B90" t="str">
            <v>CSBPID02</v>
          </cell>
          <cell r="C90" t="str">
            <v>BILL PAYMENT &amp; INVOICE INTRANET</v>
          </cell>
          <cell r="D90" t="str">
            <v>*DEV*</v>
          </cell>
          <cell r="E90" t="str">
            <v>BECK</v>
          </cell>
          <cell r="F90" t="str">
            <v>AVBECK</v>
          </cell>
          <cell r="G90">
            <v>36854</v>
          </cell>
          <cell r="H90">
            <v>6</v>
          </cell>
        </row>
        <row r="91">
          <cell r="A91" t="str">
            <v>EN04</v>
          </cell>
          <cell r="B91" t="str">
            <v>CSEN0402</v>
          </cell>
          <cell r="C91" t="str">
            <v>Risk Mgt-RFS Proposal Development</v>
          </cell>
          <cell r="D91" t="str">
            <v>*DEV*</v>
          </cell>
          <cell r="E91" t="str">
            <v>BECK</v>
          </cell>
          <cell r="F91" t="str">
            <v>AVBECK</v>
          </cell>
          <cell r="G91">
            <v>36854</v>
          </cell>
          <cell r="H91">
            <v>19</v>
          </cell>
        </row>
        <row r="92">
          <cell r="A92" t="str">
            <v>EN09</v>
          </cell>
          <cell r="B92" t="str">
            <v>JTENFINC</v>
          </cell>
          <cell r="C92" t="str">
            <v>Strategy Management</v>
          </cell>
          <cell r="D92" t="str">
            <v>*OGS*</v>
          </cell>
          <cell r="E92" t="str">
            <v>BEETEM</v>
          </cell>
          <cell r="F92" t="str">
            <v>DBEETUM</v>
          </cell>
          <cell r="G92">
            <v>36847</v>
          </cell>
          <cell r="H92">
            <v>40</v>
          </cell>
        </row>
        <row r="93">
          <cell r="A93" t="str">
            <v>EN02</v>
          </cell>
          <cell r="B93" t="str">
            <v>JTENFA98</v>
          </cell>
          <cell r="C93" t="str">
            <v>Facilities RFS Proposal Development</v>
          </cell>
          <cell r="D93" t="str">
            <v>*DEV*</v>
          </cell>
          <cell r="E93" t="str">
            <v>BEETUM</v>
          </cell>
          <cell r="F93" t="str">
            <v>DBEETUM</v>
          </cell>
          <cell r="G93">
            <v>36826</v>
          </cell>
          <cell r="H93">
            <v>0</v>
          </cell>
        </row>
        <row r="94">
          <cell r="A94" t="str">
            <v>EN04</v>
          </cell>
          <cell r="B94" t="str">
            <v>JTENRS11</v>
          </cell>
          <cell r="C94" t="str">
            <v>SDM R2</v>
          </cell>
          <cell r="D94" t="str">
            <v>*ENH*</v>
          </cell>
          <cell r="E94" t="str">
            <v>BEETUM</v>
          </cell>
          <cell r="F94" t="str">
            <v>DBEETUM</v>
          </cell>
          <cell r="G94">
            <v>36826</v>
          </cell>
          <cell r="H94">
            <v>0</v>
          </cell>
        </row>
        <row r="95">
          <cell r="A95" t="str">
            <v>EN04</v>
          </cell>
          <cell r="B95" t="str">
            <v>JTENRS15</v>
          </cell>
          <cell r="C95" t="str">
            <v>NEPOOL</v>
          </cell>
          <cell r="D95" t="str">
            <v>*DEV*</v>
          </cell>
          <cell r="E95" t="str">
            <v>BEETUM</v>
          </cell>
          <cell r="F95" t="str">
            <v>DBEETUM</v>
          </cell>
          <cell r="G95">
            <v>36826</v>
          </cell>
          <cell r="H95">
            <v>2</v>
          </cell>
        </row>
        <row r="96">
          <cell r="A96" t="str">
            <v>EN08</v>
          </cell>
          <cell r="B96" t="str">
            <v>JTENRR98</v>
          </cell>
          <cell r="C96" t="str">
            <v>Strategic Risk Mgt - RFS Proposal</v>
          </cell>
          <cell r="D96" t="str">
            <v>*DEV*</v>
          </cell>
          <cell r="E96" t="str">
            <v>BEETUM</v>
          </cell>
          <cell r="F96" t="str">
            <v>DBEETUM</v>
          </cell>
          <cell r="G96">
            <v>36826</v>
          </cell>
          <cell r="H96">
            <v>14</v>
          </cell>
        </row>
        <row r="97">
          <cell r="A97" t="str">
            <v>EN08</v>
          </cell>
          <cell r="B97" t="str">
            <v>JTENRR98</v>
          </cell>
          <cell r="C97" t="str">
            <v>Strategic Risk Mgt - RFS Proposal</v>
          </cell>
          <cell r="D97" t="str">
            <v>*DEV*</v>
          </cell>
          <cell r="E97" t="str">
            <v>BEETUM</v>
          </cell>
          <cell r="F97" t="str">
            <v>DBEETUM</v>
          </cell>
          <cell r="G97">
            <v>36833</v>
          </cell>
          <cell r="H97">
            <v>38.5</v>
          </cell>
        </row>
        <row r="98">
          <cell r="A98" t="str">
            <v>EN08</v>
          </cell>
          <cell r="B98" t="str">
            <v>JTENRR98</v>
          </cell>
          <cell r="C98" t="str">
            <v>Strategic Risk Mgt - RFS Proposal</v>
          </cell>
          <cell r="D98" t="str">
            <v>*DEV*</v>
          </cell>
          <cell r="E98" t="str">
            <v>BEETUM</v>
          </cell>
          <cell r="F98" t="str">
            <v>DBEETUM</v>
          </cell>
          <cell r="G98">
            <v>36840</v>
          </cell>
          <cell r="H98">
            <v>40</v>
          </cell>
        </row>
        <row r="99">
          <cell r="A99" t="str">
            <v>EN09</v>
          </cell>
          <cell r="B99" t="str">
            <v>JTENFIN3</v>
          </cell>
          <cell r="C99" t="str">
            <v>EFS Data Warehouse</v>
          </cell>
          <cell r="D99" t="str">
            <v>*OGS*</v>
          </cell>
          <cell r="E99" t="str">
            <v>BENAVIDEZ</v>
          </cell>
          <cell r="F99" t="str">
            <v>ABENAVID</v>
          </cell>
          <cell r="G99">
            <v>36826</v>
          </cell>
          <cell r="H99">
            <v>0</v>
          </cell>
        </row>
        <row r="100">
          <cell r="A100" t="str">
            <v>EN05</v>
          </cell>
          <cell r="B100" t="str">
            <v>JTEFSE91</v>
          </cell>
          <cell r="C100" t="str">
            <v>EFS Data Warehouse Fastpath</v>
          </cell>
          <cell r="D100" t="str">
            <v>*ENH*</v>
          </cell>
          <cell r="E100" t="str">
            <v>BENAVIDEZ</v>
          </cell>
          <cell r="F100" t="str">
            <v>ABENAVID</v>
          </cell>
          <cell r="G100">
            <v>36826</v>
          </cell>
          <cell r="H100">
            <v>5</v>
          </cell>
        </row>
        <row r="101">
          <cell r="A101" t="str">
            <v>EN09</v>
          </cell>
          <cell r="B101" t="str">
            <v>JTENFINC</v>
          </cell>
          <cell r="C101" t="str">
            <v>Strategy Management</v>
          </cell>
          <cell r="D101" t="str">
            <v>*OGS*</v>
          </cell>
          <cell r="E101" t="str">
            <v>BENAVIDEZ</v>
          </cell>
          <cell r="F101" t="str">
            <v>ABENAVID</v>
          </cell>
          <cell r="G101">
            <v>36826</v>
          </cell>
          <cell r="H101">
            <v>10</v>
          </cell>
        </row>
        <row r="102">
          <cell r="A102" t="str">
            <v>EN05</v>
          </cell>
          <cell r="B102" t="str">
            <v>JTENFINY</v>
          </cell>
          <cell r="C102" t="str">
            <v>Strategy/Management</v>
          </cell>
          <cell r="D102" t="str">
            <v>*ENH*</v>
          </cell>
          <cell r="E102" t="str">
            <v>BENAVIDEZ</v>
          </cell>
          <cell r="F102" t="str">
            <v>ABENAVID</v>
          </cell>
          <cell r="G102">
            <v>36826</v>
          </cell>
          <cell r="H102">
            <v>4</v>
          </cell>
        </row>
        <row r="103">
          <cell r="A103" t="str">
            <v>EN09</v>
          </cell>
          <cell r="B103" t="str">
            <v>JTENFINC</v>
          </cell>
          <cell r="C103" t="str">
            <v>Strategy Management</v>
          </cell>
          <cell r="D103" t="str">
            <v>*OGS*</v>
          </cell>
          <cell r="E103" t="str">
            <v>BENAVIDEZ</v>
          </cell>
          <cell r="F103" t="str">
            <v>ABENAVID</v>
          </cell>
          <cell r="G103">
            <v>36833</v>
          </cell>
          <cell r="H103">
            <v>10</v>
          </cell>
        </row>
        <row r="104">
          <cell r="A104" t="str">
            <v>EN05</v>
          </cell>
          <cell r="B104" t="str">
            <v>JTENFINY</v>
          </cell>
          <cell r="C104" t="str">
            <v>Strategy/Management</v>
          </cell>
          <cell r="D104" t="str">
            <v>*ENH*</v>
          </cell>
          <cell r="E104" t="str">
            <v>BENAVIDEZ</v>
          </cell>
          <cell r="F104" t="str">
            <v>ABENAVID</v>
          </cell>
          <cell r="G104">
            <v>36840</v>
          </cell>
          <cell r="H104">
            <v>47</v>
          </cell>
        </row>
        <row r="105">
          <cell r="A105" t="str">
            <v>EN05</v>
          </cell>
          <cell r="B105" t="str">
            <v>JTEFSE91</v>
          </cell>
          <cell r="C105" t="str">
            <v>EFS Data Warehouse Fastpath</v>
          </cell>
          <cell r="D105" t="str">
            <v>*ENH*</v>
          </cell>
          <cell r="E105" t="str">
            <v>BENAVIDEZ</v>
          </cell>
          <cell r="F105" t="str">
            <v>ABENAVID</v>
          </cell>
          <cell r="G105">
            <v>36847</v>
          </cell>
          <cell r="H105">
            <v>8</v>
          </cell>
        </row>
        <row r="106">
          <cell r="A106" t="str">
            <v>EN09</v>
          </cell>
          <cell r="B106" t="str">
            <v>JTENFI98</v>
          </cell>
          <cell r="C106" t="str">
            <v>Finance-RFS Proposal Development</v>
          </cell>
          <cell r="D106" t="str">
            <v>*DEV*</v>
          </cell>
          <cell r="E106" t="str">
            <v>BENAVIDEZ</v>
          </cell>
          <cell r="F106" t="str">
            <v>ABENAVID</v>
          </cell>
          <cell r="G106">
            <v>36847</v>
          </cell>
          <cell r="H106">
            <v>11</v>
          </cell>
        </row>
        <row r="107">
          <cell r="A107" t="str">
            <v>EN09</v>
          </cell>
          <cell r="B107" t="str">
            <v>JTENFINC</v>
          </cell>
          <cell r="C107" t="str">
            <v>Strategy Management</v>
          </cell>
          <cell r="D107" t="str">
            <v>*OGS*</v>
          </cell>
          <cell r="E107" t="str">
            <v>BENAVIDEZ</v>
          </cell>
          <cell r="F107" t="str">
            <v>ABENAVID</v>
          </cell>
          <cell r="G107">
            <v>36847</v>
          </cell>
          <cell r="H107">
            <v>25</v>
          </cell>
        </row>
        <row r="108">
          <cell r="A108" t="str">
            <v>EN05</v>
          </cell>
          <cell r="B108" t="str">
            <v>JTEFSE91</v>
          </cell>
          <cell r="C108" t="str">
            <v>EFS Data Warehouse Fastpath</v>
          </cell>
          <cell r="D108" t="str">
            <v>*ENH*</v>
          </cell>
          <cell r="E108" t="str">
            <v>BENAVIDEZ</v>
          </cell>
          <cell r="F108" t="str">
            <v>ABENAVID</v>
          </cell>
          <cell r="G108">
            <v>36854</v>
          </cell>
          <cell r="H108">
            <v>-3</v>
          </cell>
        </row>
        <row r="109">
          <cell r="A109" t="str">
            <v>EN09</v>
          </cell>
          <cell r="B109" t="str">
            <v>JTEFSE91</v>
          </cell>
          <cell r="C109" t="str">
            <v>EFS Data Warehouse Fastpath</v>
          </cell>
          <cell r="D109" t="str">
            <v>*ENH*</v>
          </cell>
          <cell r="E109" t="str">
            <v>BENAVIDEZ</v>
          </cell>
          <cell r="F109" t="str">
            <v>ABENAVID</v>
          </cell>
          <cell r="G109">
            <v>36854</v>
          </cell>
          <cell r="H109">
            <v>3</v>
          </cell>
        </row>
        <row r="110">
          <cell r="A110" t="str">
            <v>EN09</v>
          </cell>
          <cell r="B110" t="str">
            <v>JTENFI98</v>
          </cell>
          <cell r="C110" t="str">
            <v>Finance-RFS Proposal Development</v>
          </cell>
          <cell r="D110" t="str">
            <v>*DEV*</v>
          </cell>
          <cell r="E110" t="str">
            <v>BENAVIDEZ</v>
          </cell>
          <cell r="F110" t="str">
            <v>ABENAVID</v>
          </cell>
          <cell r="G110">
            <v>36854</v>
          </cell>
          <cell r="H110">
            <v>-3</v>
          </cell>
        </row>
        <row r="111">
          <cell r="A111" t="str">
            <v>EN09</v>
          </cell>
          <cell r="B111" t="str">
            <v>JTENFI98</v>
          </cell>
          <cell r="C111" t="str">
            <v>Finance-RFS Proposal Development</v>
          </cell>
          <cell r="D111" t="str">
            <v>*DEV*</v>
          </cell>
          <cell r="E111" t="str">
            <v>BENAVIDEZ</v>
          </cell>
          <cell r="F111" t="str">
            <v>ABENAVID</v>
          </cell>
          <cell r="G111">
            <v>36854</v>
          </cell>
          <cell r="H111">
            <v>7</v>
          </cell>
        </row>
        <row r="112">
          <cell r="A112" t="str">
            <v>EN05</v>
          </cell>
          <cell r="B112" t="str">
            <v>JTEFSE91</v>
          </cell>
          <cell r="C112" t="str">
            <v>EFS Data Warehouse Fastpath</v>
          </cell>
          <cell r="D112" t="str">
            <v>*ENH*</v>
          </cell>
          <cell r="E112" t="str">
            <v>BENAVIDEZ</v>
          </cell>
          <cell r="F112" t="str">
            <v>ABENAVID</v>
          </cell>
          <cell r="G112">
            <v>36854</v>
          </cell>
          <cell r="H112">
            <v>3</v>
          </cell>
        </row>
        <row r="113">
          <cell r="A113" t="str">
            <v>EN09</v>
          </cell>
          <cell r="B113" t="str">
            <v>JTENFI98</v>
          </cell>
          <cell r="C113" t="str">
            <v>Finance-RFS Proposal Development</v>
          </cell>
          <cell r="D113" t="str">
            <v>*DEV*</v>
          </cell>
          <cell r="E113" t="str">
            <v>BENAVIDEZ</v>
          </cell>
          <cell r="F113" t="str">
            <v>ABENAVID</v>
          </cell>
          <cell r="G113">
            <v>36854</v>
          </cell>
          <cell r="H113">
            <v>3</v>
          </cell>
        </row>
        <row r="114">
          <cell r="A114" t="str">
            <v>EN09</v>
          </cell>
          <cell r="B114" t="str">
            <v>JTENFINC</v>
          </cell>
          <cell r="C114" t="str">
            <v>Strategy Management</v>
          </cell>
          <cell r="D114" t="str">
            <v>*OGS*</v>
          </cell>
          <cell r="E114" t="str">
            <v>BENAVIDEZ</v>
          </cell>
          <cell r="F114" t="str">
            <v>ABENAVID</v>
          </cell>
          <cell r="G114">
            <v>36854</v>
          </cell>
          <cell r="H114">
            <v>20</v>
          </cell>
        </row>
        <row r="115">
          <cell r="A115" t="str">
            <v>EN07</v>
          </cell>
          <cell r="B115" t="str">
            <v>JTENUNDR</v>
          </cell>
          <cell r="C115" t="str">
            <v>Under Utilization</v>
          </cell>
          <cell r="D115" t="str">
            <v>*OTH*</v>
          </cell>
          <cell r="E115" t="str">
            <v>BHAGAT</v>
          </cell>
          <cell r="F115" t="str">
            <v>ENRBHAGA</v>
          </cell>
          <cell r="G115">
            <v>36826</v>
          </cell>
          <cell r="H115">
            <v>16</v>
          </cell>
        </row>
        <row r="116">
          <cell r="A116" t="str">
            <v>EN02</v>
          </cell>
          <cell r="B116" t="str">
            <v>JTENFACF</v>
          </cell>
          <cell r="C116" t="str">
            <v>UCCSU Website</v>
          </cell>
          <cell r="D116" t="str">
            <v>*ENH*</v>
          </cell>
          <cell r="E116" t="str">
            <v>BHAGAT</v>
          </cell>
          <cell r="F116" t="str">
            <v>ENRBHAGA</v>
          </cell>
          <cell r="G116">
            <v>36833</v>
          </cell>
          <cell r="H116">
            <v>32</v>
          </cell>
        </row>
        <row r="117">
          <cell r="A117" t="str">
            <v>EN07</v>
          </cell>
          <cell r="B117" t="str">
            <v>JTENUNDR</v>
          </cell>
          <cell r="C117" t="str">
            <v>Under Utilization</v>
          </cell>
          <cell r="D117" t="str">
            <v>*OTH*</v>
          </cell>
          <cell r="E117" t="str">
            <v>BHAGAT</v>
          </cell>
          <cell r="F117" t="str">
            <v>ENRBHAGA</v>
          </cell>
          <cell r="G117">
            <v>36833</v>
          </cell>
          <cell r="H117">
            <v>8</v>
          </cell>
        </row>
        <row r="118">
          <cell r="A118" t="str">
            <v>EN02</v>
          </cell>
          <cell r="B118" t="str">
            <v>JTENFACA</v>
          </cell>
          <cell r="C118" t="str">
            <v>ICCM Revamp</v>
          </cell>
          <cell r="D118" t="str">
            <v>*OGS*</v>
          </cell>
          <cell r="E118" t="str">
            <v>BHAGAT</v>
          </cell>
          <cell r="F118" t="str">
            <v>ENRBHAGA</v>
          </cell>
          <cell r="G118">
            <v>36840</v>
          </cell>
          <cell r="H118">
            <v>12</v>
          </cell>
        </row>
        <row r="119">
          <cell r="A119" t="str">
            <v>EN07</v>
          </cell>
          <cell r="B119" t="str">
            <v>JTENUNDR</v>
          </cell>
          <cell r="C119" t="str">
            <v>Under Utilization</v>
          </cell>
          <cell r="D119" t="str">
            <v>*OTH*</v>
          </cell>
          <cell r="E119" t="str">
            <v>BHAGAT</v>
          </cell>
          <cell r="F119" t="str">
            <v>ENRBHAGA</v>
          </cell>
          <cell r="G119">
            <v>36840</v>
          </cell>
          <cell r="H119">
            <v>28</v>
          </cell>
        </row>
        <row r="120">
          <cell r="A120" t="str">
            <v>EN02</v>
          </cell>
          <cell r="B120" t="str">
            <v>JTENFACF</v>
          </cell>
          <cell r="C120" t="str">
            <v>UCCSU Website</v>
          </cell>
          <cell r="D120" t="str">
            <v>*ENH*</v>
          </cell>
          <cell r="E120" t="str">
            <v>BHAGAT</v>
          </cell>
          <cell r="F120" t="str">
            <v>ENRBHAGA</v>
          </cell>
          <cell r="G120">
            <v>36847</v>
          </cell>
          <cell r="H120">
            <v>2</v>
          </cell>
        </row>
        <row r="121">
          <cell r="A121" t="str">
            <v>EN07</v>
          </cell>
          <cell r="B121" t="str">
            <v>JTENUNDR</v>
          </cell>
          <cell r="C121" t="str">
            <v>Under Utilization</v>
          </cell>
          <cell r="D121" t="str">
            <v>*OTH*</v>
          </cell>
          <cell r="E121" t="str">
            <v>BHAGAT</v>
          </cell>
          <cell r="F121" t="str">
            <v>ENRBHAGA</v>
          </cell>
          <cell r="G121">
            <v>36847</v>
          </cell>
          <cell r="H121">
            <v>38</v>
          </cell>
        </row>
        <row r="122">
          <cell r="A122" t="str">
            <v>EN07</v>
          </cell>
          <cell r="B122" t="str">
            <v>JTENUNDR</v>
          </cell>
          <cell r="C122" t="str">
            <v>Under Utilization</v>
          </cell>
          <cell r="D122" t="str">
            <v>*OTH*</v>
          </cell>
          <cell r="E122" t="str">
            <v>BHAGAT</v>
          </cell>
          <cell r="F122" t="str">
            <v>ENRBHAGA</v>
          </cell>
          <cell r="G122">
            <v>36854</v>
          </cell>
          <cell r="H122">
            <v>24</v>
          </cell>
        </row>
        <row r="123">
          <cell r="A123" t="str">
            <v>EN31</v>
          </cell>
          <cell r="B123" t="str">
            <v>CSENENTA</v>
          </cell>
          <cell r="C123" t="str">
            <v>Enterprise Architecture</v>
          </cell>
          <cell r="D123" t="str">
            <v>*OTH*</v>
          </cell>
          <cell r="E123" t="str">
            <v>BILLUPS-FISHER</v>
          </cell>
          <cell r="F123" t="str">
            <v>BBFISHER</v>
          </cell>
          <cell r="G123">
            <v>36826</v>
          </cell>
          <cell r="H123">
            <v>-10</v>
          </cell>
        </row>
        <row r="124">
          <cell r="A124" t="str">
            <v>EN31</v>
          </cell>
          <cell r="B124" t="str">
            <v>CSENENTA</v>
          </cell>
          <cell r="C124" t="str">
            <v>Enterprise Architecture</v>
          </cell>
          <cell r="D124" t="str">
            <v>*OTH*</v>
          </cell>
          <cell r="E124" t="str">
            <v>BILLUPS-FISHER</v>
          </cell>
          <cell r="F124" t="str">
            <v>BBFISHER</v>
          </cell>
          <cell r="G124">
            <v>36826</v>
          </cell>
          <cell r="H124">
            <v>10</v>
          </cell>
        </row>
        <row r="125">
          <cell r="A125" t="str">
            <v>EN31</v>
          </cell>
          <cell r="B125" t="str">
            <v>CSENENTA</v>
          </cell>
          <cell r="C125" t="str">
            <v>Enterprise Architecture</v>
          </cell>
          <cell r="D125" t="str">
            <v>*OTH*</v>
          </cell>
          <cell r="E125" t="str">
            <v>BILLUPS-FISHER</v>
          </cell>
          <cell r="F125" t="str">
            <v>BBFISHER</v>
          </cell>
          <cell r="G125">
            <v>36833</v>
          </cell>
          <cell r="H125">
            <v>-36</v>
          </cell>
        </row>
        <row r="126">
          <cell r="A126" t="str">
            <v>EN31</v>
          </cell>
          <cell r="B126" t="str">
            <v>CSENENTA</v>
          </cell>
          <cell r="C126" t="str">
            <v>Enterprise Architecture</v>
          </cell>
          <cell r="D126" t="str">
            <v>*OTH*</v>
          </cell>
          <cell r="E126" t="str">
            <v>BILLUPS-FISHER</v>
          </cell>
          <cell r="F126" t="str">
            <v>BBFISHER</v>
          </cell>
          <cell r="G126">
            <v>36833</v>
          </cell>
          <cell r="H126">
            <v>36</v>
          </cell>
        </row>
        <row r="127">
          <cell r="A127" t="str">
            <v>EN31</v>
          </cell>
          <cell r="B127" t="str">
            <v>CSENENTA</v>
          </cell>
          <cell r="C127" t="str">
            <v>Enterprise Architecture</v>
          </cell>
          <cell r="D127" t="str">
            <v>*OTH*</v>
          </cell>
          <cell r="E127" t="str">
            <v>BILLUPS-FISHER</v>
          </cell>
          <cell r="F127" t="str">
            <v>BBFISHER</v>
          </cell>
          <cell r="G127">
            <v>36840</v>
          </cell>
          <cell r="H127">
            <v>-40</v>
          </cell>
        </row>
        <row r="128">
          <cell r="A128" t="str">
            <v>EN31</v>
          </cell>
          <cell r="B128" t="str">
            <v>CSENENTA</v>
          </cell>
          <cell r="C128" t="str">
            <v>Enterprise Architecture</v>
          </cell>
          <cell r="D128" t="str">
            <v>*OTH*</v>
          </cell>
          <cell r="E128" t="str">
            <v>BILLUPS-FISHER</v>
          </cell>
          <cell r="F128" t="str">
            <v>BBFISHER</v>
          </cell>
          <cell r="G128">
            <v>36840</v>
          </cell>
          <cell r="H128">
            <v>40</v>
          </cell>
        </row>
        <row r="129">
          <cell r="A129" t="str">
            <v>EN31</v>
          </cell>
          <cell r="B129" t="str">
            <v>CSENENTA</v>
          </cell>
          <cell r="C129" t="str">
            <v>Enterprise Architecture</v>
          </cell>
          <cell r="D129" t="str">
            <v>*OTH*</v>
          </cell>
          <cell r="E129" t="str">
            <v>BILLUPS-FISHER</v>
          </cell>
          <cell r="F129" t="str">
            <v>BBFISHER</v>
          </cell>
          <cell r="G129">
            <v>36847</v>
          </cell>
          <cell r="H129">
            <v>-40</v>
          </cell>
        </row>
        <row r="130">
          <cell r="A130" t="str">
            <v>EN31</v>
          </cell>
          <cell r="B130" t="str">
            <v>CSENENTA</v>
          </cell>
          <cell r="C130" t="str">
            <v>Enterprise Architecture</v>
          </cell>
          <cell r="D130" t="str">
            <v>*OTH*</v>
          </cell>
          <cell r="E130" t="str">
            <v>BILLUPS-FISHER</v>
          </cell>
          <cell r="F130" t="str">
            <v>BBFISHER</v>
          </cell>
          <cell r="G130">
            <v>36847</v>
          </cell>
          <cell r="H130">
            <v>40</v>
          </cell>
        </row>
        <row r="131">
          <cell r="A131" t="str">
            <v>EN31</v>
          </cell>
          <cell r="B131" t="str">
            <v>CSENENTA</v>
          </cell>
          <cell r="C131" t="str">
            <v>Enterprise Architecture</v>
          </cell>
          <cell r="D131" t="str">
            <v>*OTH*</v>
          </cell>
          <cell r="E131" t="str">
            <v>BILLUPS-FISHER</v>
          </cell>
          <cell r="F131" t="str">
            <v>BBFISHER</v>
          </cell>
          <cell r="G131">
            <v>36854</v>
          </cell>
          <cell r="H131">
            <v>-20</v>
          </cell>
        </row>
        <row r="132">
          <cell r="A132" t="str">
            <v>EN31</v>
          </cell>
          <cell r="B132" t="str">
            <v>CSENENTA</v>
          </cell>
          <cell r="C132" t="str">
            <v>Enterprise Architecture</v>
          </cell>
          <cell r="D132" t="str">
            <v>*OTH*</v>
          </cell>
          <cell r="E132" t="str">
            <v>BILLUPS-FISHER</v>
          </cell>
          <cell r="F132" t="str">
            <v>BBFISHER</v>
          </cell>
          <cell r="G132">
            <v>36854</v>
          </cell>
          <cell r="H132">
            <v>20</v>
          </cell>
        </row>
        <row r="133">
          <cell r="A133" t="str">
            <v>EN05</v>
          </cell>
          <cell r="B133" t="str">
            <v>CSENITEF</v>
          </cell>
          <cell r="C133" t="str">
            <v>EFS EIS CONSULTING</v>
          </cell>
          <cell r="D133" t="str">
            <v>*OTH*</v>
          </cell>
          <cell r="E133" t="str">
            <v>BODKIN</v>
          </cell>
          <cell r="F133" t="str">
            <v>JBODKIN</v>
          </cell>
          <cell r="G133">
            <v>36854</v>
          </cell>
          <cell r="H133">
            <v>32</v>
          </cell>
        </row>
        <row r="134">
          <cell r="A134" t="str">
            <v>EN04</v>
          </cell>
          <cell r="B134" t="str">
            <v>JTENRSK3</v>
          </cell>
          <cell r="C134" t="str">
            <v>Capital Book</v>
          </cell>
          <cell r="D134" t="str">
            <v>*OGS*</v>
          </cell>
          <cell r="E134" t="str">
            <v>BOORGULA</v>
          </cell>
          <cell r="F134" t="str">
            <v>ENRCHARY</v>
          </cell>
          <cell r="G134">
            <v>36826</v>
          </cell>
          <cell r="H134">
            <v>1</v>
          </cell>
        </row>
        <row r="135">
          <cell r="A135" t="str">
            <v>EN04</v>
          </cell>
          <cell r="B135" t="str">
            <v>JTCPBE01</v>
          </cell>
          <cell r="C135" t="str">
            <v>Capital Book/EAM Integration</v>
          </cell>
          <cell r="D135" t="str">
            <v>*ENH*</v>
          </cell>
          <cell r="E135" t="str">
            <v>BOORGULA</v>
          </cell>
          <cell r="F135" t="str">
            <v>ENRCHARY</v>
          </cell>
          <cell r="G135">
            <v>36826</v>
          </cell>
          <cell r="H135">
            <v>14</v>
          </cell>
        </row>
        <row r="136">
          <cell r="A136" t="str">
            <v>EN04</v>
          </cell>
          <cell r="B136" t="str">
            <v>JTENRSK8</v>
          </cell>
          <cell r="C136" t="str">
            <v>Energy Asset Management</v>
          </cell>
          <cell r="D136" t="str">
            <v>*OGS*</v>
          </cell>
          <cell r="E136" t="str">
            <v>BOORGULA</v>
          </cell>
          <cell r="F136" t="str">
            <v>ENRCHARY</v>
          </cell>
          <cell r="G136">
            <v>36826</v>
          </cell>
          <cell r="H136">
            <v>1</v>
          </cell>
        </row>
        <row r="137">
          <cell r="A137" t="str">
            <v>EN04</v>
          </cell>
          <cell r="B137" t="str">
            <v>JTCPBE01</v>
          </cell>
          <cell r="C137" t="str">
            <v>Capital Book/EAM Integration</v>
          </cell>
          <cell r="D137" t="str">
            <v>*ENH*</v>
          </cell>
          <cell r="E137" t="str">
            <v>BOORGULA</v>
          </cell>
          <cell r="F137" t="str">
            <v>ENRCHARY</v>
          </cell>
          <cell r="G137">
            <v>36833</v>
          </cell>
          <cell r="H137">
            <v>36.5</v>
          </cell>
        </row>
        <row r="138">
          <cell r="A138" t="str">
            <v>EN04</v>
          </cell>
          <cell r="B138" t="str">
            <v>JTENRSKO</v>
          </cell>
          <cell r="C138" t="str">
            <v>Solutions Framework V1.2</v>
          </cell>
          <cell r="D138" t="str">
            <v>*OGS*</v>
          </cell>
          <cell r="E138" t="str">
            <v>BOORGULA</v>
          </cell>
          <cell r="F138" t="str">
            <v>ENRCHARY</v>
          </cell>
          <cell r="G138">
            <v>36833</v>
          </cell>
          <cell r="H138">
            <v>-40</v>
          </cell>
        </row>
        <row r="139">
          <cell r="A139" t="str">
            <v>EN04</v>
          </cell>
          <cell r="B139" t="str">
            <v>JTENRS12</v>
          </cell>
          <cell r="C139" t="str">
            <v>Solutions Framework V1.2</v>
          </cell>
          <cell r="D139" t="str">
            <v>*ENH*</v>
          </cell>
          <cell r="E139" t="str">
            <v>BOORGULA</v>
          </cell>
          <cell r="F139" t="str">
            <v>ENRCHARY</v>
          </cell>
          <cell r="G139">
            <v>36833</v>
          </cell>
          <cell r="H139">
            <v>5.5</v>
          </cell>
        </row>
        <row r="140">
          <cell r="A140" t="str">
            <v>EN04</v>
          </cell>
          <cell r="B140" t="str">
            <v>JTENRSKO</v>
          </cell>
          <cell r="C140" t="str">
            <v>Solutions Framework V1.2</v>
          </cell>
          <cell r="D140" t="str">
            <v>*OGS*</v>
          </cell>
          <cell r="E140" t="str">
            <v>BOORGULA</v>
          </cell>
          <cell r="F140" t="str">
            <v>ENRCHARY</v>
          </cell>
          <cell r="G140">
            <v>36833</v>
          </cell>
          <cell r="H140">
            <v>7</v>
          </cell>
        </row>
        <row r="141">
          <cell r="A141" t="str">
            <v>EN04</v>
          </cell>
          <cell r="B141" t="str">
            <v>JTENRSKO</v>
          </cell>
          <cell r="C141" t="str">
            <v>Solutions Framework V1.2</v>
          </cell>
          <cell r="D141" t="str">
            <v>*OGS*</v>
          </cell>
          <cell r="E141" t="str">
            <v>BOORGULA</v>
          </cell>
          <cell r="F141" t="str">
            <v>ENRCHARY</v>
          </cell>
          <cell r="G141">
            <v>36833</v>
          </cell>
          <cell r="H141">
            <v>40</v>
          </cell>
        </row>
        <row r="142">
          <cell r="A142" t="str">
            <v>EN04</v>
          </cell>
          <cell r="B142" t="str">
            <v>JTPCCE03</v>
          </cell>
          <cell r="C142" t="str">
            <v>PCCS Release 2.0</v>
          </cell>
          <cell r="D142" t="str">
            <v>*ENH*</v>
          </cell>
          <cell r="E142" t="str">
            <v>BOORGULA</v>
          </cell>
          <cell r="F142" t="str">
            <v>ENRCHARY</v>
          </cell>
          <cell r="G142">
            <v>36840</v>
          </cell>
          <cell r="H142">
            <v>50.5</v>
          </cell>
        </row>
        <row r="143">
          <cell r="A143" t="str">
            <v>EN04</v>
          </cell>
          <cell r="B143" t="str">
            <v>JTPCCE91</v>
          </cell>
          <cell r="C143" t="str">
            <v>Project Capture and COMM System Fastpath</v>
          </cell>
          <cell r="D143" t="str">
            <v>*ENH*</v>
          </cell>
          <cell r="E143" t="str">
            <v>BOORGULA</v>
          </cell>
          <cell r="F143" t="str">
            <v>ENRCHARY</v>
          </cell>
          <cell r="G143">
            <v>36840</v>
          </cell>
          <cell r="H143">
            <v>6.5</v>
          </cell>
        </row>
        <row r="144">
          <cell r="A144" t="str">
            <v>EN04</v>
          </cell>
          <cell r="B144" t="str">
            <v>JTENRSKO</v>
          </cell>
          <cell r="C144" t="str">
            <v>Solutions Framework V1.2</v>
          </cell>
          <cell r="D144" t="str">
            <v>*OGS*</v>
          </cell>
          <cell r="E144" t="str">
            <v>BOORGULA</v>
          </cell>
          <cell r="F144" t="str">
            <v>ENRCHARY</v>
          </cell>
          <cell r="G144">
            <v>36840</v>
          </cell>
          <cell r="H144">
            <v>0.5</v>
          </cell>
        </row>
        <row r="145">
          <cell r="A145" t="str">
            <v>EN04</v>
          </cell>
          <cell r="B145" t="str">
            <v>JTPCCE03</v>
          </cell>
          <cell r="C145" t="str">
            <v>PCCS Release 2.0</v>
          </cell>
          <cell r="D145" t="str">
            <v>*ENH*</v>
          </cell>
          <cell r="E145" t="str">
            <v>BOORGULA</v>
          </cell>
          <cell r="F145" t="str">
            <v>ENRCHARY</v>
          </cell>
          <cell r="G145">
            <v>36847</v>
          </cell>
          <cell r="H145">
            <v>40</v>
          </cell>
        </row>
        <row r="146">
          <cell r="A146" t="str">
            <v>EN04</v>
          </cell>
          <cell r="B146" t="str">
            <v>JTPCCE03</v>
          </cell>
          <cell r="C146" t="str">
            <v>PCCS Release 2.0</v>
          </cell>
          <cell r="D146" t="str">
            <v>*ENH*</v>
          </cell>
          <cell r="E146" t="str">
            <v>BOORGULA</v>
          </cell>
          <cell r="F146" t="str">
            <v>ENRCHARY</v>
          </cell>
          <cell r="G146">
            <v>36854</v>
          </cell>
          <cell r="H146">
            <v>28</v>
          </cell>
        </row>
        <row r="147">
          <cell r="A147" t="str">
            <v>EN04</v>
          </cell>
          <cell r="B147" t="str">
            <v>JTENRS21</v>
          </cell>
          <cell r="C147" t="str">
            <v>Retail Gas System, R1</v>
          </cell>
          <cell r="D147" t="str">
            <v>*OGS*</v>
          </cell>
          <cell r="E147" t="str">
            <v>BOREDDY</v>
          </cell>
          <cell r="F147" t="str">
            <v>ENRBHASK</v>
          </cell>
          <cell r="G147">
            <v>36826</v>
          </cell>
          <cell r="H147">
            <v>16</v>
          </cell>
        </row>
        <row r="148">
          <cell r="A148" t="str">
            <v>EN04</v>
          </cell>
          <cell r="B148" t="str">
            <v>JTENRS21</v>
          </cell>
          <cell r="C148" t="str">
            <v>Retail Gas System, R1</v>
          </cell>
          <cell r="D148" t="str">
            <v>*OGS*</v>
          </cell>
          <cell r="E148" t="str">
            <v>BOREDDY</v>
          </cell>
          <cell r="F148" t="str">
            <v>ENRBHASK</v>
          </cell>
          <cell r="G148">
            <v>36833</v>
          </cell>
          <cell r="H148">
            <v>46</v>
          </cell>
        </row>
        <row r="149">
          <cell r="A149" t="str">
            <v>EN04</v>
          </cell>
          <cell r="B149" t="str">
            <v>JTENRS21</v>
          </cell>
          <cell r="C149" t="str">
            <v>Retail Gas System, R1</v>
          </cell>
          <cell r="D149" t="str">
            <v>*OGS*</v>
          </cell>
          <cell r="E149" t="str">
            <v>BOREDDY</v>
          </cell>
          <cell r="F149" t="str">
            <v>ENRBHASK</v>
          </cell>
          <cell r="G149">
            <v>36840</v>
          </cell>
          <cell r="H149">
            <v>40</v>
          </cell>
        </row>
        <row r="150">
          <cell r="A150" t="str">
            <v>EN04</v>
          </cell>
          <cell r="B150" t="str">
            <v>JTENRSKG</v>
          </cell>
          <cell r="C150" t="str">
            <v>Retail Gas System R2</v>
          </cell>
          <cell r="D150" t="str">
            <v>*ENH*</v>
          </cell>
          <cell r="E150" t="str">
            <v>BOREDDY</v>
          </cell>
          <cell r="F150" t="str">
            <v>ENRBHASK</v>
          </cell>
          <cell r="G150">
            <v>36847</v>
          </cell>
          <cell r="H150">
            <v>5</v>
          </cell>
        </row>
        <row r="151">
          <cell r="A151" t="str">
            <v>EN04</v>
          </cell>
          <cell r="B151" t="str">
            <v>JTENRS21</v>
          </cell>
          <cell r="C151" t="str">
            <v>Retail Gas System, R1</v>
          </cell>
          <cell r="D151" t="str">
            <v>*OGS*</v>
          </cell>
          <cell r="E151" t="str">
            <v>BOREDDY</v>
          </cell>
          <cell r="F151" t="str">
            <v>ENRBHASK</v>
          </cell>
          <cell r="G151">
            <v>36847</v>
          </cell>
          <cell r="H151">
            <v>35</v>
          </cell>
        </row>
        <row r="152">
          <cell r="A152" t="str">
            <v>EN04</v>
          </cell>
          <cell r="B152" t="str">
            <v>JTENRS20</v>
          </cell>
          <cell r="C152" t="str">
            <v>Retail Gas System, R1</v>
          </cell>
          <cell r="D152" t="str">
            <v>*ENH*</v>
          </cell>
          <cell r="E152" t="str">
            <v>BOREDDY</v>
          </cell>
          <cell r="F152" t="str">
            <v>ENRBHASK</v>
          </cell>
          <cell r="G152">
            <v>36854</v>
          </cell>
          <cell r="H152">
            <v>4</v>
          </cell>
        </row>
        <row r="153">
          <cell r="A153" t="str">
            <v>EN04</v>
          </cell>
          <cell r="B153" t="str">
            <v>JTENRS21</v>
          </cell>
          <cell r="C153" t="str">
            <v>Retail Gas System, R1</v>
          </cell>
          <cell r="D153" t="str">
            <v>*OGS*</v>
          </cell>
          <cell r="E153" t="str">
            <v>BOREDDY</v>
          </cell>
          <cell r="F153" t="str">
            <v>ENRBHASK</v>
          </cell>
          <cell r="G153">
            <v>36854</v>
          </cell>
          <cell r="H153">
            <v>20</v>
          </cell>
        </row>
        <row r="154">
          <cell r="A154" t="str">
            <v>EN04</v>
          </cell>
          <cell r="B154" t="str">
            <v>CSEN0404</v>
          </cell>
          <cell r="C154" t="str">
            <v>Enron Development</v>
          </cell>
          <cell r="D154" t="str">
            <v>*DEV*</v>
          </cell>
          <cell r="E154" t="str">
            <v>BOUNDY</v>
          </cell>
          <cell r="F154" t="str">
            <v>LBOUNDY</v>
          </cell>
          <cell r="G154">
            <v>36826</v>
          </cell>
          <cell r="H154">
            <v>0</v>
          </cell>
        </row>
        <row r="155">
          <cell r="A155" t="str">
            <v>EN04</v>
          </cell>
          <cell r="B155" t="str">
            <v>CSEN0404</v>
          </cell>
          <cell r="C155" t="str">
            <v>Quick Response Support Group</v>
          </cell>
          <cell r="D155" t="str">
            <v>*DEV*</v>
          </cell>
          <cell r="E155" t="str">
            <v>BOUNDY</v>
          </cell>
          <cell r="F155" t="str">
            <v>LBOUNDY</v>
          </cell>
          <cell r="G155">
            <v>36833</v>
          </cell>
          <cell r="H155">
            <v>53</v>
          </cell>
        </row>
        <row r="156">
          <cell r="A156" t="str">
            <v>EN04</v>
          </cell>
          <cell r="B156" t="str">
            <v>CSEN0406</v>
          </cell>
          <cell r="C156" t="str">
            <v>Mid Market CSC</v>
          </cell>
          <cell r="D156" t="str">
            <v>*ENH*</v>
          </cell>
          <cell r="E156" t="str">
            <v>BOUNDY</v>
          </cell>
          <cell r="F156" t="str">
            <v>LBOUNDY</v>
          </cell>
          <cell r="G156">
            <v>36840</v>
          </cell>
          <cell r="H156">
            <v>20.5</v>
          </cell>
        </row>
        <row r="157">
          <cell r="A157" t="str">
            <v>EN04</v>
          </cell>
          <cell r="B157" t="str">
            <v>CSEN0404</v>
          </cell>
          <cell r="C157" t="str">
            <v>Quick Response Support Group</v>
          </cell>
          <cell r="D157" t="str">
            <v>*DEV*</v>
          </cell>
          <cell r="E157" t="str">
            <v>BOUNDY</v>
          </cell>
          <cell r="F157" t="str">
            <v>LBOUNDY</v>
          </cell>
          <cell r="G157">
            <v>36840</v>
          </cell>
          <cell r="H157">
            <v>27</v>
          </cell>
        </row>
        <row r="158">
          <cell r="A158" t="str">
            <v>EN02</v>
          </cell>
          <cell r="B158" t="str">
            <v>CSPCEE01</v>
          </cell>
          <cell r="C158" t="str">
            <v>Mid Market CSC</v>
          </cell>
          <cell r="D158" t="str">
            <v>*ENH*</v>
          </cell>
          <cell r="E158" t="str">
            <v>BOUNDY</v>
          </cell>
          <cell r="F158" t="str">
            <v>LBOUNDY</v>
          </cell>
          <cell r="G158">
            <v>36847</v>
          </cell>
          <cell r="H158">
            <v>8</v>
          </cell>
        </row>
        <row r="159">
          <cell r="A159" t="str">
            <v>EN02</v>
          </cell>
          <cell r="B159" t="str">
            <v>CSQRSD01</v>
          </cell>
          <cell r="C159" t="str">
            <v>Quick Response Support Group</v>
          </cell>
          <cell r="D159" t="str">
            <v>*DEV*</v>
          </cell>
          <cell r="E159" t="str">
            <v>BOUNDY</v>
          </cell>
          <cell r="F159" t="str">
            <v>LBOUNDY</v>
          </cell>
          <cell r="G159">
            <v>36847</v>
          </cell>
          <cell r="H159">
            <v>36</v>
          </cell>
        </row>
        <row r="160">
          <cell r="A160" t="str">
            <v>EN02</v>
          </cell>
          <cell r="B160" t="str">
            <v>CSQRSD01</v>
          </cell>
          <cell r="C160" t="str">
            <v>Quick Response Support Group</v>
          </cell>
          <cell r="D160" t="str">
            <v>*DEV*</v>
          </cell>
          <cell r="E160" t="str">
            <v>BOUNDY</v>
          </cell>
          <cell r="F160" t="str">
            <v>LBOUNDY</v>
          </cell>
          <cell r="G160">
            <v>36854</v>
          </cell>
          <cell r="H160">
            <v>20</v>
          </cell>
        </row>
        <row r="161">
          <cell r="A161" t="str">
            <v>EN02</v>
          </cell>
          <cell r="B161" t="str">
            <v>CSBUSR01</v>
          </cell>
          <cell r="C161" t="str">
            <v>Business Discovery</v>
          </cell>
          <cell r="D161" t="str">
            <v>*OTH*</v>
          </cell>
          <cell r="E161" t="str">
            <v>BROWN</v>
          </cell>
          <cell r="F161" t="str">
            <v>LKBROWN</v>
          </cell>
          <cell r="G161">
            <v>36833</v>
          </cell>
          <cell r="H161">
            <v>-40</v>
          </cell>
        </row>
        <row r="162">
          <cell r="A162" t="str">
            <v>EN02</v>
          </cell>
          <cell r="B162" t="str">
            <v>CSEN0205</v>
          </cell>
          <cell r="C162" t="str">
            <v>Operational Data Store Phase lll</v>
          </cell>
          <cell r="D162" t="str">
            <v>*DEV*</v>
          </cell>
          <cell r="E162" t="str">
            <v>BROWN</v>
          </cell>
          <cell r="F162" t="str">
            <v>LKBROWN</v>
          </cell>
          <cell r="G162">
            <v>36833</v>
          </cell>
          <cell r="H162">
            <v>-5</v>
          </cell>
        </row>
        <row r="163">
          <cell r="A163" t="str">
            <v>EN02</v>
          </cell>
          <cell r="B163" t="str">
            <v>CSBUSR01</v>
          </cell>
          <cell r="C163" t="str">
            <v>Business Discovery</v>
          </cell>
          <cell r="D163" t="str">
            <v>*DEV*</v>
          </cell>
          <cell r="E163" t="str">
            <v>BROWN</v>
          </cell>
          <cell r="F163" t="str">
            <v>LKBROWN</v>
          </cell>
          <cell r="G163">
            <v>36833</v>
          </cell>
          <cell r="H163">
            <v>40</v>
          </cell>
        </row>
        <row r="164">
          <cell r="A164" t="str">
            <v>EN02</v>
          </cell>
          <cell r="B164" t="str">
            <v>CSEN0205</v>
          </cell>
          <cell r="C164" t="str">
            <v>Operational Data Store Phase lll</v>
          </cell>
          <cell r="D164" t="str">
            <v>*DEV*</v>
          </cell>
          <cell r="E164" t="str">
            <v>BROWN</v>
          </cell>
          <cell r="F164" t="str">
            <v>LKBROWN</v>
          </cell>
          <cell r="G164">
            <v>36833</v>
          </cell>
          <cell r="H164">
            <v>5</v>
          </cell>
        </row>
        <row r="165">
          <cell r="A165" t="str">
            <v>EN02</v>
          </cell>
          <cell r="B165" t="str">
            <v>CSBUSR01</v>
          </cell>
          <cell r="C165" t="str">
            <v>Business Discovery</v>
          </cell>
          <cell r="D165" t="str">
            <v>*OTH*</v>
          </cell>
          <cell r="E165" t="str">
            <v>BROWN</v>
          </cell>
          <cell r="F165" t="str">
            <v>LKBROWN</v>
          </cell>
          <cell r="G165">
            <v>36840</v>
          </cell>
          <cell r="H165">
            <v>-20</v>
          </cell>
        </row>
        <row r="166">
          <cell r="A166" t="str">
            <v>EN02</v>
          </cell>
          <cell r="B166" t="str">
            <v>CSEN0205</v>
          </cell>
          <cell r="C166" t="str">
            <v>Operational Data Store Phase lll</v>
          </cell>
          <cell r="D166" t="str">
            <v>*DEV*</v>
          </cell>
          <cell r="E166" t="str">
            <v>BROWN</v>
          </cell>
          <cell r="F166" t="str">
            <v>LKBROWN</v>
          </cell>
          <cell r="G166">
            <v>36840</v>
          </cell>
          <cell r="H166">
            <v>-28</v>
          </cell>
        </row>
        <row r="167">
          <cell r="A167" t="str">
            <v>EN02</v>
          </cell>
          <cell r="B167" t="str">
            <v>CSBUSR01</v>
          </cell>
          <cell r="C167" t="str">
            <v>Business Discovery</v>
          </cell>
          <cell r="D167" t="str">
            <v>*DEV*</v>
          </cell>
          <cell r="E167" t="str">
            <v>BROWN</v>
          </cell>
          <cell r="F167" t="str">
            <v>LKBROWN</v>
          </cell>
          <cell r="G167">
            <v>36840</v>
          </cell>
          <cell r="H167">
            <v>20</v>
          </cell>
        </row>
        <row r="168">
          <cell r="A168" t="str">
            <v>EN02</v>
          </cell>
          <cell r="B168" t="str">
            <v>CSEN0205</v>
          </cell>
          <cell r="C168" t="str">
            <v>Operational Data Store Phase lll</v>
          </cell>
          <cell r="D168" t="str">
            <v>*DEV*</v>
          </cell>
          <cell r="E168" t="str">
            <v>BROWN</v>
          </cell>
          <cell r="F168" t="str">
            <v>LKBROWN</v>
          </cell>
          <cell r="G168">
            <v>36840</v>
          </cell>
          <cell r="H168">
            <v>28</v>
          </cell>
        </row>
        <row r="169">
          <cell r="A169" t="str">
            <v>EN02</v>
          </cell>
          <cell r="B169" t="str">
            <v>CSBUSR01</v>
          </cell>
          <cell r="C169" t="str">
            <v>Business Discovery</v>
          </cell>
          <cell r="D169" t="str">
            <v>*OTH*</v>
          </cell>
          <cell r="E169" t="str">
            <v>BROWN</v>
          </cell>
          <cell r="F169" t="str">
            <v>LKBROWN</v>
          </cell>
          <cell r="G169">
            <v>36847</v>
          </cell>
          <cell r="H169">
            <v>-4</v>
          </cell>
        </row>
        <row r="170">
          <cell r="A170" t="str">
            <v>EN02</v>
          </cell>
          <cell r="B170" t="str">
            <v>CSEN0205</v>
          </cell>
          <cell r="C170" t="str">
            <v>Operational Data Store Phase lll</v>
          </cell>
          <cell r="D170" t="str">
            <v>*DEV*</v>
          </cell>
          <cell r="E170" t="str">
            <v>BROWN</v>
          </cell>
          <cell r="F170" t="str">
            <v>LKBROWN</v>
          </cell>
          <cell r="G170">
            <v>36847</v>
          </cell>
          <cell r="H170">
            <v>-6</v>
          </cell>
        </row>
        <row r="171">
          <cell r="A171" t="str">
            <v>EN02</v>
          </cell>
          <cell r="B171" t="str">
            <v>CSBUSR01</v>
          </cell>
          <cell r="C171" t="str">
            <v>Business Discovery</v>
          </cell>
          <cell r="D171" t="str">
            <v>*DEV*</v>
          </cell>
          <cell r="E171" t="str">
            <v>BROWN</v>
          </cell>
          <cell r="F171" t="str">
            <v>LKBROWN</v>
          </cell>
          <cell r="G171">
            <v>36847</v>
          </cell>
          <cell r="H171">
            <v>4</v>
          </cell>
        </row>
        <row r="172">
          <cell r="A172" t="str">
            <v>EN02</v>
          </cell>
          <cell r="B172" t="str">
            <v>CSEN0205</v>
          </cell>
          <cell r="C172" t="str">
            <v>Operational Data Store Phase lll</v>
          </cell>
          <cell r="D172" t="str">
            <v>*DEV*</v>
          </cell>
          <cell r="E172" t="str">
            <v>BROWN</v>
          </cell>
          <cell r="F172" t="str">
            <v>LKBROWN</v>
          </cell>
          <cell r="G172">
            <v>36847</v>
          </cell>
          <cell r="H172">
            <v>6</v>
          </cell>
        </row>
        <row r="173">
          <cell r="A173" t="str">
            <v>EN02</v>
          </cell>
          <cell r="B173" t="str">
            <v>CSBUSR01</v>
          </cell>
          <cell r="C173" t="str">
            <v>Business Discovery</v>
          </cell>
          <cell r="D173" t="str">
            <v>*OTH*</v>
          </cell>
          <cell r="E173" t="str">
            <v>BROWN</v>
          </cell>
          <cell r="F173" t="str">
            <v>LKBROWN</v>
          </cell>
          <cell r="G173">
            <v>36854</v>
          </cell>
          <cell r="H173">
            <v>-8</v>
          </cell>
        </row>
        <row r="174">
          <cell r="A174" t="str">
            <v>EN02</v>
          </cell>
          <cell r="B174" t="str">
            <v>CSEN0205</v>
          </cell>
          <cell r="C174" t="str">
            <v>Operational Data Store Phase lll</v>
          </cell>
          <cell r="D174" t="str">
            <v>*DEV*</v>
          </cell>
          <cell r="E174" t="str">
            <v>BROWN</v>
          </cell>
          <cell r="F174" t="str">
            <v>LKBROWN</v>
          </cell>
          <cell r="G174">
            <v>36854</v>
          </cell>
          <cell r="H174">
            <v>-24</v>
          </cell>
        </row>
        <row r="175">
          <cell r="A175" t="str">
            <v>EN02</v>
          </cell>
          <cell r="B175" t="str">
            <v>CSBUSR01</v>
          </cell>
          <cell r="C175" t="str">
            <v>Business Discovery</v>
          </cell>
          <cell r="D175" t="str">
            <v>*DEV*</v>
          </cell>
          <cell r="E175" t="str">
            <v>BROWN</v>
          </cell>
          <cell r="F175" t="str">
            <v>LKBROWN</v>
          </cell>
          <cell r="G175">
            <v>36854</v>
          </cell>
          <cell r="H175">
            <v>8</v>
          </cell>
        </row>
        <row r="176">
          <cell r="A176" t="str">
            <v>EN02</v>
          </cell>
          <cell r="B176" t="str">
            <v>CSEN0205</v>
          </cell>
          <cell r="C176" t="str">
            <v>Operational Data Store Phase lll</v>
          </cell>
          <cell r="D176" t="str">
            <v>*DEV*</v>
          </cell>
          <cell r="E176" t="str">
            <v>BROWN</v>
          </cell>
          <cell r="F176" t="str">
            <v>LKBROWN</v>
          </cell>
          <cell r="G176">
            <v>36854</v>
          </cell>
          <cell r="H176">
            <v>24</v>
          </cell>
        </row>
        <row r="177">
          <cell r="A177" t="str">
            <v>EN04</v>
          </cell>
          <cell r="B177" t="str">
            <v>JTENRSKU</v>
          </cell>
          <cell r="C177" t="str">
            <v>Electric Risk Book, R1</v>
          </cell>
          <cell r="D177" t="str">
            <v>*ENH*</v>
          </cell>
          <cell r="E177" t="str">
            <v>BRUNSON</v>
          </cell>
          <cell r="F177" t="str">
            <v>ENRVERAB</v>
          </cell>
          <cell r="G177">
            <v>36826</v>
          </cell>
          <cell r="H177">
            <v>16</v>
          </cell>
        </row>
        <row r="178">
          <cell r="A178" t="str">
            <v>EN04</v>
          </cell>
          <cell r="B178" t="str">
            <v>JTENRSKK</v>
          </cell>
          <cell r="C178" t="str">
            <v>Electricity Pricing Model. R2</v>
          </cell>
          <cell r="D178" t="str">
            <v>*DEV*</v>
          </cell>
          <cell r="E178" t="str">
            <v>BRUNSON</v>
          </cell>
          <cell r="F178" t="str">
            <v>ENRVERAB</v>
          </cell>
          <cell r="G178">
            <v>36833</v>
          </cell>
          <cell r="H178">
            <v>35</v>
          </cell>
        </row>
        <row r="179">
          <cell r="A179" t="str">
            <v>EN04</v>
          </cell>
          <cell r="B179" t="str">
            <v>JTENRSKE</v>
          </cell>
          <cell r="C179" t="str">
            <v>N Power</v>
          </cell>
          <cell r="D179" t="str">
            <v>*OGS*</v>
          </cell>
          <cell r="E179" t="str">
            <v>BRUNSON</v>
          </cell>
          <cell r="F179" t="str">
            <v>ENRVERAB</v>
          </cell>
          <cell r="G179">
            <v>36840</v>
          </cell>
          <cell r="H179">
            <v>40</v>
          </cell>
        </row>
        <row r="180">
          <cell r="A180" t="str">
            <v>EN04</v>
          </cell>
          <cell r="B180" t="str">
            <v>JTENRSKX</v>
          </cell>
          <cell r="C180" t="str">
            <v>Intra-Month Book</v>
          </cell>
          <cell r="D180" t="str">
            <v>*ENH*</v>
          </cell>
          <cell r="E180" t="str">
            <v>BRUNSON</v>
          </cell>
          <cell r="F180" t="str">
            <v>ENRVERAB</v>
          </cell>
          <cell r="G180">
            <v>36847</v>
          </cell>
          <cell r="H180">
            <v>16</v>
          </cell>
        </row>
        <row r="181">
          <cell r="A181" t="str">
            <v>EN04</v>
          </cell>
          <cell r="B181" t="str">
            <v>JTENRSKZ</v>
          </cell>
          <cell r="C181" t="str">
            <v>N Power</v>
          </cell>
          <cell r="D181" t="str">
            <v>*ENH*</v>
          </cell>
          <cell r="E181" t="str">
            <v>BRUNSON</v>
          </cell>
          <cell r="F181" t="str">
            <v>ENRVERAB</v>
          </cell>
          <cell r="G181">
            <v>36847</v>
          </cell>
          <cell r="H181">
            <v>16</v>
          </cell>
        </row>
        <row r="182">
          <cell r="A182" t="str">
            <v>EN02</v>
          </cell>
          <cell r="B182" t="str">
            <v>JTENFAC3</v>
          </cell>
          <cell r="C182" t="str">
            <v>BSOC Interim</v>
          </cell>
          <cell r="D182" t="str">
            <v>*ENH*</v>
          </cell>
          <cell r="E182" t="str">
            <v>BUSSCHER</v>
          </cell>
          <cell r="F182" t="str">
            <v>WBUSSCHE</v>
          </cell>
          <cell r="G182">
            <v>36847</v>
          </cell>
          <cell r="H182">
            <v>32</v>
          </cell>
        </row>
        <row r="183">
          <cell r="A183" t="str">
            <v>EN02</v>
          </cell>
          <cell r="B183" t="str">
            <v>JTENFAC3</v>
          </cell>
          <cell r="C183" t="str">
            <v>BSOC Interim</v>
          </cell>
          <cell r="D183" t="str">
            <v>*ENH*</v>
          </cell>
          <cell r="E183" t="str">
            <v>BUSSCHER</v>
          </cell>
          <cell r="F183" t="str">
            <v>WBUSSCHE</v>
          </cell>
          <cell r="G183">
            <v>36854</v>
          </cell>
          <cell r="H183">
            <v>24</v>
          </cell>
        </row>
        <row r="184">
          <cell r="A184" t="str">
            <v>EN02</v>
          </cell>
          <cell r="B184" t="str">
            <v>JTENFACA</v>
          </cell>
          <cell r="C184" t="str">
            <v>ICCM Revamp</v>
          </cell>
          <cell r="D184" t="str">
            <v>*OGS*</v>
          </cell>
          <cell r="E184" t="str">
            <v>BUTLER</v>
          </cell>
          <cell r="F184" t="str">
            <v>TJBUTLER</v>
          </cell>
          <cell r="G184">
            <v>36826</v>
          </cell>
          <cell r="H184">
            <v>8</v>
          </cell>
        </row>
        <row r="185">
          <cell r="A185" t="str">
            <v>EN02</v>
          </cell>
          <cell r="B185" t="str">
            <v>JTENFACA</v>
          </cell>
          <cell r="C185" t="str">
            <v>ICCM Revamp</v>
          </cell>
          <cell r="D185" t="str">
            <v>*OGS*</v>
          </cell>
          <cell r="E185" t="str">
            <v>BUTLER</v>
          </cell>
          <cell r="F185" t="str">
            <v>TJBUTLER</v>
          </cell>
          <cell r="G185">
            <v>36833</v>
          </cell>
          <cell r="H185">
            <v>29.5</v>
          </cell>
        </row>
        <row r="186">
          <cell r="A186" t="str">
            <v>EN02</v>
          </cell>
          <cell r="B186" t="str">
            <v>JTENFAC7</v>
          </cell>
          <cell r="C186" t="str">
            <v>Facilities Monitoring &amp; Control 3.1</v>
          </cell>
          <cell r="D186" t="str">
            <v>*OGS*</v>
          </cell>
          <cell r="E186" t="str">
            <v>BUTLER</v>
          </cell>
          <cell r="F186" t="str">
            <v>TJBUTLER</v>
          </cell>
          <cell r="G186">
            <v>36840</v>
          </cell>
          <cell r="H186">
            <v>2</v>
          </cell>
        </row>
        <row r="187">
          <cell r="A187" t="str">
            <v>EN02</v>
          </cell>
          <cell r="B187" t="str">
            <v>JTENFACA</v>
          </cell>
          <cell r="C187" t="str">
            <v>ICCM Revamp</v>
          </cell>
          <cell r="D187" t="str">
            <v>*OGS*</v>
          </cell>
          <cell r="E187" t="str">
            <v>BUTLER</v>
          </cell>
          <cell r="F187" t="str">
            <v>TJBUTLER</v>
          </cell>
          <cell r="G187">
            <v>36840</v>
          </cell>
          <cell r="H187">
            <v>37</v>
          </cell>
        </row>
        <row r="188">
          <cell r="A188" t="str">
            <v>EN02</v>
          </cell>
          <cell r="B188" t="str">
            <v>JTENFACA</v>
          </cell>
          <cell r="C188" t="str">
            <v>ICCM Revamp</v>
          </cell>
          <cell r="D188" t="str">
            <v>*OGS*</v>
          </cell>
          <cell r="E188" t="str">
            <v>BUTLER</v>
          </cell>
          <cell r="F188" t="str">
            <v>TJBUTLER</v>
          </cell>
          <cell r="G188">
            <v>36847</v>
          </cell>
          <cell r="H188">
            <v>37</v>
          </cell>
        </row>
        <row r="189">
          <cell r="A189" t="str">
            <v>EN02</v>
          </cell>
          <cell r="B189" t="str">
            <v>JTBSOC01</v>
          </cell>
          <cell r="C189" t="str">
            <v>ENERGY Invoicing Assessment</v>
          </cell>
          <cell r="D189" t="str">
            <v>*OTH*</v>
          </cell>
          <cell r="E189" t="str">
            <v>CARBO</v>
          </cell>
          <cell r="F189" t="str">
            <v>VCARBO</v>
          </cell>
          <cell r="G189">
            <v>36826</v>
          </cell>
          <cell r="H189">
            <v>0</v>
          </cell>
        </row>
        <row r="190">
          <cell r="A190" t="str">
            <v>EN02</v>
          </cell>
          <cell r="B190" t="str">
            <v>JTBSOC02</v>
          </cell>
          <cell r="C190" t="str">
            <v>GNO Requirements</v>
          </cell>
          <cell r="D190" t="str">
            <v>*OTH*</v>
          </cell>
          <cell r="E190" t="str">
            <v>CARBO</v>
          </cell>
          <cell r="F190" t="str">
            <v>VCARBO</v>
          </cell>
          <cell r="G190">
            <v>36826</v>
          </cell>
          <cell r="H190">
            <v>16</v>
          </cell>
        </row>
        <row r="191">
          <cell r="A191" t="str">
            <v>EN02</v>
          </cell>
          <cell r="B191" t="str">
            <v>JTBSOC02</v>
          </cell>
          <cell r="C191" t="str">
            <v>GNO Requirements</v>
          </cell>
          <cell r="D191" t="str">
            <v>*OTH*</v>
          </cell>
          <cell r="E191" t="str">
            <v>CARBO</v>
          </cell>
          <cell r="F191" t="str">
            <v>VCARBO</v>
          </cell>
          <cell r="G191">
            <v>36833</v>
          </cell>
          <cell r="H191">
            <v>37</v>
          </cell>
        </row>
        <row r="192">
          <cell r="A192" t="str">
            <v>EN02</v>
          </cell>
          <cell r="B192" t="str">
            <v>JTBSOC02</v>
          </cell>
          <cell r="C192" t="str">
            <v>GNO Requirements</v>
          </cell>
          <cell r="D192" t="str">
            <v>*OTH*</v>
          </cell>
          <cell r="E192" t="str">
            <v>CARBO</v>
          </cell>
          <cell r="F192" t="str">
            <v>VCARBO</v>
          </cell>
          <cell r="G192">
            <v>36840</v>
          </cell>
          <cell r="H192">
            <v>21.5</v>
          </cell>
        </row>
        <row r="193">
          <cell r="A193" t="str">
            <v>EN02</v>
          </cell>
          <cell r="B193" t="str">
            <v>JTBSOC02</v>
          </cell>
          <cell r="C193" t="str">
            <v>GNO Requirements</v>
          </cell>
          <cell r="D193" t="str">
            <v>*OTH*</v>
          </cell>
          <cell r="E193" t="str">
            <v>CARBO</v>
          </cell>
          <cell r="F193" t="str">
            <v>VCARBO</v>
          </cell>
          <cell r="G193">
            <v>36847</v>
          </cell>
          <cell r="H193">
            <v>32</v>
          </cell>
        </row>
        <row r="194">
          <cell r="A194" t="str">
            <v>EN02</v>
          </cell>
          <cell r="B194" t="str">
            <v>JTBSOC02</v>
          </cell>
          <cell r="C194" t="str">
            <v>GNO Requirements</v>
          </cell>
          <cell r="D194" t="str">
            <v>*OTH*</v>
          </cell>
          <cell r="E194" t="str">
            <v>CARBO</v>
          </cell>
          <cell r="F194" t="str">
            <v>VCARBO</v>
          </cell>
          <cell r="G194">
            <v>36854</v>
          </cell>
          <cell r="H194">
            <v>22</v>
          </cell>
        </row>
        <row r="195">
          <cell r="A195" t="str">
            <v>EN08</v>
          </cell>
          <cell r="B195" t="str">
            <v>JTENRSKQ</v>
          </cell>
          <cell r="C195" t="str">
            <v>Integrated Water System v1</v>
          </cell>
          <cell r="D195" t="str">
            <v>*DEV*</v>
          </cell>
          <cell r="E195" t="str">
            <v>CARMICHAEL</v>
          </cell>
          <cell r="F195" t="str">
            <v>SHANCARM</v>
          </cell>
          <cell r="G195">
            <v>36826</v>
          </cell>
          <cell r="H195">
            <v>10.5</v>
          </cell>
        </row>
        <row r="196">
          <cell r="A196" t="str">
            <v>EN08</v>
          </cell>
          <cell r="B196" t="str">
            <v>JTENRR98</v>
          </cell>
          <cell r="C196" t="str">
            <v>Strategic Risk Mgt - RFS Proposal</v>
          </cell>
          <cell r="D196" t="str">
            <v>*DEV*</v>
          </cell>
          <cell r="E196" t="str">
            <v>CARMICHAEL</v>
          </cell>
          <cell r="F196" t="str">
            <v>SHANCARM</v>
          </cell>
          <cell r="G196">
            <v>36826</v>
          </cell>
          <cell r="H196">
            <v>6.5</v>
          </cell>
        </row>
        <row r="197">
          <cell r="A197" t="str">
            <v>EN08</v>
          </cell>
          <cell r="B197" t="str">
            <v>JTENRSKQ</v>
          </cell>
          <cell r="C197" t="str">
            <v>Integrated Water System v1</v>
          </cell>
          <cell r="D197" t="str">
            <v>*DEV*</v>
          </cell>
          <cell r="E197" t="str">
            <v>CARMICHAEL</v>
          </cell>
          <cell r="F197" t="str">
            <v>SHANCARM</v>
          </cell>
          <cell r="G197">
            <v>36833</v>
          </cell>
          <cell r="H197">
            <v>22.5</v>
          </cell>
        </row>
        <row r="198">
          <cell r="A198" t="str">
            <v>EN08</v>
          </cell>
          <cell r="B198" t="str">
            <v>JTENRR98</v>
          </cell>
          <cell r="C198" t="str">
            <v>Strategic Risk Mgt - RFS Proposal</v>
          </cell>
          <cell r="D198" t="str">
            <v>*DEV*</v>
          </cell>
          <cell r="E198" t="str">
            <v>CARMICHAEL</v>
          </cell>
          <cell r="F198" t="str">
            <v>SHANCARM</v>
          </cell>
          <cell r="G198">
            <v>36833</v>
          </cell>
          <cell r="H198">
            <v>23.5</v>
          </cell>
        </row>
        <row r="199">
          <cell r="A199" t="str">
            <v>EN08</v>
          </cell>
          <cell r="B199" t="str">
            <v>JTENRSKQ</v>
          </cell>
          <cell r="C199" t="str">
            <v>Integrated Water System v1</v>
          </cell>
          <cell r="D199" t="str">
            <v>*DEV*</v>
          </cell>
          <cell r="E199" t="str">
            <v>CARMICHAEL</v>
          </cell>
          <cell r="F199" t="str">
            <v>SHANCARM</v>
          </cell>
          <cell r="G199">
            <v>36840</v>
          </cell>
          <cell r="H199">
            <v>14</v>
          </cell>
        </row>
        <row r="200">
          <cell r="A200" t="str">
            <v>EN08</v>
          </cell>
          <cell r="B200" t="str">
            <v>JTENRR98</v>
          </cell>
          <cell r="C200" t="str">
            <v>Strategic Risk Mgt - RFS Proposal</v>
          </cell>
          <cell r="D200" t="str">
            <v>*DEV*</v>
          </cell>
          <cell r="E200" t="str">
            <v>CARMICHAEL</v>
          </cell>
          <cell r="F200" t="str">
            <v>SHANCARM</v>
          </cell>
          <cell r="G200">
            <v>36840</v>
          </cell>
          <cell r="H200">
            <v>16</v>
          </cell>
        </row>
        <row r="201">
          <cell r="A201" t="str">
            <v>EN08</v>
          </cell>
          <cell r="B201" t="str">
            <v>JTWRMD01</v>
          </cell>
          <cell r="C201" t="str">
            <v>Water Project System v1</v>
          </cell>
          <cell r="D201" t="str">
            <v>*DEV*</v>
          </cell>
          <cell r="E201" t="str">
            <v>CARMICHAEL</v>
          </cell>
          <cell r="F201" t="str">
            <v>SHANCARM</v>
          </cell>
          <cell r="G201">
            <v>36840</v>
          </cell>
          <cell r="H201">
            <v>20</v>
          </cell>
        </row>
        <row r="202">
          <cell r="A202" t="str">
            <v>EN08</v>
          </cell>
          <cell r="B202" t="str">
            <v>JTENRSKQ</v>
          </cell>
          <cell r="C202" t="str">
            <v>Integrated Water System v1</v>
          </cell>
          <cell r="D202" t="str">
            <v>*DEV*</v>
          </cell>
          <cell r="E202" t="str">
            <v>CARMICHAEL</v>
          </cell>
          <cell r="F202" t="str">
            <v>SHANCARM</v>
          </cell>
          <cell r="G202">
            <v>36847</v>
          </cell>
          <cell r="H202">
            <v>9</v>
          </cell>
        </row>
        <row r="203">
          <cell r="A203" t="str">
            <v>EN08</v>
          </cell>
          <cell r="B203" t="str">
            <v>JTENRR98</v>
          </cell>
          <cell r="C203" t="str">
            <v>Strategic Risk Mgt - RFS Proposal</v>
          </cell>
          <cell r="D203" t="str">
            <v>*DEV*</v>
          </cell>
          <cell r="E203" t="str">
            <v>CARMICHAEL</v>
          </cell>
          <cell r="F203" t="str">
            <v>SHANCARM</v>
          </cell>
          <cell r="G203">
            <v>36847</v>
          </cell>
          <cell r="H203">
            <v>5</v>
          </cell>
        </row>
        <row r="204">
          <cell r="A204" t="str">
            <v>EN08</v>
          </cell>
          <cell r="B204" t="str">
            <v>JTWRMD01</v>
          </cell>
          <cell r="C204" t="str">
            <v>Water Project System v1</v>
          </cell>
          <cell r="D204" t="str">
            <v>*DEV*</v>
          </cell>
          <cell r="E204" t="str">
            <v>CARMICHAEL</v>
          </cell>
          <cell r="F204" t="str">
            <v>SHANCARM</v>
          </cell>
          <cell r="G204">
            <v>36847</v>
          </cell>
          <cell r="H204">
            <v>12</v>
          </cell>
        </row>
        <row r="205">
          <cell r="A205" t="str">
            <v>EN08</v>
          </cell>
          <cell r="B205" t="str">
            <v>JTENRSKQ</v>
          </cell>
          <cell r="C205" t="str">
            <v>Integrated Water System v1</v>
          </cell>
          <cell r="D205" t="str">
            <v>*DEV*</v>
          </cell>
          <cell r="E205" t="str">
            <v>CARMICHAEL</v>
          </cell>
          <cell r="F205" t="str">
            <v>SHANCARM</v>
          </cell>
          <cell r="G205">
            <v>36854</v>
          </cell>
          <cell r="H205">
            <v>9</v>
          </cell>
        </row>
        <row r="206">
          <cell r="A206" t="str">
            <v>EN08</v>
          </cell>
          <cell r="B206" t="str">
            <v>JTENRR98</v>
          </cell>
          <cell r="C206" t="str">
            <v>Strategic Risk Mgt - RFS Proposal</v>
          </cell>
          <cell r="D206" t="str">
            <v>*DEV*</v>
          </cell>
          <cell r="E206" t="str">
            <v>CARMICHAEL</v>
          </cell>
          <cell r="F206" t="str">
            <v>SHANCARM</v>
          </cell>
          <cell r="G206">
            <v>36854</v>
          </cell>
          <cell r="H206">
            <v>5</v>
          </cell>
        </row>
        <row r="207">
          <cell r="A207" t="str">
            <v>EN08</v>
          </cell>
          <cell r="B207" t="str">
            <v>JTWRMD01</v>
          </cell>
          <cell r="C207" t="str">
            <v>Water Project System v1</v>
          </cell>
          <cell r="D207" t="str">
            <v>*DEV*</v>
          </cell>
          <cell r="E207" t="str">
            <v>CARMICHAEL</v>
          </cell>
          <cell r="F207" t="str">
            <v>SHANCARM</v>
          </cell>
          <cell r="G207">
            <v>36854</v>
          </cell>
          <cell r="H207">
            <v>12</v>
          </cell>
        </row>
        <row r="208">
          <cell r="A208" t="str">
            <v>EN31</v>
          </cell>
          <cell r="B208" t="str">
            <v>CSITKM00</v>
          </cell>
          <cell r="C208" t="str">
            <v>Knowledge Management</v>
          </cell>
          <cell r="D208" t="str">
            <v>*OTH*</v>
          </cell>
          <cell r="E208" t="str">
            <v>CASE</v>
          </cell>
          <cell r="F208" t="str">
            <v>KARENSE</v>
          </cell>
          <cell r="G208">
            <v>36826</v>
          </cell>
          <cell r="H208">
            <v>3</v>
          </cell>
        </row>
        <row r="209">
          <cell r="A209" t="str">
            <v>EN31</v>
          </cell>
          <cell r="B209" t="str">
            <v>CSITKM00</v>
          </cell>
          <cell r="C209" t="str">
            <v>Knowledge Management</v>
          </cell>
          <cell r="D209" t="str">
            <v>*OTH*</v>
          </cell>
          <cell r="E209" t="str">
            <v>CASE</v>
          </cell>
          <cell r="F209" t="str">
            <v>KARENSE</v>
          </cell>
          <cell r="G209">
            <v>36833</v>
          </cell>
          <cell r="H209">
            <v>6</v>
          </cell>
        </row>
        <row r="210">
          <cell r="A210" t="str">
            <v>EN31</v>
          </cell>
          <cell r="B210" t="str">
            <v>CSITKM00</v>
          </cell>
          <cell r="C210" t="str">
            <v>Knowledge Management</v>
          </cell>
          <cell r="D210" t="str">
            <v>*OTH*</v>
          </cell>
          <cell r="E210" t="str">
            <v>CASE</v>
          </cell>
          <cell r="F210" t="str">
            <v>KARENSE</v>
          </cell>
          <cell r="G210">
            <v>36840</v>
          </cell>
          <cell r="H210">
            <v>8</v>
          </cell>
        </row>
        <row r="211">
          <cell r="A211" t="str">
            <v>EN04</v>
          </cell>
          <cell r="B211" t="str">
            <v>JTENRS16</v>
          </cell>
          <cell r="C211" t="str">
            <v>NEPOOL</v>
          </cell>
          <cell r="D211" t="str">
            <v>*OGS*</v>
          </cell>
          <cell r="E211" t="str">
            <v>CHAND</v>
          </cell>
          <cell r="F211" t="str">
            <v>ENRCHAND</v>
          </cell>
          <cell r="G211">
            <v>36826</v>
          </cell>
          <cell r="H211">
            <v>-16</v>
          </cell>
        </row>
        <row r="212">
          <cell r="A212" t="str">
            <v>EN04</v>
          </cell>
          <cell r="B212" t="str">
            <v>JTENRS15</v>
          </cell>
          <cell r="C212" t="str">
            <v>NEPOOL</v>
          </cell>
          <cell r="D212" t="str">
            <v>*DEV*</v>
          </cell>
          <cell r="E212" t="str">
            <v>CHAND</v>
          </cell>
          <cell r="F212" t="str">
            <v>ENRCHAND</v>
          </cell>
          <cell r="G212">
            <v>36826</v>
          </cell>
          <cell r="H212">
            <v>16</v>
          </cell>
        </row>
        <row r="213">
          <cell r="A213" t="str">
            <v>EN04</v>
          </cell>
          <cell r="B213" t="str">
            <v>JTENRS16</v>
          </cell>
          <cell r="C213" t="str">
            <v>NEPOOL</v>
          </cell>
          <cell r="D213" t="str">
            <v>*OGS*</v>
          </cell>
          <cell r="E213" t="str">
            <v>CHAND</v>
          </cell>
          <cell r="F213" t="str">
            <v>ENRCHAND</v>
          </cell>
          <cell r="G213">
            <v>36826</v>
          </cell>
          <cell r="H213">
            <v>16</v>
          </cell>
        </row>
        <row r="214">
          <cell r="A214" t="str">
            <v>EN04</v>
          </cell>
          <cell r="B214" t="str">
            <v>JTENRS15</v>
          </cell>
          <cell r="C214" t="str">
            <v>NEPOOL</v>
          </cell>
          <cell r="D214" t="str">
            <v>*DEV*</v>
          </cell>
          <cell r="E214" t="str">
            <v>CHAND</v>
          </cell>
          <cell r="F214" t="str">
            <v>ENRCHAND</v>
          </cell>
          <cell r="G214">
            <v>36833</v>
          </cell>
          <cell r="H214">
            <v>40</v>
          </cell>
        </row>
        <row r="215">
          <cell r="A215" t="str">
            <v>EN04</v>
          </cell>
          <cell r="B215" t="str">
            <v>JTENRS15</v>
          </cell>
          <cell r="C215" t="str">
            <v>NEPOOL</v>
          </cell>
          <cell r="D215" t="str">
            <v>*DEV*</v>
          </cell>
          <cell r="E215" t="str">
            <v>CHAND</v>
          </cell>
          <cell r="F215" t="str">
            <v>ENRCHAND</v>
          </cell>
          <cell r="G215">
            <v>36840</v>
          </cell>
          <cell r="H215">
            <v>45</v>
          </cell>
        </row>
        <row r="216">
          <cell r="A216" t="str">
            <v>EN04</v>
          </cell>
          <cell r="B216" t="str">
            <v>JTENRS15</v>
          </cell>
          <cell r="C216" t="str">
            <v>NEPOOL</v>
          </cell>
          <cell r="D216" t="str">
            <v>*DEV*</v>
          </cell>
          <cell r="E216" t="str">
            <v>CHAND</v>
          </cell>
          <cell r="F216" t="str">
            <v>ENRCHAND</v>
          </cell>
          <cell r="G216">
            <v>36847</v>
          </cell>
          <cell r="H216">
            <v>55</v>
          </cell>
        </row>
        <row r="217">
          <cell r="A217" t="str">
            <v>EN04</v>
          </cell>
          <cell r="B217" t="str">
            <v>JTENRS15</v>
          </cell>
          <cell r="C217" t="str">
            <v>NEPOOL</v>
          </cell>
          <cell r="D217" t="str">
            <v>*DEV*</v>
          </cell>
          <cell r="E217" t="str">
            <v>CHAND</v>
          </cell>
          <cell r="F217" t="str">
            <v>ENRCHAND</v>
          </cell>
          <cell r="G217">
            <v>36854</v>
          </cell>
          <cell r="H217">
            <v>44.5</v>
          </cell>
        </row>
        <row r="218">
          <cell r="A218" t="str">
            <v>EN34</v>
          </cell>
          <cell r="B218" t="str">
            <v>AHEN3401</v>
          </cell>
          <cell r="C218" t="str">
            <v>Test Group</v>
          </cell>
          <cell r="D218" t="str">
            <v>*OTH*</v>
          </cell>
          <cell r="E218" t="str">
            <v>CHAVEZ</v>
          </cell>
          <cell r="F218" t="str">
            <v>ADRIANCH</v>
          </cell>
          <cell r="G218">
            <v>36840</v>
          </cell>
          <cell r="H218">
            <v>40</v>
          </cell>
        </row>
        <row r="219">
          <cell r="A219" t="str">
            <v>EN07</v>
          </cell>
          <cell r="B219" t="str">
            <v>JTENUNDR</v>
          </cell>
          <cell r="C219" t="str">
            <v>Under Utilization</v>
          </cell>
          <cell r="D219" t="str">
            <v>*OTH*</v>
          </cell>
          <cell r="E219" t="str">
            <v>CHAVEZ</v>
          </cell>
          <cell r="F219" t="str">
            <v>ADRIANCH</v>
          </cell>
          <cell r="G219">
            <v>36847</v>
          </cell>
          <cell r="H219">
            <v>40</v>
          </cell>
        </row>
        <row r="220">
          <cell r="A220" t="str">
            <v>EN02</v>
          </cell>
          <cell r="B220" t="str">
            <v>CSEN0205</v>
          </cell>
          <cell r="C220" t="str">
            <v>Operational Data Store Phase lll</v>
          </cell>
          <cell r="D220" t="str">
            <v>*DEV*</v>
          </cell>
          <cell r="E220" t="str">
            <v>CHEN</v>
          </cell>
          <cell r="F220" t="str">
            <v>CHENMING</v>
          </cell>
          <cell r="G220">
            <v>36826</v>
          </cell>
          <cell r="H220">
            <v>-16</v>
          </cell>
        </row>
        <row r="221">
          <cell r="A221" t="str">
            <v>EN02</v>
          </cell>
          <cell r="B221" t="str">
            <v>CSEN0205</v>
          </cell>
          <cell r="C221" t="str">
            <v>Operational Data Store Phase lll</v>
          </cell>
          <cell r="D221" t="str">
            <v>*DEV*</v>
          </cell>
          <cell r="E221" t="str">
            <v>CHEN</v>
          </cell>
          <cell r="F221" t="str">
            <v>CHENMING</v>
          </cell>
          <cell r="G221">
            <v>36826</v>
          </cell>
          <cell r="H221">
            <v>16</v>
          </cell>
        </row>
        <row r="222">
          <cell r="A222" t="str">
            <v>EN02</v>
          </cell>
          <cell r="B222" t="str">
            <v>CSEN0205</v>
          </cell>
          <cell r="C222" t="str">
            <v>Operational Data Store Phase lll</v>
          </cell>
          <cell r="D222" t="str">
            <v>*DEV*</v>
          </cell>
          <cell r="E222" t="str">
            <v>CHEN</v>
          </cell>
          <cell r="F222" t="str">
            <v>CHENMING</v>
          </cell>
          <cell r="G222">
            <v>36833</v>
          </cell>
          <cell r="H222">
            <v>-40</v>
          </cell>
        </row>
        <row r="223">
          <cell r="A223" t="str">
            <v>EN02</v>
          </cell>
          <cell r="B223" t="str">
            <v>CSEN0205</v>
          </cell>
          <cell r="C223" t="str">
            <v>Operational Data Store Phase lll</v>
          </cell>
          <cell r="D223" t="str">
            <v>*DEV*</v>
          </cell>
          <cell r="E223" t="str">
            <v>CHEN</v>
          </cell>
          <cell r="F223" t="str">
            <v>CHENMING</v>
          </cell>
          <cell r="G223">
            <v>36833</v>
          </cell>
          <cell r="H223">
            <v>40</v>
          </cell>
        </row>
        <row r="224">
          <cell r="A224" t="str">
            <v>EN02</v>
          </cell>
          <cell r="B224" t="str">
            <v>CSEN0205</v>
          </cell>
          <cell r="C224" t="str">
            <v>Operational Data Store Phase lll</v>
          </cell>
          <cell r="D224" t="str">
            <v>*DEV*</v>
          </cell>
          <cell r="E224" t="str">
            <v>CHEN</v>
          </cell>
          <cell r="F224" t="str">
            <v>CHENMING</v>
          </cell>
          <cell r="G224">
            <v>36840</v>
          </cell>
          <cell r="H224">
            <v>-40</v>
          </cell>
        </row>
        <row r="225">
          <cell r="A225" t="str">
            <v>EN02</v>
          </cell>
          <cell r="B225" t="str">
            <v>CSEN0205</v>
          </cell>
          <cell r="C225" t="str">
            <v>Operational Data Store Phase lll</v>
          </cell>
          <cell r="D225" t="str">
            <v>*DEV*</v>
          </cell>
          <cell r="E225" t="str">
            <v>CHEN</v>
          </cell>
          <cell r="F225" t="str">
            <v>CHENMING</v>
          </cell>
          <cell r="G225">
            <v>36840</v>
          </cell>
          <cell r="H225">
            <v>40</v>
          </cell>
        </row>
        <row r="226">
          <cell r="A226" t="str">
            <v>EN02</v>
          </cell>
          <cell r="B226" t="str">
            <v>CSEN0205</v>
          </cell>
          <cell r="C226" t="str">
            <v>Operational Data Store Phase lll</v>
          </cell>
          <cell r="D226" t="str">
            <v>*DEV*</v>
          </cell>
          <cell r="E226" t="str">
            <v>CHEN</v>
          </cell>
          <cell r="F226" t="str">
            <v>CHENMING</v>
          </cell>
          <cell r="G226">
            <v>36847</v>
          </cell>
          <cell r="H226">
            <v>-40</v>
          </cell>
        </row>
        <row r="227">
          <cell r="A227" t="str">
            <v>EN02</v>
          </cell>
          <cell r="B227" t="str">
            <v>CSEN0205</v>
          </cell>
          <cell r="C227" t="str">
            <v>Operational Data Store Phase lll</v>
          </cell>
          <cell r="D227" t="str">
            <v>*DEV*</v>
          </cell>
          <cell r="E227" t="str">
            <v>CHEN</v>
          </cell>
          <cell r="F227" t="str">
            <v>CHENMING</v>
          </cell>
          <cell r="G227">
            <v>36847</v>
          </cell>
          <cell r="H227">
            <v>40</v>
          </cell>
        </row>
        <row r="228">
          <cell r="A228" t="str">
            <v>EN02</v>
          </cell>
          <cell r="B228" t="str">
            <v>CSEN0205</v>
          </cell>
          <cell r="C228" t="str">
            <v>Operational Data Store Phase lll</v>
          </cell>
          <cell r="D228" t="str">
            <v>*DEV*</v>
          </cell>
          <cell r="E228" t="str">
            <v>CHEN</v>
          </cell>
          <cell r="F228" t="str">
            <v>CHENMING</v>
          </cell>
          <cell r="G228">
            <v>36854</v>
          </cell>
          <cell r="H228">
            <v>-40</v>
          </cell>
        </row>
        <row r="229">
          <cell r="A229" t="str">
            <v>EN02</v>
          </cell>
          <cell r="B229" t="str">
            <v>CSEN0205</v>
          </cell>
          <cell r="C229" t="str">
            <v>Operational Data Store Phase lll</v>
          </cell>
          <cell r="D229" t="str">
            <v>*DEV*</v>
          </cell>
          <cell r="E229" t="str">
            <v>CHEN</v>
          </cell>
          <cell r="F229" t="str">
            <v>CHENMING</v>
          </cell>
          <cell r="G229">
            <v>36854</v>
          </cell>
          <cell r="H229">
            <v>32</v>
          </cell>
        </row>
        <row r="230">
          <cell r="A230" t="str">
            <v>EN02</v>
          </cell>
          <cell r="B230" t="str">
            <v>CSEN0205</v>
          </cell>
          <cell r="C230" t="str">
            <v>Operational Data Store Phase lll</v>
          </cell>
          <cell r="D230" t="str">
            <v>*DEV*</v>
          </cell>
          <cell r="E230" t="str">
            <v>CHEN</v>
          </cell>
          <cell r="F230" t="str">
            <v>CHENMING</v>
          </cell>
          <cell r="G230">
            <v>36854</v>
          </cell>
          <cell r="H230">
            <v>-32</v>
          </cell>
        </row>
        <row r="231">
          <cell r="A231" t="str">
            <v>EN02</v>
          </cell>
          <cell r="B231" t="str">
            <v>CSEN0205</v>
          </cell>
          <cell r="C231" t="str">
            <v>Operational Data Store Phase lll</v>
          </cell>
          <cell r="D231" t="str">
            <v>*DEV*</v>
          </cell>
          <cell r="E231" t="str">
            <v>CHEN</v>
          </cell>
          <cell r="F231" t="str">
            <v>CHENMING</v>
          </cell>
          <cell r="G231">
            <v>36854</v>
          </cell>
          <cell r="H231">
            <v>40</v>
          </cell>
        </row>
        <row r="232">
          <cell r="A232" t="str">
            <v>EN05</v>
          </cell>
          <cell r="B232" t="str">
            <v>JTPPEE01</v>
          </cell>
          <cell r="C232" t="str">
            <v>Power Pricing Engine/San Diego</v>
          </cell>
          <cell r="D232" t="str">
            <v>*ENH*</v>
          </cell>
          <cell r="E232" t="str">
            <v>CHEN</v>
          </cell>
          <cell r="F232" t="str">
            <v>ENRCHENC</v>
          </cell>
          <cell r="G232">
            <v>36826</v>
          </cell>
          <cell r="H232">
            <v>8</v>
          </cell>
        </row>
        <row r="233">
          <cell r="A233" t="str">
            <v>EN05</v>
          </cell>
          <cell r="B233" t="str">
            <v>JTENFIN5</v>
          </cell>
          <cell r="C233" t="str">
            <v>Enron. Energy Com</v>
          </cell>
          <cell r="D233" t="str">
            <v>*DEV*</v>
          </cell>
          <cell r="E233" t="str">
            <v>CHEN</v>
          </cell>
          <cell r="F233" t="str">
            <v>ENRCHENC</v>
          </cell>
          <cell r="G233">
            <v>36833</v>
          </cell>
          <cell r="H233">
            <v>40</v>
          </cell>
        </row>
        <row r="234">
          <cell r="A234" t="str">
            <v>EN05</v>
          </cell>
          <cell r="B234" t="str">
            <v>JTPPEE01</v>
          </cell>
          <cell r="C234" t="str">
            <v>Power Pricing Engine/San Diego</v>
          </cell>
          <cell r="D234" t="str">
            <v>*ENH*</v>
          </cell>
          <cell r="E234" t="str">
            <v>CHEN</v>
          </cell>
          <cell r="F234" t="str">
            <v>ENRCHENC</v>
          </cell>
          <cell r="G234">
            <v>36840</v>
          </cell>
          <cell r="H234">
            <v>40</v>
          </cell>
        </row>
        <row r="235">
          <cell r="A235" t="str">
            <v>EN05</v>
          </cell>
          <cell r="B235" t="str">
            <v>JTPPEE01</v>
          </cell>
          <cell r="C235" t="str">
            <v>Power Pricing Engine/San Diego</v>
          </cell>
          <cell r="D235" t="str">
            <v>*ENH*</v>
          </cell>
          <cell r="E235" t="str">
            <v>CHEN</v>
          </cell>
          <cell r="F235" t="str">
            <v>ENRCHENC</v>
          </cell>
          <cell r="G235">
            <v>36847</v>
          </cell>
          <cell r="H235">
            <v>40</v>
          </cell>
        </row>
        <row r="236">
          <cell r="A236" t="str">
            <v>EN05</v>
          </cell>
          <cell r="B236" t="str">
            <v>JTPPEE01</v>
          </cell>
          <cell r="C236" t="str">
            <v>Power Pricing Engine/San Diego</v>
          </cell>
          <cell r="D236" t="str">
            <v>*ENH*</v>
          </cell>
          <cell r="E236" t="str">
            <v>CHEN</v>
          </cell>
          <cell r="F236" t="str">
            <v>ENRCHENC</v>
          </cell>
          <cell r="G236">
            <v>36854</v>
          </cell>
          <cell r="H236">
            <v>24</v>
          </cell>
        </row>
        <row r="237">
          <cell r="A237" t="str">
            <v>EN05</v>
          </cell>
          <cell r="B237" t="str">
            <v>JTEIPD01</v>
          </cell>
          <cell r="C237" t="str">
            <v>TIPCO Adapters for the EIP Portal</v>
          </cell>
          <cell r="D237" t="str">
            <v>*DEV*</v>
          </cell>
          <cell r="E237" t="str">
            <v>CHEN</v>
          </cell>
          <cell r="F237" t="str">
            <v>ENRJCHEN</v>
          </cell>
          <cell r="G237">
            <v>36826</v>
          </cell>
          <cell r="H237">
            <v>16</v>
          </cell>
        </row>
        <row r="238">
          <cell r="A238" t="str">
            <v>EN05</v>
          </cell>
          <cell r="B238" t="str">
            <v>JTEIPD01</v>
          </cell>
          <cell r="C238" t="str">
            <v>TIPCO Adapters for the EIP Portal</v>
          </cell>
          <cell r="D238" t="str">
            <v>*DEV*</v>
          </cell>
          <cell r="E238" t="str">
            <v>CHEN</v>
          </cell>
          <cell r="F238" t="str">
            <v>ENRJCHEN</v>
          </cell>
          <cell r="G238">
            <v>36833</v>
          </cell>
          <cell r="H238">
            <v>40</v>
          </cell>
        </row>
        <row r="239">
          <cell r="A239" t="str">
            <v>EN05</v>
          </cell>
          <cell r="B239" t="str">
            <v>JTEIPD01</v>
          </cell>
          <cell r="C239" t="str">
            <v>TIPCO Adapters for the EIP Portal</v>
          </cell>
          <cell r="D239" t="str">
            <v>*DEV*</v>
          </cell>
          <cell r="E239" t="str">
            <v>CHEN</v>
          </cell>
          <cell r="F239" t="str">
            <v>ENRJCHEN</v>
          </cell>
          <cell r="G239">
            <v>36840</v>
          </cell>
          <cell r="H239">
            <v>40</v>
          </cell>
        </row>
        <row r="240">
          <cell r="A240" t="str">
            <v>EN05</v>
          </cell>
          <cell r="B240" t="str">
            <v>JTEIPD01</v>
          </cell>
          <cell r="C240" t="str">
            <v>TIPCO Adapters for the EIP Portal</v>
          </cell>
          <cell r="D240" t="str">
            <v>*DEV*</v>
          </cell>
          <cell r="E240" t="str">
            <v>CHEN</v>
          </cell>
          <cell r="F240" t="str">
            <v>ENRJCHEN</v>
          </cell>
          <cell r="G240">
            <v>36847</v>
          </cell>
          <cell r="H240">
            <v>40</v>
          </cell>
        </row>
        <row r="241">
          <cell r="A241" t="str">
            <v>EN05</v>
          </cell>
          <cell r="B241" t="str">
            <v>JTEIPD01</v>
          </cell>
          <cell r="C241" t="str">
            <v>TIPCO Adapters for the EIP Portal</v>
          </cell>
          <cell r="D241" t="str">
            <v>*DEV*</v>
          </cell>
          <cell r="E241" t="str">
            <v>CHEN</v>
          </cell>
          <cell r="F241" t="str">
            <v>ENRJCHEN</v>
          </cell>
          <cell r="G241">
            <v>36854</v>
          </cell>
          <cell r="H241">
            <v>24</v>
          </cell>
        </row>
        <row r="242">
          <cell r="A242" t="str">
            <v>EN04</v>
          </cell>
          <cell r="B242" t="str">
            <v>JTENRS21</v>
          </cell>
          <cell r="C242" t="str">
            <v>Retail Gas System, R1</v>
          </cell>
          <cell r="D242" t="str">
            <v>*OGS*</v>
          </cell>
          <cell r="E242" t="str">
            <v>CHENG</v>
          </cell>
          <cell r="F242" t="str">
            <v>ENRALANC</v>
          </cell>
          <cell r="G242">
            <v>36826</v>
          </cell>
          <cell r="H242">
            <v>16</v>
          </cell>
        </row>
        <row r="243">
          <cell r="A243" t="str">
            <v>EN04</v>
          </cell>
          <cell r="B243" t="str">
            <v>JTENRSKG</v>
          </cell>
          <cell r="C243" t="str">
            <v>Retail Gas System R2</v>
          </cell>
          <cell r="D243" t="str">
            <v>*ENH*</v>
          </cell>
          <cell r="E243" t="str">
            <v>CHENG</v>
          </cell>
          <cell r="F243" t="str">
            <v>ENRALANC</v>
          </cell>
          <cell r="G243">
            <v>36833</v>
          </cell>
          <cell r="H243">
            <v>9</v>
          </cell>
        </row>
        <row r="244">
          <cell r="A244" t="str">
            <v>EN04</v>
          </cell>
          <cell r="B244" t="str">
            <v>JTENRS21</v>
          </cell>
          <cell r="C244" t="str">
            <v>Retail Gas System, R1</v>
          </cell>
          <cell r="D244" t="str">
            <v>*OGS*</v>
          </cell>
          <cell r="E244" t="str">
            <v>CHENG</v>
          </cell>
          <cell r="F244" t="str">
            <v>ENRALANC</v>
          </cell>
          <cell r="G244">
            <v>36833</v>
          </cell>
          <cell r="H244">
            <v>40</v>
          </cell>
        </row>
        <row r="245">
          <cell r="A245" t="str">
            <v>EN04</v>
          </cell>
          <cell r="B245" t="str">
            <v>JTENRSKG</v>
          </cell>
          <cell r="C245" t="str">
            <v>Retail Gas System R2</v>
          </cell>
          <cell r="D245" t="str">
            <v>*ENH*</v>
          </cell>
          <cell r="E245" t="str">
            <v>CHENG</v>
          </cell>
          <cell r="F245" t="str">
            <v>ENRALANC</v>
          </cell>
          <cell r="G245">
            <v>36840</v>
          </cell>
          <cell r="H245">
            <v>5</v>
          </cell>
        </row>
        <row r="246">
          <cell r="A246" t="str">
            <v>EN04</v>
          </cell>
          <cell r="B246" t="str">
            <v>JTENRS20</v>
          </cell>
          <cell r="C246" t="str">
            <v>Retail Gas System, R1</v>
          </cell>
          <cell r="D246" t="str">
            <v>*ENH*</v>
          </cell>
          <cell r="E246" t="str">
            <v>CHENG</v>
          </cell>
          <cell r="F246" t="str">
            <v>ENRALANC</v>
          </cell>
          <cell r="G246">
            <v>36840</v>
          </cell>
          <cell r="H246">
            <v>20</v>
          </cell>
        </row>
        <row r="247">
          <cell r="A247" t="str">
            <v>EN04</v>
          </cell>
          <cell r="B247" t="str">
            <v>JTENRS21</v>
          </cell>
          <cell r="C247" t="str">
            <v>Retail Gas System, R1</v>
          </cell>
          <cell r="D247" t="str">
            <v>*OGS*</v>
          </cell>
          <cell r="E247" t="str">
            <v>CHENG</v>
          </cell>
          <cell r="F247" t="str">
            <v>ENRALANC</v>
          </cell>
          <cell r="G247">
            <v>36840</v>
          </cell>
          <cell r="H247">
            <v>15</v>
          </cell>
        </row>
        <row r="248">
          <cell r="A248" t="str">
            <v>EN04</v>
          </cell>
          <cell r="B248" t="str">
            <v>JTENRSKG</v>
          </cell>
          <cell r="C248" t="str">
            <v>Retail Gas System R2</v>
          </cell>
          <cell r="D248" t="str">
            <v>*ENH*</v>
          </cell>
          <cell r="E248" t="str">
            <v>CHENG</v>
          </cell>
          <cell r="F248" t="str">
            <v>ENRALANC</v>
          </cell>
          <cell r="G248">
            <v>36847</v>
          </cell>
          <cell r="H248">
            <v>20</v>
          </cell>
        </row>
        <row r="249">
          <cell r="A249" t="str">
            <v>EN04</v>
          </cell>
          <cell r="B249" t="str">
            <v>JTENRS21</v>
          </cell>
          <cell r="C249" t="str">
            <v>Retail Gas System, R1</v>
          </cell>
          <cell r="D249" t="str">
            <v>*OGS*</v>
          </cell>
          <cell r="E249" t="str">
            <v>CHENG</v>
          </cell>
          <cell r="F249" t="str">
            <v>ENRALANC</v>
          </cell>
          <cell r="G249">
            <v>36847</v>
          </cell>
          <cell r="H249">
            <v>20.5</v>
          </cell>
        </row>
        <row r="250">
          <cell r="A250" t="str">
            <v>EN04</v>
          </cell>
          <cell r="B250" t="str">
            <v>JTENRSKG</v>
          </cell>
          <cell r="C250" t="str">
            <v>Retail Gas System R2</v>
          </cell>
          <cell r="D250" t="str">
            <v>*ENH*</v>
          </cell>
          <cell r="E250" t="str">
            <v>CHENG</v>
          </cell>
          <cell r="F250" t="str">
            <v>ENRALANC</v>
          </cell>
          <cell r="G250">
            <v>36854</v>
          </cell>
          <cell r="H250">
            <v>12</v>
          </cell>
        </row>
        <row r="251">
          <cell r="A251" t="str">
            <v>EN04</v>
          </cell>
          <cell r="B251" t="str">
            <v>JTENRS21</v>
          </cell>
          <cell r="C251" t="str">
            <v>Retail Gas System, R1</v>
          </cell>
          <cell r="D251" t="str">
            <v>*OGS*</v>
          </cell>
          <cell r="E251" t="str">
            <v>CHENG</v>
          </cell>
          <cell r="F251" t="str">
            <v>ENRALANC</v>
          </cell>
          <cell r="G251">
            <v>36854</v>
          </cell>
          <cell r="H251">
            <v>12</v>
          </cell>
        </row>
        <row r="252">
          <cell r="A252" t="str">
            <v>EN05</v>
          </cell>
          <cell r="B252" t="str">
            <v>CSEN0505</v>
          </cell>
          <cell r="C252" t="str">
            <v>EES Enterprise Information Portal</v>
          </cell>
          <cell r="D252" t="str">
            <v>*DEV*</v>
          </cell>
          <cell r="E252" t="str">
            <v>CHERNOSKY</v>
          </cell>
          <cell r="F252" t="str">
            <v>CHERNOS</v>
          </cell>
          <cell r="G252">
            <v>36826</v>
          </cell>
          <cell r="H252">
            <v>16</v>
          </cell>
        </row>
        <row r="253">
          <cell r="A253" t="str">
            <v>EN05</v>
          </cell>
          <cell r="B253" t="str">
            <v>CSEN0505</v>
          </cell>
          <cell r="C253" t="str">
            <v>EES Enterprise Information Portal</v>
          </cell>
          <cell r="D253" t="str">
            <v>*DEV*</v>
          </cell>
          <cell r="E253" t="str">
            <v>CHERNOSKY</v>
          </cell>
          <cell r="F253" t="str">
            <v>CHERNOS</v>
          </cell>
          <cell r="G253">
            <v>36833</v>
          </cell>
          <cell r="H253">
            <v>42</v>
          </cell>
        </row>
        <row r="254">
          <cell r="A254" t="str">
            <v>EN05</v>
          </cell>
          <cell r="B254" t="str">
            <v>CSEIPD02</v>
          </cell>
          <cell r="C254" t="str">
            <v>Interwoven Templating</v>
          </cell>
          <cell r="D254" t="str">
            <v>*DEV*</v>
          </cell>
          <cell r="E254" t="str">
            <v>CHERNOSKY</v>
          </cell>
          <cell r="F254" t="str">
            <v>CHERNOS</v>
          </cell>
          <cell r="G254">
            <v>36833</v>
          </cell>
          <cell r="H254">
            <v>-18</v>
          </cell>
        </row>
        <row r="255">
          <cell r="A255" t="str">
            <v>EN05</v>
          </cell>
          <cell r="B255" t="str">
            <v>CSEIPD01</v>
          </cell>
          <cell r="C255" t="str">
            <v>TIPCO Adapters for the EIP Portal</v>
          </cell>
          <cell r="D255" t="str">
            <v>*DEV*</v>
          </cell>
          <cell r="E255" t="str">
            <v>CHERNOSKY</v>
          </cell>
          <cell r="F255" t="str">
            <v>CHERNOS</v>
          </cell>
          <cell r="G255">
            <v>36833</v>
          </cell>
          <cell r="H255">
            <v>-24</v>
          </cell>
        </row>
        <row r="256">
          <cell r="A256" t="str">
            <v>EN05</v>
          </cell>
          <cell r="B256" t="str">
            <v>CSEIPD02</v>
          </cell>
          <cell r="C256" t="str">
            <v>Interwoven Templating</v>
          </cell>
          <cell r="D256" t="str">
            <v>*DEV*</v>
          </cell>
          <cell r="E256" t="str">
            <v>CHERNOSKY</v>
          </cell>
          <cell r="F256" t="str">
            <v>CHERNOS</v>
          </cell>
          <cell r="G256">
            <v>36833</v>
          </cell>
          <cell r="H256">
            <v>18</v>
          </cell>
        </row>
        <row r="257">
          <cell r="A257" t="str">
            <v>EN05</v>
          </cell>
          <cell r="B257" t="str">
            <v>CSEIPD01</v>
          </cell>
          <cell r="C257" t="str">
            <v>TIPCO Adapters for the EIP Portal</v>
          </cell>
          <cell r="D257" t="str">
            <v>*DEV*</v>
          </cell>
          <cell r="E257" t="str">
            <v>CHERNOSKY</v>
          </cell>
          <cell r="F257" t="str">
            <v>CHERNOS</v>
          </cell>
          <cell r="G257">
            <v>36833</v>
          </cell>
          <cell r="H257">
            <v>24</v>
          </cell>
        </row>
        <row r="258">
          <cell r="A258" t="str">
            <v>EN05</v>
          </cell>
          <cell r="B258" t="str">
            <v>CSEIPD02</v>
          </cell>
          <cell r="C258" t="str">
            <v>Interwoven Templating</v>
          </cell>
          <cell r="D258" t="str">
            <v>*DEV*</v>
          </cell>
          <cell r="E258" t="str">
            <v>CHERNOSKY</v>
          </cell>
          <cell r="F258" t="str">
            <v>CHERNOS</v>
          </cell>
          <cell r="G258">
            <v>36840</v>
          </cell>
          <cell r="H258">
            <v>32</v>
          </cell>
        </row>
        <row r="259">
          <cell r="A259" t="str">
            <v>EN05</v>
          </cell>
          <cell r="B259" t="str">
            <v>CSEIPD01</v>
          </cell>
          <cell r="C259" t="str">
            <v>TIPCO Adapters for the EIP Portal</v>
          </cell>
          <cell r="D259" t="str">
            <v>*DEV*</v>
          </cell>
          <cell r="E259" t="str">
            <v>CHERNOSKY</v>
          </cell>
          <cell r="F259" t="str">
            <v>CHERNOS</v>
          </cell>
          <cell r="G259">
            <v>36840</v>
          </cell>
          <cell r="H259">
            <v>-32</v>
          </cell>
        </row>
        <row r="260">
          <cell r="A260" t="str">
            <v>EN05</v>
          </cell>
          <cell r="B260" t="str">
            <v>CSEIPD01</v>
          </cell>
          <cell r="C260" t="str">
            <v>TIPCO Adapters for the EIP Portal</v>
          </cell>
          <cell r="D260" t="str">
            <v>*DEV*</v>
          </cell>
          <cell r="E260" t="str">
            <v>CHERNOSKY</v>
          </cell>
          <cell r="F260" t="str">
            <v>CHERNOS</v>
          </cell>
          <cell r="G260">
            <v>36840</v>
          </cell>
          <cell r="H260">
            <v>32</v>
          </cell>
        </row>
        <row r="261">
          <cell r="A261" t="str">
            <v>EN05</v>
          </cell>
          <cell r="B261" t="str">
            <v>CSEIPD02</v>
          </cell>
          <cell r="C261" t="str">
            <v>Interwoven Templating</v>
          </cell>
          <cell r="D261" t="str">
            <v>*DEV*</v>
          </cell>
          <cell r="E261" t="str">
            <v>CHERNOSKY</v>
          </cell>
          <cell r="F261" t="str">
            <v>CHERNOS</v>
          </cell>
          <cell r="G261">
            <v>36847</v>
          </cell>
          <cell r="H261">
            <v>24</v>
          </cell>
        </row>
        <row r="262">
          <cell r="A262" t="str">
            <v>EN05</v>
          </cell>
          <cell r="B262" t="str">
            <v>CSEIPD02</v>
          </cell>
          <cell r="C262" t="str">
            <v>Interwoven Templating</v>
          </cell>
          <cell r="D262" t="str">
            <v>*DEV*</v>
          </cell>
          <cell r="E262" t="str">
            <v>CHERNOSKY</v>
          </cell>
          <cell r="F262" t="str">
            <v>CHERNOS</v>
          </cell>
          <cell r="G262">
            <v>36854</v>
          </cell>
          <cell r="H262">
            <v>16</v>
          </cell>
        </row>
        <row r="263">
          <cell r="A263" t="str">
            <v>EN01</v>
          </cell>
          <cell r="B263" t="str">
            <v>JTCMSE01</v>
          </cell>
          <cell r="C263" t="str">
            <v>CMS Enhancements</v>
          </cell>
          <cell r="D263" t="str">
            <v>*ENH*</v>
          </cell>
          <cell r="E263" t="str">
            <v>CHEW</v>
          </cell>
          <cell r="F263" t="str">
            <v>ENRCCHEW</v>
          </cell>
          <cell r="G263">
            <v>36826</v>
          </cell>
          <cell r="H263">
            <v>0</v>
          </cell>
        </row>
        <row r="264">
          <cell r="A264" t="str">
            <v>EN05</v>
          </cell>
          <cell r="B264" t="str">
            <v>JTEIPD01</v>
          </cell>
          <cell r="C264" t="str">
            <v>TIPCO Adapters for the EIP Portal</v>
          </cell>
          <cell r="D264" t="str">
            <v>*DEV*</v>
          </cell>
          <cell r="E264" t="str">
            <v>CHEW</v>
          </cell>
          <cell r="F264" t="str">
            <v>ENRCCHEW</v>
          </cell>
          <cell r="G264">
            <v>36826</v>
          </cell>
          <cell r="H264">
            <v>16</v>
          </cell>
        </row>
        <row r="265">
          <cell r="A265" t="str">
            <v>EN05</v>
          </cell>
          <cell r="B265" t="str">
            <v>JTEIPD01</v>
          </cell>
          <cell r="C265" t="str">
            <v>TIPCO Adapters for the EIP Portal</v>
          </cell>
          <cell r="D265" t="str">
            <v>*DEV*</v>
          </cell>
          <cell r="E265" t="str">
            <v>CHEW</v>
          </cell>
          <cell r="F265" t="str">
            <v>ENRCCHEW</v>
          </cell>
          <cell r="G265">
            <v>36833</v>
          </cell>
          <cell r="H265">
            <v>40</v>
          </cell>
        </row>
        <row r="266">
          <cell r="A266" t="str">
            <v>EN01</v>
          </cell>
          <cell r="B266" t="str">
            <v>JTCMSE01</v>
          </cell>
          <cell r="C266" t="str">
            <v>CMS Enhancements</v>
          </cell>
          <cell r="D266" t="str">
            <v>*ENH*</v>
          </cell>
          <cell r="E266" t="str">
            <v>CHEW</v>
          </cell>
          <cell r="F266" t="str">
            <v>ENRCCHEW</v>
          </cell>
          <cell r="G266">
            <v>36840</v>
          </cell>
          <cell r="H266">
            <v>8</v>
          </cell>
        </row>
        <row r="267">
          <cell r="A267" t="str">
            <v>EN05</v>
          </cell>
          <cell r="B267" t="str">
            <v>JTEIPD01</v>
          </cell>
          <cell r="C267" t="str">
            <v>TIPCO Adapters for the EIP Portal</v>
          </cell>
          <cell r="D267" t="str">
            <v>*DEV*</v>
          </cell>
          <cell r="E267" t="str">
            <v>CHEW</v>
          </cell>
          <cell r="F267" t="str">
            <v>ENRCCHEW</v>
          </cell>
          <cell r="G267">
            <v>36840</v>
          </cell>
          <cell r="H267">
            <v>32</v>
          </cell>
        </row>
        <row r="268">
          <cell r="A268" t="str">
            <v>EN01</v>
          </cell>
          <cell r="B268" t="str">
            <v>JTCMSE01</v>
          </cell>
          <cell r="C268" t="str">
            <v>CMS Enhancements</v>
          </cell>
          <cell r="D268" t="str">
            <v>*ENH*</v>
          </cell>
          <cell r="E268" t="str">
            <v>CHEW</v>
          </cell>
          <cell r="F268" t="str">
            <v>ENRCCHEW</v>
          </cell>
          <cell r="G268">
            <v>36847</v>
          </cell>
          <cell r="H268">
            <v>8</v>
          </cell>
        </row>
        <row r="269">
          <cell r="A269" t="str">
            <v>EN05</v>
          </cell>
          <cell r="B269" t="str">
            <v>JTEIPD01</v>
          </cell>
          <cell r="C269" t="str">
            <v>TIPCO Adapters for the EIP Portal</v>
          </cell>
          <cell r="D269" t="str">
            <v>*DEV*</v>
          </cell>
          <cell r="E269" t="str">
            <v>CHEW</v>
          </cell>
          <cell r="F269" t="str">
            <v>ENRCCHEW</v>
          </cell>
          <cell r="G269">
            <v>36847</v>
          </cell>
          <cell r="H269">
            <v>32</v>
          </cell>
        </row>
        <row r="270">
          <cell r="A270" t="str">
            <v>EN05</v>
          </cell>
          <cell r="B270" t="str">
            <v>JTEIPD02</v>
          </cell>
          <cell r="C270" t="str">
            <v>Interwoven Templating</v>
          </cell>
          <cell r="D270" t="str">
            <v>*DEV*</v>
          </cell>
          <cell r="E270" t="str">
            <v>CHEW</v>
          </cell>
          <cell r="F270" t="str">
            <v>ENRCCHEW</v>
          </cell>
          <cell r="G270">
            <v>36854</v>
          </cell>
          <cell r="H270">
            <v>8</v>
          </cell>
        </row>
        <row r="271">
          <cell r="A271" t="str">
            <v>EN05</v>
          </cell>
          <cell r="B271" t="str">
            <v>JTEIPD01</v>
          </cell>
          <cell r="C271" t="str">
            <v>TIPCO Adapters for the EIP Portal</v>
          </cell>
          <cell r="D271" t="str">
            <v>*DEV*</v>
          </cell>
          <cell r="E271" t="str">
            <v>CHEW</v>
          </cell>
          <cell r="F271" t="str">
            <v>ENRCCHEW</v>
          </cell>
          <cell r="G271">
            <v>36854</v>
          </cell>
          <cell r="H271">
            <v>16</v>
          </cell>
        </row>
        <row r="272">
          <cell r="A272" t="str">
            <v>EN04</v>
          </cell>
          <cell r="B272" t="str">
            <v>JTENRS11</v>
          </cell>
          <cell r="C272" t="str">
            <v>SDM R2</v>
          </cell>
          <cell r="D272" t="str">
            <v>*ENH*</v>
          </cell>
          <cell r="E272" t="str">
            <v>CHINTAMANENI</v>
          </cell>
          <cell r="F272" t="str">
            <v>VCHINTAM</v>
          </cell>
          <cell r="G272">
            <v>36826</v>
          </cell>
          <cell r="H272">
            <v>16</v>
          </cell>
        </row>
        <row r="273">
          <cell r="A273" t="str">
            <v>EN04</v>
          </cell>
          <cell r="B273" t="str">
            <v>JTENRS11</v>
          </cell>
          <cell r="C273" t="str">
            <v>SDM R2</v>
          </cell>
          <cell r="D273" t="str">
            <v>*ENH*</v>
          </cell>
          <cell r="E273" t="str">
            <v>CHINTAMANENI</v>
          </cell>
          <cell r="F273" t="str">
            <v>VCHINTAM</v>
          </cell>
          <cell r="G273">
            <v>36833</v>
          </cell>
          <cell r="H273">
            <v>40</v>
          </cell>
        </row>
        <row r="274">
          <cell r="A274" t="str">
            <v>EN04</v>
          </cell>
          <cell r="B274" t="str">
            <v>JTENRS11</v>
          </cell>
          <cell r="C274" t="str">
            <v>SDM R2</v>
          </cell>
          <cell r="D274" t="str">
            <v>*ENH*</v>
          </cell>
          <cell r="E274" t="str">
            <v>CHINTAMANENI</v>
          </cell>
          <cell r="F274" t="str">
            <v>VCHINTAM</v>
          </cell>
          <cell r="G274">
            <v>36840</v>
          </cell>
          <cell r="H274">
            <v>40</v>
          </cell>
        </row>
        <row r="275">
          <cell r="A275" t="str">
            <v>EN04</v>
          </cell>
          <cell r="B275" t="str">
            <v>JTENRS11</v>
          </cell>
          <cell r="C275" t="str">
            <v>SDM R2</v>
          </cell>
          <cell r="D275" t="str">
            <v>*ENH*</v>
          </cell>
          <cell r="E275" t="str">
            <v>CHINTAMANENI</v>
          </cell>
          <cell r="F275" t="str">
            <v>VCHINTAM</v>
          </cell>
          <cell r="G275">
            <v>36847</v>
          </cell>
          <cell r="H275">
            <v>38</v>
          </cell>
        </row>
        <row r="276">
          <cell r="A276" t="str">
            <v>EN04</v>
          </cell>
          <cell r="B276" t="str">
            <v>JTENRS11</v>
          </cell>
          <cell r="C276" t="str">
            <v>SDM R2</v>
          </cell>
          <cell r="D276" t="str">
            <v>*ENH*</v>
          </cell>
          <cell r="E276" t="str">
            <v>CHINTAMANENI</v>
          </cell>
          <cell r="F276" t="str">
            <v>VCHINTAM</v>
          </cell>
          <cell r="G276">
            <v>36854</v>
          </cell>
          <cell r="H276">
            <v>24</v>
          </cell>
        </row>
        <row r="277">
          <cell r="A277" t="str">
            <v>QQ8E</v>
          </cell>
          <cell r="B277" t="str">
            <v>JTFACD01</v>
          </cell>
          <cell r="C277" t="str">
            <v>ENRON/IBM Website</v>
          </cell>
          <cell r="D277" t="str">
            <v>*DEV*</v>
          </cell>
          <cell r="E277" t="str">
            <v>CHWAZIK</v>
          </cell>
          <cell r="F277" t="str">
            <v>CHWAZIK</v>
          </cell>
          <cell r="G277">
            <v>36847</v>
          </cell>
          <cell r="H277">
            <v>4</v>
          </cell>
        </row>
        <row r="278">
          <cell r="A278" t="str">
            <v>EN06</v>
          </cell>
          <cell r="B278" t="str">
            <v>JTENMEAS</v>
          </cell>
          <cell r="C278" t="str">
            <v>Measurements</v>
          </cell>
          <cell r="D278" t="str">
            <v>*OTH*</v>
          </cell>
          <cell r="E278" t="str">
            <v>CONNELLY</v>
          </cell>
          <cell r="F278" t="str">
            <v>BJCONNEL</v>
          </cell>
          <cell r="G278">
            <v>36826</v>
          </cell>
          <cell r="H278">
            <v>18.5</v>
          </cell>
        </row>
        <row r="279">
          <cell r="A279" t="str">
            <v>EN06</v>
          </cell>
          <cell r="B279" t="str">
            <v>JTENMEAS</v>
          </cell>
          <cell r="C279" t="str">
            <v>Measurements</v>
          </cell>
          <cell r="D279" t="str">
            <v>*OTH*</v>
          </cell>
          <cell r="E279" t="str">
            <v>CONNELLY</v>
          </cell>
          <cell r="F279" t="str">
            <v>BJCONNEL</v>
          </cell>
          <cell r="G279">
            <v>36833</v>
          </cell>
          <cell r="H279">
            <v>56.5</v>
          </cell>
        </row>
        <row r="280">
          <cell r="A280" t="str">
            <v>EN06</v>
          </cell>
          <cell r="B280" t="str">
            <v>JTENMEAS</v>
          </cell>
          <cell r="C280" t="str">
            <v>Measurements</v>
          </cell>
          <cell r="D280" t="str">
            <v>*OTH*</v>
          </cell>
          <cell r="E280" t="str">
            <v>CONNELLY</v>
          </cell>
          <cell r="F280" t="str">
            <v>BJCONNEL</v>
          </cell>
          <cell r="G280">
            <v>36840</v>
          </cell>
          <cell r="H280">
            <v>47</v>
          </cell>
        </row>
        <row r="281">
          <cell r="A281" t="str">
            <v>EN06</v>
          </cell>
          <cell r="B281" t="str">
            <v>JTENMEAS</v>
          </cell>
          <cell r="C281" t="str">
            <v>Measurements</v>
          </cell>
          <cell r="D281" t="str">
            <v>*OTH*</v>
          </cell>
          <cell r="E281" t="str">
            <v>CONNELLY</v>
          </cell>
          <cell r="F281" t="str">
            <v>BJCONNEL</v>
          </cell>
          <cell r="G281">
            <v>36847</v>
          </cell>
          <cell r="H281">
            <v>39.5</v>
          </cell>
        </row>
        <row r="282">
          <cell r="A282" t="str">
            <v>EN06</v>
          </cell>
          <cell r="B282" t="str">
            <v>JTENMEAS</v>
          </cell>
          <cell r="C282" t="str">
            <v>Measurements</v>
          </cell>
          <cell r="D282" t="str">
            <v>*OTH*</v>
          </cell>
          <cell r="E282" t="str">
            <v>CONNELLY</v>
          </cell>
          <cell r="F282" t="str">
            <v>BJCONNEL</v>
          </cell>
          <cell r="G282">
            <v>36854</v>
          </cell>
          <cell r="H282">
            <v>31.5</v>
          </cell>
        </row>
        <row r="283">
          <cell r="A283" t="str">
            <v>EN06</v>
          </cell>
          <cell r="B283" t="str">
            <v>JTENWEBM</v>
          </cell>
          <cell r="C283" t="str">
            <v>MHD &amp; WebMonitor</v>
          </cell>
          <cell r="D283" t="str">
            <v>*OTH*</v>
          </cell>
          <cell r="E283" t="str">
            <v>CONNER</v>
          </cell>
          <cell r="F283" t="str">
            <v>CONNER1</v>
          </cell>
          <cell r="G283">
            <v>36840</v>
          </cell>
          <cell r="H283">
            <v>4</v>
          </cell>
        </row>
        <row r="284">
          <cell r="A284" t="str">
            <v>EN06</v>
          </cell>
          <cell r="B284" t="str">
            <v>JTENWEBM</v>
          </cell>
          <cell r="C284" t="str">
            <v>MHD &amp; WebMonitor</v>
          </cell>
          <cell r="D284" t="str">
            <v>*OTH*</v>
          </cell>
          <cell r="E284" t="str">
            <v>CONNER</v>
          </cell>
          <cell r="F284" t="str">
            <v>CONNER1</v>
          </cell>
          <cell r="G284">
            <v>36847</v>
          </cell>
          <cell r="H284">
            <v>2</v>
          </cell>
        </row>
        <row r="285">
          <cell r="A285" t="str">
            <v>EN06</v>
          </cell>
          <cell r="B285" t="str">
            <v>JTENWEBM</v>
          </cell>
          <cell r="C285" t="str">
            <v>MHD &amp; WebMonitor</v>
          </cell>
          <cell r="D285" t="str">
            <v>*OTH*</v>
          </cell>
          <cell r="E285" t="str">
            <v>CONNER</v>
          </cell>
          <cell r="F285" t="str">
            <v>CONNER1</v>
          </cell>
          <cell r="G285">
            <v>36854</v>
          </cell>
          <cell r="H285">
            <v>3</v>
          </cell>
        </row>
        <row r="286">
          <cell r="A286" t="str">
            <v>EN04</v>
          </cell>
          <cell r="B286" t="str">
            <v>JTENRS21</v>
          </cell>
          <cell r="C286" t="str">
            <v>Retail Gas System, R1</v>
          </cell>
          <cell r="D286" t="str">
            <v>*OGS*</v>
          </cell>
          <cell r="E286" t="str">
            <v>COX</v>
          </cell>
          <cell r="F286" t="str">
            <v>ENRTONYC</v>
          </cell>
          <cell r="G286">
            <v>36826</v>
          </cell>
          <cell r="H286">
            <v>16</v>
          </cell>
        </row>
        <row r="287">
          <cell r="A287" t="str">
            <v>EN04</v>
          </cell>
          <cell r="B287" t="str">
            <v>JTENRS20</v>
          </cell>
          <cell r="C287" t="str">
            <v>Retail Gas System, R1</v>
          </cell>
          <cell r="D287" t="str">
            <v>*ENH*</v>
          </cell>
          <cell r="E287" t="str">
            <v>COX</v>
          </cell>
          <cell r="F287" t="str">
            <v>ENRTONYC</v>
          </cell>
          <cell r="G287">
            <v>36833</v>
          </cell>
          <cell r="H287">
            <v>42</v>
          </cell>
        </row>
        <row r="288">
          <cell r="A288" t="str">
            <v>EN04</v>
          </cell>
          <cell r="B288" t="str">
            <v>JTENRS20</v>
          </cell>
          <cell r="C288" t="str">
            <v>Retail Gas System, R1</v>
          </cell>
          <cell r="D288" t="str">
            <v>*ENH*</v>
          </cell>
          <cell r="E288" t="str">
            <v>COX</v>
          </cell>
          <cell r="F288" t="str">
            <v>ENRTONYC</v>
          </cell>
          <cell r="G288">
            <v>36840</v>
          </cell>
          <cell r="H288">
            <v>40</v>
          </cell>
        </row>
        <row r="289">
          <cell r="A289" t="str">
            <v>EN04</v>
          </cell>
          <cell r="B289" t="str">
            <v>JTENRSKG</v>
          </cell>
          <cell r="C289" t="str">
            <v>Retail Gas System R2</v>
          </cell>
          <cell r="D289" t="str">
            <v>*ENH*</v>
          </cell>
          <cell r="E289" t="str">
            <v>COX</v>
          </cell>
          <cell r="F289" t="str">
            <v>ENRTONYC</v>
          </cell>
          <cell r="G289">
            <v>36847</v>
          </cell>
          <cell r="H289">
            <v>43</v>
          </cell>
        </row>
        <row r="290">
          <cell r="A290" t="str">
            <v>EN04</v>
          </cell>
          <cell r="B290" t="str">
            <v>JTENRSKG</v>
          </cell>
          <cell r="C290" t="str">
            <v>Retail Gas System R2</v>
          </cell>
          <cell r="D290" t="str">
            <v>*ENH*</v>
          </cell>
          <cell r="E290" t="str">
            <v>COX</v>
          </cell>
          <cell r="F290" t="str">
            <v>ENRTONYC</v>
          </cell>
          <cell r="G290">
            <v>36854</v>
          </cell>
          <cell r="H290">
            <v>-26</v>
          </cell>
        </row>
        <row r="291">
          <cell r="A291" t="str">
            <v>EN04</v>
          </cell>
          <cell r="B291" t="str">
            <v>JTENRSKG</v>
          </cell>
          <cell r="C291" t="str">
            <v>Retail Gas System R2</v>
          </cell>
          <cell r="D291" t="str">
            <v>*ENH*</v>
          </cell>
          <cell r="E291" t="str">
            <v>COX</v>
          </cell>
          <cell r="F291" t="str">
            <v>ENRTONYC</v>
          </cell>
          <cell r="G291">
            <v>36854</v>
          </cell>
          <cell r="H291">
            <v>32</v>
          </cell>
        </row>
        <row r="292">
          <cell r="A292" t="str">
            <v>EN04</v>
          </cell>
          <cell r="B292" t="str">
            <v>JTENRSKG</v>
          </cell>
          <cell r="C292" t="str">
            <v>Retail Gas System R2</v>
          </cell>
          <cell r="D292" t="str">
            <v>*ENH*</v>
          </cell>
          <cell r="E292" t="str">
            <v>COX</v>
          </cell>
          <cell r="F292" t="str">
            <v>ENRTONYC</v>
          </cell>
          <cell r="G292">
            <v>36854</v>
          </cell>
          <cell r="H292">
            <v>26</v>
          </cell>
        </row>
        <row r="293">
          <cell r="A293" t="str">
            <v>EN01</v>
          </cell>
          <cell r="B293" t="str">
            <v>CSCMSE91</v>
          </cell>
          <cell r="C293" t="str">
            <v>CMS FASTPATH</v>
          </cell>
          <cell r="D293" t="str">
            <v>*ENH*</v>
          </cell>
          <cell r="E293" t="str">
            <v>CUMMER</v>
          </cell>
          <cell r="F293" t="str">
            <v>CUMMER</v>
          </cell>
          <cell r="G293">
            <v>36826</v>
          </cell>
          <cell r="H293">
            <v>17</v>
          </cell>
        </row>
        <row r="294">
          <cell r="A294" t="str">
            <v>EN01</v>
          </cell>
          <cell r="B294" t="str">
            <v>CSEN0106</v>
          </cell>
          <cell r="C294" t="str">
            <v>CMS-Fastpath Enhancements</v>
          </cell>
          <cell r="D294" t="str">
            <v>*ENH*</v>
          </cell>
          <cell r="E294" t="str">
            <v>CUMMER</v>
          </cell>
          <cell r="F294" t="str">
            <v>CUMMER</v>
          </cell>
          <cell r="G294">
            <v>36826</v>
          </cell>
          <cell r="H294">
            <v>-17</v>
          </cell>
        </row>
        <row r="295">
          <cell r="A295" t="str">
            <v>EN01</v>
          </cell>
          <cell r="B295" t="str">
            <v>CSEN0106</v>
          </cell>
          <cell r="C295" t="str">
            <v>CMS-Fastpath Enhancements</v>
          </cell>
          <cell r="D295" t="str">
            <v>*ENH*</v>
          </cell>
          <cell r="E295" t="str">
            <v>CUMMER</v>
          </cell>
          <cell r="F295" t="str">
            <v>CUMMER</v>
          </cell>
          <cell r="G295">
            <v>36826</v>
          </cell>
          <cell r="H295">
            <v>17</v>
          </cell>
        </row>
        <row r="296">
          <cell r="A296" t="str">
            <v>EN01</v>
          </cell>
          <cell r="B296" t="str">
            <v>CSCMSE91</v>
          </cell>
          <cell r="C296" t="str">
            <v>CMS FASTPATH</v>
          </cell>
          <cell r="D296" t="str">
            <v>*ENH*</v>
          </cell>
          <cell r="E296" t="str">
            <v>CUMMER</v>
          </cell>
          <cell r="F296" t="str">
            <v>CUMMER</v>
          </cell>
          <cell r="G296">
            <v>36833</v>
          </cell>
          <cell r="H296">
            <v>42</v>
          </cell>
        </row>
        <row r="297">
          <cell r="A297" t="str">
            <v>EN01</v>
          </cell>
          <cell r="B297" t="str">
            <v>CSEN0106</v>
          </cell>
          <cell r="C297" t="str">
            <v>CMS-Fastpath Enhancements</v>
          </cell>
          <cell r="D297" t="str">
            <v>*ENH*</v>
          </cell>
          <cell r="E297" t="str">
            <v>CUMMER</v>
          </cell>
          <cell r="F297" t="str">
            <v>CUMMER</v>
          </cell>
          <cell r="G297">
            <v>36833</v>
          </cell>
          <cell r="H297">
            <v>-42</v>
          </cell>
        </row>
        <row r="298">
          <cell r="A298" t="str">
            <v>EN01</v>
          </cell>
          <cell r="B298" t="str">
            <v>CSEN0106</v>
          </cell>
          <cell r="C298" t="str">
            <v>CMS-Fastpath Enhancements</v>
          </cell>
          <cell r="D298" t="str">
            <v>*ENH*</v>
          </cell>
          <cell r="E298" t="str">
            <v>CUMMER</v>
          </cell>
          <cell r="F298" t="str">
            <v>CUMMER</v>
          </cell>
          <cell r="G298">
            <v>36833</v>
          </cell>
          <cell r="H298">
            <v>42</v>
          </cell>
        </row>
        <row r="299">
          <cell r="A299" t="str">
            <v>EN01</v>
          </cell>
          <cell r="B299" t="str">
            <v>CSCMSE91</v>
          </cell>
          <cell r="C299" t="str">
            <v>CMS FASTPATH</v>
          </cell>
          <cell r="D299" t="str">
            <v>*ENH*</v>
          </cell>
          <cell r="E299" t="str">
            <v>CUMMER</v>
          </cell>
          <cell r="F299" t="str">
            <v>CUMMER</v>
          </cell>
          <cell r="G299">
            <v>36840</v>
          </cell>
          <cell r="H299">
            <v>40</v>
          </cell>
        </row>
        <row r="300">
          <cell r="A300" t="str">
            <v>EN01</v>
          </cell>
          <cell r="B300" t="str">
            <v>CSEN0106</v>
          </cell>
          <cell r="C300" t="str">
            <v>CMS-Fastpath Enhancements</v>
          </cell>
          <cell r="D300" t="str">
            <v>*ENH*</v>
          </cell>
          <cell r="E300" t="str">
            <v>CUMMER</v>
          </cell>
          <cell r="F300" t="str">
            <v>CUMMER</v>
          </cell>
          <cell r="G300">
            <v>36840</v>
          </cell>
          <cell r="H300">
            <v>-40</v>
          </cell>
        </row>
        <row r="301">
          <cell r="A301" t="str">
            <v>EN01</v>
          </cell>
          <cell r="B301" t="str">
            <v>CSEN0106</v>
          </cell>
          <cell r="C301" t="str">
            <v>CMS-Fastpath Enhancements</v>
          </cell>
          <cell r="D301" t="str">
            <v>*ENH*</v>
          </cell>
          <cell r="E301" t="str">
            <v>CUMMER</v>
          </cell>
          <cell r="F301" t="str">
            <v>CUMMER</v>
          </cell>
          <cell r="G301">
            <v>36840</v>
          </cell>
          <cell r="H301">
            <v>40</v>
          </cell>
        </row>
        <row r="302">
          <cell r="A302" t="str">
            <v>EN01</v>
          </cell>
          <cell r="B302" t="str">
            <v>CSCMSE91</v>
          </cell>
          <cell r="C302" t="str">
            <v>CMS FASTPATH</v>
          </cell>
          <cell r="D302" t="str">
            <v>*ENH*</v>
          </cell>
          <cell r="E302" t="str">
            <v>CUMMER</v>
          </cell>
          <cell r="F302" t="str">
            <v>CUMMER</v>
          </cell>
          <cell r="G302">
            <v>36847</v>
          </cell>
          <cell r="H302">
            <v>40</v>
          </cell>
        </row>
        <row r="303">
          <cell r="A303" t="str">
            <v>EN01</v>
          </cell>
          <cell r="B303" t="str">
            <v>CSEN0106</v>
          </cell>
          <cell r="C303" t="str">
            <v>CMS-Fastpath Enhancements</v>
          </cell>
          <cell r="D303" t="str">
            <v>*ENH*</v>
          </cell>
          <cell r="E303" t="str">
            <v>CUMMER</v>
          </cell>
          <cell r="F303" t="str">
            <v>CUMMER</v>
          </cell>
          <cell r="G303">
            <v>36847</v>
          </cell>
          <cell r="H303">
            <v>-40</v>
          </cell>
        </row>
        <row r="304">
          <cell r="A304" t="str">
            <v>EN01</v>
          </cell>
          <cell r="B304" t="str">
            <v>CSEN0106</v>
          </cell>
          <cell r="C304" t="str">
            <v>CMS-Fastpath Enhancements</v>
          </cell>
          <cell r="D304" t="str">
            <v>*ENH*</v>
          </cell>
          <cell r="E304" t="str">
            <v>CUMMER</v>
          </cell>
          <cell r="F304" t="str">
            <v>CUMMER</v>
          </cell>
          <cell r="G304">
            <v>36847</v>
          </cell>
          <cell r="H304">
            <v>40</v>
          </cell>
        </row>
        <row r="305">
          <cell r="A305" t="str">
            <v>EN01</v>
          </cell>
          <cell r="B305" t="str">
            <v>CSCMSE91</v>
          </cell>
          <cell r="C305" t="str">
            <v>CMS FASTPATH</v>
          </cell>
          <cell r="D305" t="str">
            <v>*ENH*</v>
          </cell>
          <cell r="E305" t="str">
            <v>CUMMER</v>
          </cell>
          <cell r="F305" t="str">
            <v>CUMMER</v>
          </cell>
          <cell r="G305">
            <v>36854</v>
          </cell>
          <cell r="H305">
            <v>24</v>
          </cell>
        </row>
        <row r="306">
          <cell r="A306" t="str">
            <v>EN01</v>
          </cell>
          <cell r="B306" t="str">
            <v>CSEN0106</v>
          </cell>
          <cell r="C306" t="str">
            <v>CMS-Fastpath Enhancements</v>
          </cell>
          <cell r="D306" t="str">
            <v>*ENH*</v>
          </cell>
          <cell r="E306" t="str">
            <v>CUMMER</v>
          </cell>
          <cell r="F306" t="str">
            <v>CUMMER</v>
          </cell>
          <cell r="G306">
            <v>36854</v>
          </cell>
          <cell r="H306">
            <v>-24</v>
          </cell>
        </row>
        <row r="307">
          <cell r="A307" t="str">
            <v>EN01</v>
          </cell>
          <cell r="B307" t="str">
            <v>CSEN0106</v>
          </cell>
          <cell r="C307" t="str">
            <v>CMS-Fastpath Enhancements</v>
          </cell>
          <cell r="D307" t="str">
            <v>*ENH*</v>
          </cell>
          <cell r="E307" t="str">
            <v>CUMMER</v>
          </cell>
          <cell r="F307" t="str">
            <v>CUMMER</v>
          </cell>
          <cell r="G307">
            <v>36854</v>
          </cell>
          <cell r="H307">
            <v>24</v>
          </cell>
        </row>
        <row r="308">
          <cell r="A308" t="str">
            <v>EN05</v>
          </cell>
          <cell r="B308" t="str">
            <v>JTEIPD01</v>
          </cell>
          <cell r="C308" t="str">
            <v>TIPCO Adapters for the EIP Portal</v>
          </cell>
          <cell r="D308" t="str">
            <v>*DEV*</v>
          </cell>
          <cell r="E308" t="str">
            <v>DAI</v>
          </cell>
          <cell r="F308" t="str">
            <v>ENRDAICL</v>
          </cell>
          <cell r="G308">
            <v>36826</v>
          </cell>
          <cell r="H308">
            <v>16</v>
          </cell>
        </row>
        <row r="309">
          <cell r="A309" t="str">
            <v>EN05</v>
          </cell>
          <cell r="B309" t="str">
            <v>JTEIPD01</v>
          </cell>
          <cell r="C309" t="str">
            <v>TIPCO Adapters for the EIP Portal</v>
          </cell>
          <cell r="D309" t="str">
            <v>*DEV*</v>
          </cell>
          <cell r="E309" t="str">
            <v>DAI</v>
          </cell>
          <cell r="F309" t="str">
            <v>ENRDAICL</v>
          </cell>
          <cell r="G309">
            <v>36833</v>
          </cell>
          <cell r="H309">
            <v>40</v>
          </cell>
        </row>
        <row r="310">
          <cell r="A310" t="str">
            <v>EN05</v>
          </cell>
          <cell r="B310" t="str">
            <v>JTEIPD01</v>
          </cell>
          <cell r="C310" t="str">
            <v>TIPCO Adapters for the EIP Portal</v>
          </cell>
          <cell r="D310" t="str">
            <v>*DEV*</v>
          </cell>
          <cell r="E310" t="str">
            <v>DAI</v>
          </cell>
          <cell r="F310" t="str">
            <v>ENRDAICL</v>
          </cell>
          <cell r="G310">
            <v>36840</v>
          </cell>
          <cell r="H310">
            <v>40</v>
          </cell>
        </row>
        <row r="311">
          <cell r="A311" t="str">
            <v>EN05</v>
          </cell>
          <cell r="B311" t="str">
            <v>JTEIPD01</v>
          </cell>
          <cell r="C311" t="str">
            <v>TIPCO Adapters for the EIP Portal</v>
          </cell>
          <cell r="D311" t="str">
            <v>*DEV*</v>
          </cell>
          <cell r="E311" t="str">
            <v>DAI</v>
          </cell>
          <cell r="F311" t="str">
            <v>ENRDAICL</v>
          </cell>
          <cell r="G311">
            <v>36847</v>
          </cell>
          <cell r="H311">
            <v>40</v>
          </cell>
        </row>
        <row r="312">
          <cell r="A312" t="str">
            <v>EN05</v>
          </cell>
          <cell r="B312" t="str">
            <v>JTEIPD01</v>
          </cell>
          <cell r="C312" t="str">
            <v>TIPCO Adapters for the EIP Portal</v>
          </cell>
          <cell r="D312" t="str">
            <v>*DEV*</v>
          </cell>
          <cell r="E312" t="str">
            <v>DAI</v>
          </cell>
          <cell r="F312" t="str">
            <v>ENRDAICL</v>
          </cell>
          <cell r="G312">
            <v>36854</v>
          </cell>
          <cell r="H312">
            <v>24</v>
          </cell>
        </row>
        <row r="313">
          <cell r="A313" t="str">
            <v>EN08</v>
          </cell>
          <cell r="B313" t="str">
            <v>JTWRMD01</v>
          </cell>
          <cell r="C313" t="str">
            <v>Water Project System v1</v>
          </cell>
          <cell r="D313" t="str">
            <v>*DEV*</v>
          </cell>
          <cell r="E313" t="str">
            <v>DAVIS</v>
          </cell>
          <cell r="F313" t="str">
            <v>GERDAVIS</v>
          </cell>
          <cell r="G313">
            <v>36826</v>
          </cell>
          <cell r="H313">
            <v>13</v>
          </cell>
        </row>
        <row r="314">
          <cell r="A314" t="str">
            <v>EN04</v>
          </cell>
          <cell r="B314" t="str">
            <v>JTENRSKC</v>
          </cell>
          <cell r="C314" t="str">
            <v>Lighting Efficiency Analysis Prog(</v>
          </cell>
          <cell r="D314" t="str">
            <v>*DEV*</v>
          </cell>
          <cell r="E314" t="str">
            <v>DAVIS</v>
          </cell>
          <cell r="F314" t="str">
            <v>JUDYDAVI</v>
          </cell>
          <cell r="G314">
            <v>36826</v>
          </cell>
          <cell r="H314">
            <v>17.5</v>
          </cell>
        </row>
        <row r="315">
          <cell r="A315" t="str">
            <v>EN04</v>
          </cell>
          <cell r="B315" t="str">
            <v>JTENRSKC</v>
          </cell>
          <cell r="C315" t="str">
            <v>Lighting Efficiency Analysis Prog(</v>
          </cell>
          <cell r="D315" t="str">
            <v>*DEV*</v>
          </cell>
          <cell r="E315" t="str">
            <v>DAVIS</v>
          </cell>
          <cell r="F315" t="str">
            <v>JUDYDAVI</v>
          </cell>
          <cell r="G315">
            <v>36833</v>
          </cell>
          <cell r="H315">
            <v>42.5</v>
          </cell>
        </row>
        <row r="316">
          <cell r="A316" t="str">
            <v>EN04</v>
          </cell>
          <cell r="B316" t="str">
            <v>JTENRSKC</v>
          </cell>
          <cell r="C316" t="str">
            <v>Lighting Efficiency Analysis Prog(</v>
          </cell>
          <cell r="D316" t="str">
            <v>*DEV*</v>
          </cell>
          <cell r="E316" t="str">
            <v>DAVIS</v>
          </cell>
          <cell r="F316" t="str">
            <v>JUDYDAVI</v>
          </cell>
          <cell r="G316">
            <v>36840</v>
          </cell>
          <cell r="H316">
            <v>43</v>
          </cell>
        </row>
        <row r="317">
          <cell r="A317" t="str">
            <v>EN04</v>
          </cell>
          <cell r="B317" t="str">
            <v>JTENRSKC</v>
          </cell>
          <cell r="C317" t="str">
            <v>Lighting Efficiency Analysis Prog(</v>
          </cell>
          <cell r="D317" t="str">
            <v>*DEV*</v>
          </cell>
          <cell r="E317" t="str">
            <v>DAVIS</v>
          </cell>
          <cell r="F317" t="str">
            <v>JUDYDAVI</v>
          </cell>
          <cell r="G317">
            <v>36847</v>
          </cell>
          <cell r="H317">
            <v>47.5</v>
          </cell>
        </row>
        <row r="318">
          <cell r="A318" t="str">
            <v>EN04</v>
          </cell>
          <cell r="B318" t="str">
            <v>JTENRSKC</v>
          </cell>
          <cell r="C318" t="str">
            <v>Lighting Efficiency Analysis Prog(</v>
          </cell>
          <cell r="D318" t="str">
            <v>*DEV*</v>
          </cell>
          <cell r="E318" t="str">
            <v>DAVIS</v>
          </cell>
          <cell r="F318" t="str">
            <v>JUDYDAVI</v>
          </cell>
          <cell r="G318">
            <v>36854</v>
          </cell>
          <cell r="H318">
            <v>25</v>
          </cell>
        </row>
        <row r="319">
          <cell r="A319" t="str">
            <v>EN04</v>
          </cell>
          <cell r="B319" t="str">
            <v>JTENRK97</v>
          </cell>
          <cell r="C319" t="str">
            <v>Risk Mgmnt -Fastpath Enhancements</v>
          </cell>
          <cell r="D319" t="str">
            <v>*ENH*</v>
          </cell>
          <cell r="E319" t="str">
            <v>DEITZ</v>
          </cell>
          <cell r="F319" t="str">
            <v>SAMDIETZ</v>
          </cell>
          <cell r="G319">
            <v>36847</v>
          </cell>
          <cell r="H319">
            <v>49.5</v>
          </cell>
        </row>
        <row r="320">
          <cell r="A320" t="str">
            <v>EN04</v>
          </cell>
          <cell r="B320" t="str">
            <v>JTENRK97</v>
          </cell>
          <cell r="C320" t="str">
            <v>Risk Mgmnt -Fastpath Enhancements</v>
          </cell>
          <cell r="D320" t="str">
            <v>*ENH*</v>
          </cell>
          <cell r="E320" t="str">
            <v>DEITZ</v>
          </cell>
          <cell r="F320" t="str">
            <v>SAMDIETZ</v>
          </cell>
          <cell r="G320">
            <v>36854</v>
          </cell>
          <cell r="H320">
            <v>29.4</v>
          </cell>
        </row>
        <row r="321">
          <cell r="A321" t="str">
            <v>EN02</v>
          </cell>
          <cell r="B321" t="str">
            <v>JTENRSKS</v>
          </cell>
          <cell r="C321" t="str">
            <v>3DR Due Diligene Data Repository</v>
          </cell>
          <cell r="D321" t="str">
            <v>*ENH*</v>
          </cell>
          <cell r="E321" t="str">
            <v>DEMERSON</v>
          </cell>
          <cell r="F321" t="str">
            <v>DEMERSON</v>
          </cell>
          <cell r="G321">
            <v>36826</v>
          </cell>
          <cell r="H321">
            <v>2</v>
          </cell>
        </row>
        <row r="322">
          <cell r="A322" t="str">
            <v>EN02</v>
          </cell>
          <cell r="B322" t="str">
            <v>JTENFAC1</v>
          </cell>
          <cell r="C322" t="str">
            <v>Billing &amp; Invoice Mgt (Extranet)</v>
          </cell>
          <cell r="D322" t="str">
            <v>*OGS*</v>
          </cell>
          <cell r="E322" t="str">
            <v>DEMERSON</v>
          </cell>
          <cell r="F322" t="str">
            <v>DEMERSON</v>
          </cell>
          <cell r="G322">
            <v>36826</v>
          </cell>
          <cell r="H322">
            <v>2</v>
          </cell>
        </row>
        <row r="323">
          <cell r="A323" t="str">
            <v>EN02</v>
          </cell>
          <cell r="B323" t="str">
            <v>JTENFA98</v>
          </cell>
          <cell r="C323" t="str">
            <v>Facilities RFS Proposal Development</v>
          </cell>
          <cell r="D323" t="str">
            <v>*DEV*</v>
          </cell>
          <cell r="E323" t="str">
            <v>DEMERSON</v>
          </cell>
          <cell r="F323" t="str">
            <v>DEMERSON</v>
          </cell>
          <cell r="G323">
            <v>36826</v>
          </cell>
          <cell r="H323">
            <v>13</v>
          </cell>
        </row>
        <row r="324">
          <cell r="A324" t="str">
            <v>EN02</v>
          </cell>
          <cell r="B324" t="str">
            <v>JTENRSKS</v>
          </cell>
          <cell r="C324" t="str">
            <v>3DR Due Diligene Data Repository</v>
          </cell>
          <cell r="D324" t="str">
            <v>*ENH*</v>
          </cell>
          <cell r="E324" t="str">
            <v>DEMERSON</v>
          </cell>
          <cell r="F324" t="str">
            <v>DEMERSON</v>
          </cell>
          <cell r="G324">
            <v>36833</v>
          </cell>
          <cell r="H324">
            <v>10</v>
          </cell>
        </row>
        <row r="325">
          <cell r="A325" t="str">
            <v>EN02</v>
          </cell>
          <cell r="B325" t="str">
            <v>JTENFAC1</v>
          </cell>
          <cell r="C325" t="str">
            <v>Billing &amp; Invoice Mgt (Extranet)</v>
          </cell>
          <cell r="D325" t="str">
            <v>*OGS*</v>
          </cell>
          <cell r="E325" t="str">
            <v>DEMERSON</v>
          </cell>
          <cell r="F325" t="str">
            <v>DEMERSON</v>
          </cell>
          <cell r="G325">
            <v>36833</v>
          </cell>
          <cell r="H325">
            <v>12</v>
          </cell>
        </row>
        <row r="326">
          <cell r="A326" t="str">
            <v>EN02</v>
          </cell>
          <cell r="B326" t="str">
            <v>JTENFA98</v>
          </cell>
          <cell r="C326" t="str">
            <v>Facilities RFS Proposal Development</v>
          </cell>
          <cell r="D326" t="str">
            <v>*DEV*</v>
          </cell>
          <cell r="E326" t="str">
            <v>DEMERSON</v>
          </cell>
          <cell r="F326" t="str">
            <v>DEMERSON</v>
          </cell>
          <cell r="G326">
            <v>36833</v>
          </cell>
          <cell r="H326">
            <v>10</v>
          </cell>
        </row>
        <row r="327">
          <cell r="A327" t="str">
            <v>EN02</v>
          </cell>
          <cell r="B327" t="str">
            <v>JTMXDD01</v>
          </cell>
          <cell r="C327" t="str">
            <v>MapXtreme Developer</v>
          </cell>
          <cell r="D327" t="str">
            <v>*DEV*</v>
          </cell>
          <cell r="E327" t="str">
            <v>DEMERSON</v>
          </cell>
          <cell r="F327" t="str">
            <v>DEMERSON</v>
          </cell>
          <cell r="G327">
            <v>36833</v>
          </cell>
          <cell r="H327">
            <v>28</v>
          </cell>
        </row>
        <row r="328">
          <cell r="A328" t="str">
            <v>EN02</v>
          </cell>
          <cell r="B328" t="str">
            <v>JTENRSKS</v>
          </cell>
          <cell r="C328" t="str">
            <v>3DR Due Diligene Data Repository</v>
          </cell>
          <cell r="D328" t="str">
            <v>*ENH*</v>
          </cell>
          <cell r="E328" t="str">
            <v>DEMERSON</v>
          </cell>
          <cell r="F328" t="str">
            <v>DEMERSON</v>
          </cell>
          <cell r="G328">
            <v>36840</v>
          </cell>
          <cell r="H328">
            <v>11</v>
          </cell>
        </row>
        <row r="329">
          <cell r="A329" t="str">
            <v>EN02</v>
          </cell>
          <cell r="B329" t="str">
            <v>JTENFAC1</v>
          </cell>
          <cell r="C329" t="str">
            <v>Billing &amp; Invoice Mgt (Extranet)</v>
          </cell>
          <cell r="D329" t="str">
            <v>*OGS*</v>
          </cell>
          <cell r="E329" t="str">
            <v>DEMERSON</v>
          </cell>
          <cell r="F329" t="str">
            <v>DEMERSON</v>
          </cell>
          <cell r="G329">
            <v>36840</v>
          </cell>
          <cell r="H329">
            <v>10</v>
          </cell>
        </row>
        <row r="330">
          <cell r="A330" t="str">
            <v>EN02</v>
          </cell>
          <cell r="B330" t="str">
            <v>JTMXDD01</v>
          </cell>
          <cell r="C330" t="str">
            <v>MapXtreme Developer</v>
          </cell>
          <cell r="D330" t="str">
            <v>*DEV*</v>
          </cell>
          <cell r="E330" t="str">
            <v>DEMERSON</v>
          </cell>
          <cell r="F330" t="str">
            <v>DEMERSON</v>
          </cell>
          <cell r="G330">
            <v>36840</v>
          </cell>
          <cell r="H330">
            <v>29</v>
          </cell>
        </row>
        <row r="331">
          <cell r="A331" t="str">
            <v>EN02</v>
          </cell>
          <cell r="B331" t="str">
            <v>JTENRSKS</v>
          </cell>
          <cell r="C331" t="str">
            <v>3DR Due Diligene Data Repository</v>
          </cell>
          <cell r="D331" t="str">
            <v>*ENH*</v>
          </cell>
          <cell r="E331" t="str">
            <v>DEMERSON</v>
          </cell>
          <cell r="F331" t="str">
            <v>DEMERSON</v>
          </cell>
          <cell r="G331">
            <v>36847</v>
          </cell>
          <cell r="H331">
            <v>8</v>
          </cell>
        </row>
        <row r="332">
          <cell r="A332" t="str">
            <v>EN02</v>
          </cell>
          <cell r="B332" t="str">
            <v>JTENFAC5</v>
          </cell>
          <cell r="C332" t="str">
            <v>Document Development Management</v>
          </cell>
          <cell r="D332" t="str">
            <v>*OGS*</v>
          </cell>
          <cell r="E332" t="str">
            <v>DEMERSON</v>
          </cell>
          <cell r="F332" t="str">
            <v>DEMERSON</v>
          </cell>
          <cell r="G332">
            <v>36847</v>
          </cell>
          <cell r="H332">
            <v>12</v>
          </cell>
        </row>
        <row r="333">
          <cell r="A333" t="str">
            <v>EN02</v>
          </cell>
          <cell r="B333" t="str">
            <v>JTMXDD01</v>
          </cell>
          <cell r="C333" t="str">
            <v>MapXtreme Developer</v>
          </cell>
          <cell r="D333" t="str">
            <v>*DEV*</v>
          </cell>
          <cell r="E333" t="str">
            <v>DEMERSON</v>
          </cell>
          <cell r="F333" t="str">
            <v>DEMERSON</v>
          </cell>
          <cell r="G333">
            <v>36847</v>
          </cell>
          <cell r="H333">
            <v>36</v>
          </cell>
        </row>
        <row r="334">
          <cell r="A334" t="str">
            <v>EN01</v>
          </cell>
          <cell r="B334" t="str">
            <v>JTCMSE03</v>
          </cell>
          <cell r="C334" t="str">
            <v>CMS 2.6</v>
          </cell>
          <cell r="D334" t="str">
            <v>*ENH*</v>
          </cell>
          <cell r="E334" t="str">
            <v>DHARMARAJAN</v>
          </cell>
          <cell r="F334" t="str">
            <v>ENRKARTH</v>
          </cell>
          <cell r="G334">
            <v>36826</v>
          </cell>
          <cell r="H334">
            <v>16</v>
          </cell>
        </row>
        <row r="335">
          <cell r="A335" t="str">
            <v>EN01</v>
          </cell>
          <cell r="B335" t="str">
            <v>JTCMSE03</v>
          </cell>
          <cell r="C335" t="str">
            <v>CMS 2.6</v>
          </cell>
          <cell r="D335" t="str">
            <v>*ENH*</v>
          </cell>
          <cell r="E335" t="str">
            <v>DHARMARAJAN</v>
          </cell>
          <cell r="F335" t="str">
            <v>ENRKARTH</v>
          </cell>
          <cell r="G335">
            <v>36833</v>
          </cell>
          <cell r="H335">
            <v>40</v>
          </cell>
        </row>
        <row r="336">
          <cell r="A336" t="str">
            <v>EN01</v>
          </cell>
          <cell r="B336" t="str">
            <v>JTCMSE03</v>
          </cell>
          <cell r="C336" t="str">
            <v>CMS 2.6</v>
          </cell>
          <cell r="D336" t="str">
            <v>*ENH*</v>
          </cell>
          <cell r="E336" t="str">
            <v>DHARMARAJAN</v>
          </cell>
          <cell r="F336" t="str">
            <v>ENRKARTH</v>
          </cell>
          <cell r="G336">
            <v>36840</v>
          </cell>
          <cell r="H336">
            <v>40</v>
          </cell>
        </row>
        <row r="337">
          <cell r="A337" t="str">
            <v>EN01</v>
          </cell>
          <cell r="B337" t="str">
            <v>JTCMSE03</v>
          </cell>
          <cell r="C337" t="str">
            <v>CMS 2.6</v>
          </cell>
          <cell r="D337" t="str">
            <v>*ENH*</v>
          </cell>
          <cell r="E337" t="str">
            <v>DHARMARAJAN</v>
          </cell>
          <cell r="F337" t="str">
            <v>ENRKARTH</v>
          </cell>
          <cell r="G337">
            <v>36847</v>
          </cell>
          <cell r="H337">
            <v>40</v>
          </cell>
        </row>
        <row r="338">
          <cell r="A338" t="str">
            <v>EN01</v>
          </cell>
          <cell r="B338" t="str">
            <v>JTCMSE02</v>
          </cell>
          <cell r="C338" t="str">
            <v>CMS Energy 2000</v>
          </cell>
          <cell r="D338" t="str">
            <v>*ENH*</v>
          </cell>
          <cell r="E338" t="str">
            <v>DHARMARAJAN</v>
          </cell>
          <cell r="F338" t="str">
            <v>ENRKARTH</v>
          </cell>
          <cell r="G338">
            <v>36854</v>
          </cell>
          <cell r="H338">
            <v>28</v>
          </cell>
        </row>
        <row r="339">
          <cell r="A339" t="str">
            <v>EN04</v>
          </cell>
          <cell r="B339" t="str">
            <v>JTENRK97</v>
          </cell>
          <cell r="C339" t="str">
            <v>Risk Mgmnt -Fastpath Enhancements</v>
          </cell>
          <cell r="D339" t="str">
            <v>*ENH*</v>
          </cell>
          <cell r="E339" t="str">
            <v>DIETZ</v>
          </cell>
          <cell r="F339" t="str">
            <v>SAMDIETZ</v>
          </cell>
          <cell r="G339">
            <v>36826</v>
          </cell>
          <cell r="H339">
            <v>18.8</v>
          </cell>
        </row>
        <row r="340">
          <cell r="A340" t="str">
            <v>EN04</v>
          </cell>
          <cell r="B340" t="str">
            <v>JTRSKS90</v>
          </cell>
          <cell r="C340" t="str">
            <v>Risk Management Body Shop</v>
          </cell>
          <cell r="D340" t="str">
            <v>*OGS*</v>
          </cell>
          <cell r="E340" t="str">
            <v>DIETZ</v>
          </cell>
          <cell r="F340" t="str">
            <v>SAMDIETZ</v>
          </cell>
          <cell r="G340">
            <v>36833</v>
          </cell>
          <cell r="H340">
            <v>9.8000000000000007</v>
          </cell>
        </row>
        <row r="341">
          <cell r="A341" t="str">
            <v>EN04</v>
          </cell>
          <cell r="B341" t="str">
            <v>JTENRK97</v>
          </cell>
          <cell r="C341" t="str">
            <v>Risk Mgmnt -Fastpath Enhancements</v>
          </cell>
          <cell r="D341" t="str">
            <v>*ENH*</v>
          </cell>
          <cell r="E341" t="str">
            <v>DIETZ</v>
          </cell>
          <cell r="F341" t="str">
            <v>SAMDIETZ</v>
          </cell>
          <cell r="G341">
            <v>36833</v>
          </cell>
          <cell r="H341">
            <v>35.799999999999997</v>
          </cell>
        </row>
        <row r="342">
          <cell r="A342" t="str">
            <v>EN04</v>
          </cell>
          <cell r="B342" t="str">
            <v>JTENRK97</v>
          </cell>
          <cell r="C342" t="str">
            <v>Risk Mgmnt -Fastpath Enhancements</v>
          </cell>
          <cell r="D342" t="str">
            <v>*ENH*</v>
          </cell>
          <cell r="E342" t="str">
            <v>DIETZ</v>
          </cell>
          <cell r="F342" t="str">
            <v>SAMDIETZ</v>
          </cell>
          <cell r="G342">
            <v>36840</v>
          </cell>
          <cell r="H342">
            <v>52.5</v>
          </cell>
        </row>
        <row r="343">
          <cell r="A343" t="str">
            <v>EN05</v>
          </cell>
          <cell r="B343" t="str">
            <v>CSPPEE01</v>
          </cell>
          <cell r="C343" t="str">
            <v>Power Pricing Engine/San Diego</v>
          </cell>
          <cell r="D343" t="str">
            <v>*ENH*</v>
          </cell>
          <cell r="E343" t="str">
            <v>DING</v>
          </cell>
          <cell r="F343" t="str">
            <v>YINGD</v>
          </cell>
          <cell r="G343">
            <v>36826</v>
          </cell>
          <cell r="H343">
            <v>18</v>
          </cell>
        </row>
        <row r="344">
          <cell r="A344" t="str">
            <v>EN05</v>
          </cell>
          <cell r="B344" t="str">
            <v>CSPPEE01</v>
          </cell>
          <cell r="C344" t="str">
            <v>Power Pricing Engine/San Diego</v>
          </cell>
          <cell r="D344" t="str">
            <v>*ENH*</v>
          </cell>
          <cell r="E344" t="str">
            <v>DING</v>
          </cell>
          <cell r="F344" t="str">
            <v>YINGD</v>
          </cell>
          <cell r="G344">
            <v>36833</v>
          </cell>
          <cell r="H344">
            <v>45</v>
          </cell>
        </row>
        <row r="345">
          <cell r="A345" t="str">
            <v>EN05</v>
          </cell>
          <cell r="B345" t="str">
            <v>CSPPEE01</v>
          </cell>
          <cell r="C345" t="str">
            <v>Power Pricing Engine/San Diego</v>
          </cell>
          <cell r="D345" t="str">
            <v>*ENH*</v>
          </cell>
          <cell r="E345" t="str">
            <v>DING</v>
          </cell>
          <cell r="F345" t="str">
            <v>YINGD</v>
          </cell>
          <cell r="G345">
            <v>36840</v>
          </cell>
          <cell r="H345">
            <v>44</v>
          </cell>
        </row>
        <row r="346">
          <cell r="A346" t="str">
            <v>EN05</v>
          </cell>
          <cell r="B346" t="str">
            <v>CSPPEE01</v>
          </cell>
          <cell r="C346" t="str">
            <v>Power Pricing Engine/San Diego</v>
          </cell>
          <cell r="D346" t="str">
            <v>*ENH*</v>
          </cell>
          <cell r="E346" t="str">
            <v>DING</v>
          </cell>
          <cell r="F346" t="str">
            <v>YINGD</v>
          </cell>
          <cell r="G346">
            <v>36847</v>
          </cell>
          <cell r="H346">
            <v>50</v>
          </cell>
        </row>
        <row r="347">
          <cell r="A347" t="str">
            <v>EN05</v>
          </cell>
          <cell r="B347" t="str">
            <v>CSPPEE01</v>
          </cell>
          <cell r="C347" t="str">
            <v>Power Pricing Engine/ San Diego</v>
          </cell>
          <cell r="D347" t="str">
            <v>*ENH*</v>
          </cell>
          <cell r="E347" t="str">
            <v>DING</v>
          </cell>
          <cell r="F347" t="str">
            <v>YINGD</v>
          </cell>
          <cell r="G347">
            <v>36854</v>
          </cell>
          <cell r="H347">
            <v>32</v>
          </cell>
        </row>
        <row r="348">
          <cell r="A348" t="str">
            <v>EN01</v>
          </cell>
          <cell r="B348" t="str">
            <v>JTCMSE01</v>
          </cell>
          <cell r="C348" t="str">
            <v>CMS Enhancements</v>
          </cell>
          <cell r="D348" t="str">
            <v>*ENH*</v>
          </cell>
          <cell r="E348" t="str">
            <v>DODD</v>
          </cell>
          <cell r="F348" t="str">
            <v>STDODD</v>
          </cell>
          <cell r="G348">
            <v>36826</v>
          </cell>
          <cell r="H348">
            <v>3</v>
          </cell>
        </row>
        <row r="349">
          <cell r="A349" t="str">
            <v>EN05</v>
          </cell>
          <cell r="B349" t="str">
            <v>JTENFINP</v>
          </cell>
          <cell r="C349" t="str">
            <v>e-Business - Startegy/Roadmap</v>
          </cell>
          <cell r="D349" t="str">
            <v>*DEV*</v>
          </cell>
          <cell r="E349" t="str">
            <v>DODD</v>
          </cell>
          <cell r="F349" t="str">
            <v>STDODD</v>
          </cell>
          <cell r="G349">
            <v>36826</v>
          </cell>
          <cell r="H349">
            <v>3</v>
          </cell>
        </row>
        <row r="350">
          <cell r="A350" t="str">
            <v>EN05</v>
          </cell>
          <cell r="B350" t="str">
            <v>JTENFINM</v>
          </cell>
          <cell r="C350" t="str">
            <v>EES Enterprise Information Portal</v>
          </cell>
          <cell r="D350" t="str">
            <v>*DEV*</v>
          </cell>
          <cell r="E350" t="str">
            <v>DODD</v>
          </cell>
          <cell r="F350" t="str">
            <v>STDODD</v>
          </cell>
          <cell r="G350">
            <v>36826</v>
          </cell>
          <cell r="H350">
            <v>13</v>
          </cell>
        </row>
        <row r="351">
          <cell r="A351" t="str">
            <v>EN05</v>
          </cell>
          <cell r="B351" t="str">
            <v>JTENFINM</v>
          </cell>
          <cell r="C351" t="str">
            <v>EES Enterprise Information Portal</v>
          </cell>
          <cell r="D351" t="str">
            <v>*DEV*</v>
          </cell>
          <cell r="E351" t="str">
            <v>DODD</v>
          </cell>
          <cell r="F351" t="str">
            <v>STDODD</v>
          </cell>
          <cell r="G351">
            <v>36833</v>
          </cell>
          <cell r="H351">
            <v>-29</v>
          </cell>
        </row>
        <row r="352">
          <cell r="A352" t="str">
            <v>EN05</v>
          </cell>
          <cell r="B352" t="str">
            <v>JTEIPD01</v>
          </cell>
          <cell r="C352" t="str">
            <v>TIPCO Adapters for the EIP Portal</v>
          </cell>
          <cell r="D352" t="str">
            <v>*DEV*</v>
          </cell>
          <cell r="E352" t="str">
            <v>DODD</v>
          </cell>
          <cell r="F352" t="str">
            <v>STDODD</v>
          </cell>
          <cell r="G352">
            <v>36833</v>
          </cell>
          <cell r="H352">
            <v>29</v>
          </cell>
        </row>
        <row r="353">
          <cell r="A353" t="str">
            <v>EN01</v>
          </cell>
          <cell r="B353" t="str">
            <v>JTENCMS3</v>
          </cell>
          <cell r="C353" t="str">
            <v>CMS</v>
          </cell>
          <cell r="D353" t="str">
            <v>*OGS*</v>
          </cell>
          <cell r="E353" t="str">
            <v>DODD</v>
          </cell>
          <cell r="F353" t="str">
            <v>STDODD</v>
          </cell>
          <cell r="G353">
            <v>36833</v>
          </cell>
          <cell r="H353">
            <v>25</v>
          </cell>
        </row>
        <row r="354">
          <cell r="A354" t="str">
            <v>EN05</v>
          </cell>
          <cell r="B354" t="str">
            <v>JTENFINM</v>
          </cell>
          <cell r="C354" t="str">
            <v>EES Enterprise Information Portal</v>
          </cell>
          <cell r="D354" t="str">
            <v>*DEV*</v>
          </cell>
          <cell r="E354" t="str">
            <v>DODD</v>
          </cell>
          <cell r="F354" t="str">
            <v>STDODD</v>
          </cell>
          <cell r="G354">
            <v>36833</v>
          </cell>
          <cell r="H354">
            <v>29</v>
          </cell>
        </row>
        <row r="355">
          <cell r="A355" t="str">
            <v>EN01</v>
          </cell>
          <cell r="B355" t="str">
            <v>JTCMSE01</v>
          </cell>
          <cell r="C355" t="str">
            <v>CMS Enhancements</v>
          </cell>
          <cell r="D355" t="str">
            <v>*ENH*</v>
          </cell>
          <cell r="E355" t="str">
            <v>DODD</v>
          </cell>
          <cell r="F355" t="str">
            <v>STDODD</v>
          </cell>
          <cell r="G355">
            <v>36840</v>
          </cell>
          <cell r="H355">
            <v>20</v>
          </cell>
        </row>
        <row r="356">
          <cell r="A356" t="str">
            <v>EN05</v>
          </cell>
          <cell r="B356" t="str">
            <v>JTENFINQ</v>
          </cell>
          <cell r="C356" t="str">
            <v>e-Business</v>
          </cell>
          <cell r="D356" t="str">
            <v>*OGS*</v>
          </cell>
          <cell r="E356" t="str">
            <v>DODD</v>
          </cell>
          <cell r="F356" t="str">
            <v>STDODD</v>
          </cell>
          <cell r="G356">
            <v>36840</v>
          </cell>
          <cell r="H356">
            <v>24</v>
          </cell>
        </row>
        <row r="357">
          <cell r="A357" t="str">
            <v>EN05</v>
          </cell>
          <cell r="B357" t="str">
            <v>JTENFINP</v>
          </cell>
          <cell r="C357" t="str">
            <v>e-Business - Startegy/Roadmap</v>
          </cell>
          <cell r="D357" t="str">
            <v>*DEV*</v>
          </cell>
          <cell r="E357" t="str">
            <v>DODD</v>
          </cell>
          <cell r="F357" t="str">
            <v>STDODD</v>
          </cell>
          <cell r="G357">
            <v>36840</v>
          </cell>
          <cell r="H357">
            <v>10</v>
          </cell>
        </row>
        <row r="358">
          <cell r="A358" t="str">
            <v>EN05</v>
          </cell>
          <cell r="B358" t="str">
            <v>JTENFINP</v>
          </cell>
          <cell r="C358" t="str">
            <v>e-Business - Startegy/Roadmap</v>
          </cell>
          <cell r="D358" t="str">
            <v>*DEV*</v>
          </cell>
          <cell r="E358" t="str">
            <v>DODD</v>
          </cell>
          <cell r="F358" t="str">
            <v>STDODD</v>
          </cell>
          <cell r="G358">
            <v>36847</v>
          </cell>
          <cell r="H358">
            <v>14</v>
          </cell>
        </row>
        <row r="359">
          <cell r="A359" t="str">
            <v>EN01</v>
          </cell>
          <cell r="B359" t="str">
            <v>JTCMSE01</v>
          </cell>
          <cell r="C359" t="str">
            <v>CMS Enhancements</v>
          </cell>
          <cell r="D359" t="str">
            <v>*ENH*</v>
          </cell>
          <cell r="E359" t="str">
            <v>DODD</v>
          </cell>
          <cell r="F359" t="str">
            <v>STDODD</v>
          </cell>
          <cell r="G359">
            <v>36854</v>
          </cell>
          <cell r="H359">
            <v>13</v>
          </cell>
        </row>
        <row r="360">
          <cell r="A360" t="str">
            <v>EN05</v>
          </cell>
          <cell r="B360" t="str">
            <v>JTENFINP</v>
          </cell>
          <cell r="C360" t="str">
            <v>e-Business - Startegy/Roadmap</v>
          </cell>
          <cell r="D360" t="str">
            <v>*DEV*</v>
          </cell>
          <cell r="E360" t="str">
            <v>DODD</v>
          </cell>
          <cell r="F360" t="str">
            <v>STDODD</v>
          </cell>
          <cell r="G360">
            <v>36854</v>
          </cell>
          <cell r="H360">
            <v>18</v>
          </cell>
        </row>
        <row r="361">
          <cell r="A361" t="str">
            <v>EN02</v>
          </cell>
          <cell r="B361" t="str">
            <v>JTENFACG</v>
          </cell>
          <cell r="C361" t="str">
            <v>Work Flow Automation</v>
          </cell>
          <cell r="D361" t="str">
            <v>*ENH*</v>
          </cell>
          <cell r="E361" t="str">
            <v>DONDER</v>
          </cell>
          <cell r="F361" t="str">
            <v>DONDER</v>
          </cell>
          <cell r="G361">
            <v>36826</v>
          </cell>
          <cell r="H361">
            <v>0</v>
          </cell>
        </row>
        <row r="362">
          <cell r="A362" t="str">
            <v>EN02</v>
          </cell>
          <cell r="B362" t="str">
            <v>JTENFA96</v>
          </cell>
          <cell r="C362" t="str">
            <v>Facilities-Fastpath Development</v>
          </cell>
          <cell r="D362" t="str">
            <v>*DEV*</v>
          </cell>
          <cell r="E362" t="str">
            <v>DONDER</v>
          </cell>
          <cell r="F362" t="str">
            <v>DONDER</v>
          </cell>
          <cell r="G362">
            <v>36833</v>
          </cell>
          <cell r="H362">
            <v>20</v>
          </cell>
        </row>
        <row r="363">
          <cell r="A363" t="str">
            <v>EN02</v>
          </cell>
          <cell r="B363" t="str">
            <v>JTENFACG</v>
          </cell>
          <cell r="C363" t="str">
            <v>Work Flow Automation</v>
          </cell>
          <cell r="D363" t="str">
            <v>*ENH*</v>
          </cell>
          <cell r="E363" t="str">
            <v>DONDER</v>
          </cell>
          <cell r="F363" t="str">
            <v>DONDER</v>
          </cell>
          <cell r="G363">
            <v>36833</v>
          </cell>
          <cell r="H363">
            <v>20</v>
          </cell>
        </row>
        <row r="364">
          <cell r="A364" t="str">
            <v>EN04</v>
          </cell>
          <cell r="B364" t="str">
            <v>JTENRS28</v>
          </cell>
          <cell r="C364" t="str">
            <v>Fastpath Development</v>
          </cell>
          <cell r="D364" t="str">
            <v>*DEV*</v>
          </cell>
          <cell r="E364" t="str">
            <v>DONDER</v>
          </cell>
          <cell r="F364" t="str">
            <v>DONDER</v>
          </cell>
          <cell r="G364">
            <v>36840</v>
          </cell>
          <cell r="H364">
            <v>22</v>
          </cell>
        </row>
        <row r="365">
          <cell r="A365" t="str">
            <v>EN02</v>
          </cell>
          <cell r="B365" t="str">
            <v>JTENFACG</v>
          </cell>
          <cell r="C365" t="str">
            <v>Work Flow Automation</v>
          </cell>
          <cell r="D365" t="str">
            <v>*ENH*</v>
          </cell>
          <cell r="E365" t="str">
            <v>DONDER</v>
          </cell>
          <cell r="F365" t="str">
            <v>DONDER</v>
          </cell>
          <cell r="G365">
            <v>36840</v>
          </cell>
          <cell r="H365">
            <v>18</v>
          </cell>
        </row>
        <row r="366">
          <cell r="A366" t="str">
            <v>EN02</v>
          </cell>
          <cell r="B366" t="str">
            <v>JTENFACG</v>
          </cell>
          <cell r="C366" t="str">
            <v>Work Flow Automation</v>
          </cell>
          <cell r="D366" t="str">
            <v>*ENH*</v>
          </cell>
          <cell r="E366" t="str">
            <v>DONDER</v>
          </cell>
          <cell r="F366" t="str">
            <v>DONDER</v>
          </cell>
          <cell r="G366">
            <v>36847</v>
          </cell>
          <cell r="H366">
            <v>40</v>
          </cell>
        </row>
        <row r="367">
          <cell r="A367" t="str">
            <v>EN05</v>
          </cell>
          <cell r="B367" t="str">
            <v>CSBRIDO7</v>
          </cell>
          <cell r="C367" t="str">
            <v>BRIO Reporting/ENRON CORP</v>
          </cell>
          <cell r="D367" t="str">
            <v>*DEV*</v>
          </cell>
          <cell r="E367" t="str">
            <v>DORSEY, ORLEAN</v>
          </cell>
          <cell r="F367" t="str">
            <v>........</v>
          </cell>
          <cell r="G367">
            <v>36826</v>
          </cell>
          <cell r="H367">
            <v>16</v>
          </cell>
        </row>
        <row r="368">
          <cell r="A368" t="str">
            <v>EN05</v>
          </cell>
          <cell r="B368" t="str">
            <v>CSBRIDO7</v>
          </cell>
          <cell r="C368" t="str">
            <v>BRIO Reporting/ENRON CORP</v>
          </cell>
          <cell r="D368" t="str">
            <v>*DEV*</v>
          </cell>
          <cell r="E368" t="str">
            <v>DORSEY, ORLEAN</v>
          </cell>
          <cell r="F368" t="str">
            <v>........</v>
          </cell>
          <cell r="G368">
            <v>36833</v>
          </cell>
          <cell r="H368">
            <v>40</v>
          </cell>
        </row>
        <row r="369">
          <cell r="A369" t="str">
            <v>EN05</v>
          </cell>
          <cell r="B369" t="str">
            <v>CSBRIDO7</v>
          </cell>
          <cell r="C369" t="str">
            <v>BRIO Reporting/ENRON CORP</v>
          </cell>
          <cell r="D369" t="str">
            <v>*DEV*</v>
          </cell>
          <cell r="E369" t="str">
            <v>DORSEY, ORLEAN</v>
          </cell>
          <cell r="F369" t="str">
            <v>........</v>
          </cell>
          <cell r="G369">
            <v>36840</v>
          </cell>
          <cell r="H369">
            <v>44</v>
          </cell>
        </row>
        <row r="370">
          <cell r="A370" t="str">
            <v>EN05</v>
          </cell>
          <cell r="B370" t="str">
            <v>CSBRIDO3</v>
          </cell>
          <cell r="C370" t="str">
            <v>BRIO Reporting/ENA</v>
          </cell>
          <cell r="D370" t="str">
            <v>*DEV*</v>
          </cell>
          <cell r="E370" t="str">
            <v>DORSEY, ORLEAN</v>
          </cell>
          <cell r="F370" t="str">
            <v>........</v>
          </cell>
          <cell r="G370">
            <v>36847</v>
          </cell>
          <cell r="H370">
            <v>44</v>
          </cell>
        </row>
        <row r="371">
          <cell r="A371" t="str">
            <v>EN05</v>
          </cell>
          <cell r="B371" t="str">
            <v>CSBRIDO3</v>
          </cell>
          <cell r="C371" t="str">
            <v>BRIO Reporting/ENA</v>
          </cell>
          <cell r="D371" t="str">
            <v>*DEV*</v>
          </cell>
          <cell r="E371" t="str">
            <v>DORSEY, ORLEAN</v>
          </cell>
          <cell r="F371" t="str">
            <v>........</v>
          </cell>
          <cell r="G371">
            <v>36854</v>
          </cell>
          <cell r="H371">
            <v>25</v>
          </cell>
        </row>
        <row r="372">
          <cell r="A372" t="str">
            <v>EN08</v>
          </cell>
          <cell r="B372" t="str">
            <v>CSEN0801</v>
          </cell>
          <cell r="C372" t="str">
            <v>SAP PLANT MAINT. IMPLEMENTATION</v>
          </cell>
          <cell r="D372" t="str">
            <v>*DEV*</v>
          </cell>
          <cell r="E372" t="str">
            <v>DRAHOZAL</v>
          </cell>
          <cell r="F372" t="str">
            <v>DRAHOZAL</v>
          </cell>
          <cell r="G372">
            <v>36833</v>
          </cell>
          <cell r="H372">
            <v>-43.5</v>
          </cell>
        </row>
        <row r="373">
          <cell r="A373" t="str">
            <v>EN08</v>
          </cell>
          <cell r="B373" t="str">
            <v>CSEN0801</v>
          </cell>
          <cell r="C373" t="str">
            <v>SAP PLANT MAINT. IMPLEMENTATION</v>
          </cell>
          <cell r="D373" t="str">
            <v>*DEV*</v>
          </cell>
          <cell r="E373" t="str">
            <v>DRAHOZAL</v>
          </cell>
          <cell r="F373" t="str">
            <v>DRAHOZAL</v>
          </cell>
          <cell r="G373">
            <v>36833</v>
          </cell>
          <cell r="H373">
            <v>43.5</v>
          </cell>
        </row>
        <row r="374">
          <cell r="A374" t="str">
            <v>EN08</v>
          </cell>
          <cell r="B374" t="str">
            <v>CSEN0801</v>
          </cell>
          <cell r="C374" t="str">
            <v>SAP PLANT MAINT. IMPLEMENTATION</v>
          </cell>
          <cell r="D374" t="str">
            <v>*DEV*</v>
          </cell>
          <cell r="E374" t="str">
            <v>DRAHOZAL</v>
          </cell>
          <cell r="F374" t="str">
            <v>DRAHOZAL</v>
          </cell>
          <cell r="G374">
            <v>36840</v>
          </cell>
          <cell r="H374">
            <v>-46</v>
          </cell>
        </row>
        <row r="375">
          <cell r="A375" t="str">
            <v>EN08</v>
          </cell>
          <cell r="B375" t="str">
            <v>CSEN0801</v>
          </cell>
          <cell r="C375" t="str">
            <v>SAP PLANT MAINT. IMPLEMENTATION</v>
          </cell>
          <cell r="D375" t="str">
            <v>*DEV*</v>
          </cell>
          <cell r="E375" t="str">
            <v>DRAHOZAL</v>
          </cell>
          <cell r="F375" t="str">
            <v>DRAHOZAL</v>
          </cell>
          <cell r="G375">
            <v>36840</v>
          </cell>
          <cell r="H375">
            <v>46</v>
          </cell>
        </row>
        <row r="376">
          <cell r="A376" t="str">
            <v>EN08</v>
          </cell>
          <cell r="B376" t="str">
            <v>CSEN0801</v>
          </cell>
          <cell r="C376" t="str">
            <v>SAP PLANT MAINT. IMPLEMENTATION</v>
          </cell>
          <cell r="D376" t="str">
            <v>*DEV*</v>
          </cell>
          <cell r="E376" t="str">
            <v>DRAHOZAL</v>
          </cell>
          <cell r="F376" t="str">
            <v>DRAHOZAL</v>
          </cell>
          <cell r="G376">
            <v>36847</v>
          </cell>
          <cell r="H376">
            <v>-45</v>
          </cell>
        </row>
        <row r="377">
          <cell r="A377" t="str">
            <v>EN08</v>
          </cell>
          <cell r="B377" t="str">
            <v>CSEN0801</v>
          </cell>
          <cell r="C377" t="str">
            <v>SAP PLANT MAINT. IMPLEMENTATION</v>
          </cell>
          <cell r="D377" t="str">
            <v>*DEV*</v>
          </cell>
          <cell r="E377" t="str">
            <v>DRAHOZAL</v>
          </cell>
          <cell r="F377" t="str">
            <v>DRAHOZAL</v>
          </cell>
          <cell r="G377">
            <v>36847</v>
          </cell>
          <cell r="H377">
            <v>45</v>
          </cell>
        </row>
        <row r="378">
          <cell r="A378" t="str">
            <v>EN08</v>
          </cell>
          <cell r="B378" t="str">
            <v>CSEN0801</v>
          </cell>
          <cell r="C378" t="str">
            <v>SAP PLANT MAINT. IMPLEMENTATION</v>
          </cell>
          <cell r="D378" t="str">
            <v>*DEV*</v>
          </cell>
          <cell r="E378" t="str">
            <v>DRAHOZAL</v>
          </cell>
          <cell r="F378" t="str">
            <v>DRAHOZAL</v>
          </cell>
          <cell r="G378">
            <v>36854</v>
          </cell>
          <cell r="H378">
            <v>-29</v>
          </cell>
        </row>
        <row r="379">
          <cell r="A379" t="str">
            <v>EN08</v>
          </cell>
          <cell r="B379" t="str">
            <v>CSEN0801</v>
          </cell>
          <cell r="C379" t="str">
            <v>SAP PLANT MAINT. IMPLEMENTATION</v>
          </cell>
          <cell r="D379" t="str">
            <v>*DEV*</v>
          </cell>
          <cell r="E379" t="str">
            <v>DRAHOZAL</v>
          </cell>
          <cell r="F379" t="str">
            <v>DRAHOZAL</v>
          </cell>
          <cell r="G379">
            <v>36854</v>
          </cell>
          <cell r="H379">
            <v>29</v>
          </cell>
        </row>
        <row r="380">
          <cell r="A380" t="str">
            <v>EN09</v>
          </cell>
          <cell r="B380" t="str">
            <v>JTENFINC</v>
          </cell>
          <cell r="C380" t="str">
            <v>Strategy Management</v>
          </cell>
          <cell r="D380" t="str">
            <v>*OGS*</v>
          </cell>
          <cell r="E380" t="str">
            <v>DRAME</v>
          </cell>
          <cell r="F380" t="str">
            <v>ENRDRAME</v>
          </cell>
          <cell r="G380">
            <v>36826</v>
          </cell>
          <cell r="H380">
            <v>16</v>
          </cell>
        </row>
        <row r="381">
          <cell r="A381" t="str">
            <v>EN09</v>
          </cell>
          <cell r="B381" t="str">
            <v>JTENFINC</v>
          </cell>
          <cell r="C381" t="str">
            <v>Strategy Management</v>
          </cell>
          <cell r="D381" t="str">
            <v>*OGS*</v>
          </cell>
          <cell r="E381" t="str">
            <v>DRAME</v>
          </cell>
          <cell r="F381" t="str">
            <v>ENRDRAME</v>
          </cell>
          <cell r="G381">
            <v>36833</v>
          </cell>
          <cell r="H381">
            <v>40</v>
          </cell>
        </row>
        <row r="382">
          <cell r="A382" t="str">
            <v>EN09</v>
          </cell>
          <cell r="B382" t="str">
            <v>JTENFINC</v>
          </cell>
          <cell r="C382" t="str">
            <v>Strategy Management</v>
          </cell>
          <cell r="D382" t="str">
            <v>*OGS*</v>
          </cell>
          <cell r="E382" t="str">
            <v>DRAME</v>
          </cell>
          <cell r="F382" t="str">
            <v>ENRDRAME</v>
          </cell>
          <cell r="G382">
            <v>36840</v>
          </cell>
          <cell r="H382">
            <v>27</v>
          </cell>
        </row>
        <row r="383">
          <cell r="A383" t="str">
            <v>EN09</v>
          </cell>
          <cell r="B383" t="str">
            <v>JTENFINC</v>
          </cell>
          <cell r="C383" t="str">
            <v>Strategy Management</v>
          </cell>
          <cell r="D383" t="str">
            <v>*OGS*</v>
          </cell>
          <cell r="E383" t="str">
            <v>DRAME</v>
          </cell>
          <cell r="F383" t="str">
            <v>ENRDRAME</v>
          </cell>
          <cell r="G383">
            <v>36847</v>
          </cell>
          <cell r="H383">
            <v>41.5</v>
          </cell>
        </row>
        <row r="384">
          <cell r="A384" t="str">
            <v>EN09</v>
          </cell>
          <cell r="B384" t="str">
            <v>JTENFINC</v>
          </cell>
          <cell r="C384" t="str">
            <v>Strategy Management</v>
          </cell>
          <cell r="D384" t="str">
            <v>*OGS*</v>
          </cell>
          <cell r="E384" t="str">
            <v>DRAME</v>
          </cell>
          <cell r="F384" t="str">
            <v>ENRDRAME</v>
          </cell>
          <cell r="G384">
            <v>36854</v>
          </cell>
          <cell r="H384">
            <v>24</v>
          </cell>
        </row>
        <row r="385">
          <cell r="A385" t="str">
            <v>EN04</v>
          </cell>
          <cell r="B385" t="str">
            <v>JTENRS14</v>
          </cell>
          <cell r="C385" t="str">
            <v>Electric Risk Book, R2</v>
          </cell>
          <cell r="D385" t="str">
            <v>*DEV*</v>
          </cell>
          <cell r="E385" t="str">
            <v>DUCKSWORTH</v>
          </cell>
          <cell r="F385" t="str">
            <v>JAMEYD</v>
          </cell>
          <cell r="G385">
            <v>36826</v>
          </cell>
          <cell r="H385">
            <v>17</v>
          </cell>
        </row>
        <row r="386">
          <cell r="A386" t="str">
            <v>EN04</v>
          </cell>
          <cell r="B386" t="str">
            <v>JTENRS14</v>
          </cell>
          <cell r="C386" t="str">
            <v>Electric Risk Book, R2</v>
          </cell>
          <cell r="D386" t="str">
            <v>*DEV*</v>
          </cell>
          <cell r="E386" t="str">
            <v>DUCKSWORTH</v>
          </cell>
          <cell r="F386" t="str">
            <v>JAMEYD</v>
          </cell>
          <cell r="G386">
            <v>36833</v>
          </cell>
          <cell r="H386">
            <v>45</v>
          </cell>
        </row>
        <row r="387">
          <cell r="A387" t="str">
            <v>EN04</v>
          </cell>
          <cell r="B387" t="str">
            <v>JTENRS14</v>
          </cell>
          <cell r="C387" t="str">
            <v>Electric Risk Book, R2</v>
          </cell>
          <cell r="D387" t="str">
            <v>*DEV*</v>
          </cell>
          <cell r="E387" t="str">
            <v>DUCKSWORTH</v>
          </cell>
          <cell r="F387" t="str">
            <v>JAMEYD</v>
          </cell>
          <cell r="G387">
            <v>36840</v>
          </cell>
          <cell r="H387">
            <v>44</v>
          </cell>
        </row>
        <row r="388">
          <cell r="A388" t="str">
            <v>EN04</v>
          </cell>
          <cell r="B388" t="str">
            <v>JTENRSKU</v>
          </cell>
          <cell r="C388" t="str">
            <v>Electric Risk Book, R1</v>
          </cell>
          <cell r="D388" t="str">
            <v>*ENH*</v>
          </cell>
          <cell r="E388" t="str">
            <v>DUCKSWORTH</v>
          </cell>
          <cell r="F388" t="str">
            <v>JAMEYD</v>
          </cell>
          <cell r="G388">
            <v>36847</v>
          </cell>
          <cell r="H388">
            <v>7</v>
          </cell>
        </row>
        <row r="389">
          <cell r="A389" t="str">
            <v>EN04</v>
          </cell>
          <cell r="B389" t="str">
            <v>JTENRS14</v>
          </cell>
          <cell r="C389" t="str">
            <v>Electric Risk Book, R2</v>
          </cell>
          <cell r="D389" t="str">
            <v>*DEV*</v>
          </cell>
          <cell r="E389" t="str">
            <v>DUCKSWORTH</v>
          </cell>
          <cell r="F389" t="str">
            <v>JAMEYD</v>
          </cell>
          <cell r="G389">
            <v>36847</v>
          </cell>
          <cell r="H389">
            <v>10</v>
          </cell>
        </row>
        <row r="390">
          <cell r="A390" t="str">
            <v>EN04</v>
          </cell>
          <cell r="B390" t="str">
            <v>JTENRSKX</v>
          </cell>
          <cell r="C390" t="str">
            <v>Intra-Month Book</v>
          </cell>
          <cell r="D390" t="str">
            <v>*ENH*</v>
          </cell>
          <cell r="E390" t="str">
            <v>DUCKSWORTH</v>
          </cell>
          <cell r="F390" t="str">
            <v>JAMEYD</v>
          </cell>
          <cell r="G390">
            <v>36847</v>
          </cell>
          <cell r="H390">
            <v>7</v>
          </cell>
        </row>
        <row r="391">
          <cell r="A391" t="str">
            <v>EN04</v>
          </cell>
          <cell r="B391" t="str">
            <v>JTENRSKZ</v>
          </cell>
          <cell r="C391" t="str">
            <v>N Power</v>
          </cell>
          <cell r="D391" t="str">
            <v>*ENH*</v>
          </cell>
          <cell r="E391" t="str">
            <v>DUCKSWORTH</v>
          </cell>
          <cell r="F391" t="str">
            <v>JAMEYD</v>
          </cell>
          <cell r="G391">
            <v>36847</v>
          </cell>
          <cell r="H391">
            <v>2</v>
          </cell>
        </row>
        <row r="392">
          <cell r="A392" t="str">
            <v>EN04</v>
          </cell>
          <cell r="B392" t="str">
            <v>JTENRS15</v>
          </cell>
          <cell r="C392" t="str">
            <v>NEPOOL</v>
          </cell>
          <cell r="D392" t="str">
            <v>*DEV*</v>
          </cell>
          <cell r="E392" t="str">
            <v>DUCKSWORTH</v>
          </cell>
          <cell r="F392" t="str">
            <v>JAMEYD</v>
          </cell>
          <cell r="G392">
            <v>36847</v>
          </cell>
          <cell r="H392">
            <v>15</v>
          </cell>
        </row>
        <row r="393">
          <cell r="A393" t="str">
            <v>EN08</v>
          </cell>
          <cell r="B393" t="str">
            <v>JTWRMD01</v>
          </cell>
          <cell r="C393" t="str">
            <v>Water Project System v1</v>
          </cell>
          <cell r="D393" t="str">
            <v>*DEV*</v>
          </cell>
          <cell r="E393" t="str">
            <v>DUCKSWORTH</v>
          </cell>
          <cell r="F393" t="str">
            <v>JAMEYD</v>
          </cell>
          <cell r="G393">
            <v>36847</v>
          </cell>
          <cell r="H393">
            <v>1</v>
          </cell>
        </row>
        <row r="394">
          <cell r="A394" t="str">
            <v>EN04</v>
          </cell>
          <cell r="B394" t="str">
            <v>JTENRSKU</v>
          </cell>
          <cell r="C394" t="str">
            <v>Electric Risk Book, R1</v>
          </cell>
          <cell r="D394" t="str">
            <v>*ENH*</v>
          </cell>
          <cell r="E394" t="str">
            <v>DUCKSWORTH</v>
          </cell>
          <cell r="F394" t="str">
            <v>JAMEYD</v>
          </cell>
          <cell r="G394">
            <v>36854</v>
          </cell>
          <cell r="H394">
            <v>16</v>
          </cell>
        </row>
        <row r="395">
          <cell r="A395" t="str">
            <v>EN04</v>
          </cell>
          <cell r="B395" t="str">
            <v>JTENRSKX</v>
          </cell>
          <cell r="C395" t="str">
            <v>Intra-Month Book</v>
          </cell>
          <cell r="D395" t="str">
            <v>*ENH*</v>
          </cell>
          <cell r="E395" t="str">
            <v>DUCKSWORTH</v>
          </cell>
          <cell r="F395" t="str">
            <v>JAMEYD</v>
          </cell>
          <cell r="G395">
            <v>36854</v>
          </cell>
          <cell r="H395">
            <v>7</v>
          </cell>
        </row>
        <row r="396">
          <cell r="A396" t="str">
            <v>EN04</v>
          </cell>
          <cell r="B396" t="str">
            <v>JTENRS15</v>
          </cell>
          <cell r="C396" t="str">
            <v>NEPOOL</v>
          </cell>
          <cell r="D396" t="str">
            <v>*DEV*</v>
          </cell>
          <cell r="E396" t="str">
            <v>DUCKSWORTH</v>
          </cell>
          <cell r="F396" t="str">
            <v>JAMEYD</v>
          </cell>
          <cell r="G396">
            <v>36854</v>
          </cell>
          <cell r="H396">
            <v>3</v>
          </cell>
        </row>
        <row r="397">
          <cell r="A397" t="str">
            <v>EN04</v>
          </cell>
          <cell r="B397" t="str">
            <v>JTENRSKO</v>
          </cell>
          <cell r="C397" t="str">
            <v>Solutions Framework V1.2</v>
          </cell>
          <cell r="D397" t="str">
            <v>*OGS*</v>
          </cell>
          <cell r="E397" t="str">
            <v>DUVVURI</v>
          </cell>
          <cell r="F397" t="str">
            <v>ENRVIJAY</v>
          </cell>
          <cell r="G397">
            <v>36833</v>
          </cell>
          <cell r="H397">
            <v>40</v>
          </cell>
        </row>
        <row r="398">
          <cell r="A398" t="str">
            <v>EN01</v>
          </cell>
          <cell r="B398" t="str">
            <v>JTENCMSB</v>
          </cell>
          <cell r="C398" t="str">
            <v>CMS 2.5</v>
          </cell>
          <cell r="D398" t="str">
            <v>*ENH*</v>
          </cell>
          <cell r="E398" t="str">
            <v>DUVVURI</v>
          </cell>
          <cell r="F398" t="str">
            <v>ENRVIJAY</v>
          </cell>
          <cell r="G398">
            <v>36840</v>
          </cell>
          <cell r="H398">
            <v>16</v>
          </cell>
        </row>
        <row r="399">
          <cell r="A399" t="str">
            <v>EN01</v>
          </cell>
          <cell r="B399" t="str">
            <v>JTCMSE03</v>
          </cell>
          <cell r="C399" t="str">
            <v>CMS 2.6</v>
          </cell>
          <cell r="D399" t="str">
            <v>*ENH*</v>
          </cell>
          <cell r="E399" t="str">
            <v>DUVVURI</v>
          </cell>
          <cell r="F399" t="str">
            <v>ENRVIJAY</v>
          </cell>
          <cell r="G399">
            <v>36840</v>
          </cell>
          <cell r="H399">
            <v>24</v>
          </cell>
        </row>
        <row r="400">
          <cell r="A400" t="str">
            <v>EN01</v>
          </cell>
          <cell r="B400" t="str">
            <v>JTCMSE03</v>
          </cell>
          <cell r="C400" t="str">
            <v>CMS 2.6</v>
          </cell>
          <cell r="D400" t="str">
            <v>*ENH*</v>
          </cell>
          <cell r="E400" t="str">
            <v>DUVVURI</v>
          </cell>
          <cell r="F400" t="str">
            <v>ENRVIJAY</v>
          </cell>
          <cell r="G400">
            <v>36847</v>
          </cell>
          <cell r="H400">
            <v>40</v>
          </cell>
        </row>
        <row r="401">
          <cell r="A401" t="str">
            <v>EN01</v>
          </cell>
          <cell r="B401" t="str">
            <v>JTCMSE03</v>
          </cell>
          <cell r="C401" t="str">
            <v>CMS 2.6</v>
          </cell>
          <cell r="D401" t="str">
            <v>*ENH*</v>
          </cell>
          <cell r="E401" t="str">
            <v>DUVVURI</v>
          </cell>
          <cell r="F401" t="str">
            <v>ENRVIJAY</v>
          </cell>
          <cell r="G401">
            <v>36854</v>
          </cell>
          <cell r="H401">
            <v>24</v>
          </cell>
        </row>
        <row r="402">
          <cell r="A402" t="str">
            <v>EN02</v>
          </cell>
          <cell r="B402" t="str">
            <v>JTENFAC5</v>
          </cell>
          <cell r="C402" t="str">
            <v>Document Development Management</v>
          </cell>
          <cell r="D402" t="str">
            <v>*OGS*</v>
          </cell>
          <cell r="E402" t="str">
            <v>EARLY</v>
          </cell>
          <cell r="F402" t="str">
            <v>REARLY</v>
          </cell>
          <cell r="G402">
            <v>36826</v>
          </cell>
          <cell r="H402">
            <v>0</v>
          </cell>
        </row>
        <row r="403">
          <cell r="A403" t="str">
            <v>EN04</v>
          </cell>
          <cell r="B403" t="str">
            <v>JTENRS15</v>
          </cell>
          <cell r="C403" t="str">
            <v>NEPOOL</v>
          </cell>
          <cell r="D403" t="str">
            <v>*DEV*</v>
          </cell>
          <cell r="E403" t="str">
            <v>EARLY</v>
          </cell>
          <cell r="F403" t="str">
            <v>REARLY</v>
          </cell>
          <cell r="G403">
            <v>36826</v>
          </cell>
          <cell r="H403">
            <v>0</v>
          </cell>
        </row>
        <row r="404">
          <cell r="A404" t="str">
            <v>EN04</v>
          </cell>
          <cell r="B404" t="str">
            <v>JTENRSKN</v>
          </cell>
          <cell r="C404" t="str">
            <v>SDM R2</v>
          </cell>
          <cell r="D404" t="str">
            <v>*OGS*</v>
          </cell>
          <cell r="E404" t="str">
            <v>EARLY</v>
          </cell>
          <cell r="F404" t="str">
            <v>REARLY</v>
          </cell>
          <cell r="G404">
            <v>36826</v>
          </cell>
          <cell r="H404">
            <v>0</v>
          </cell>
        </row>
        <row r="405">
          <cell r="A405" t="str">
            <v>EN09</v>
          </cell>
          <cell r="B405" t="str">
            <v>JTENFINC</v>
          </cell>
          <cell r="C405" t="str">
            <v>Strategy Management</v>
          </cell>
          <cell r="D405" t="str">
            <v>*OGS*</v>
          </cell>
          <cell r="E405" t="str">
            <v>EARLY</v>
          </cell>
          <cell r="F405" t="str">
            <v>REARLY</v>
          </cell>
          <cell r="G405">
            <v>36826</v>
          </cell>
          <cell r="H405">
            <v>0</v>
          </cell>
        </row>
        <row r="406">
          <cell r="A406" t="str">
            <v>EN02</v>
          </cell>
          <cell r="B406" t="str">
            <v>JTENFACL</v>
          </cell>
          <cell r="C406" t="str">
            <v>Executive Briefing Web Site</v>
          </cell>
          <cell r="D406" t="str">
            <v>*DEV*</v>
          </cell>
          <cell r="E406" t="str">
            <v>EARLY</v>
          </cell>
          <cell r="F406" t="str">
            <v>REARLY</v>
          </cell>
          <cell r="G406">
            <v>36826</v>
          </cell>
          <cell r="H406">
            <v>1</v>
          </cell>
        </row>
        <row r="407">
          <cell r="A407" t="str">
            <v>EN04</v>
          </cell>
          <cell r="B407" t="str">
            <v>JTENRS28</v>
          </cell>
          <cell r="C407" t="str">
            <v>Fastpath Development</v>
          </cell>
          <cell r="D407" t="str">
            <v>*DEV*</v>
          </cell>
          <cell r="E407" t="str">
            <v>EARLY</v>
          </cell>
          <cell r="F407" t="str">
            <v>REARLY</v>
          </cell>
          <cell r="G407">
            <v>36826</v>
          </cell>
          <cell r="H407">
            <v>3</v>
          </cell>
        </row>
        <row r="408">
          <cell r="A408" t="str">
            <v>EN08</v>
          </cell>
          <cell r="B408" t="str">
            <v>JTENRSKQ</v>
          </cell>
          <cell r="C408" t="str">
            <v>Integrated Water System v1</v>
          </cell>
          <cell r="D408" t="str">
            <v>*DEV*</v>
          </cell>
          <cell r="E408" t="str">
            <v>EARLY</v>
          </cell>
          <cell r="F408" t="str">
            <v>REARLY</v>
          </cell>
          <cell r="G408">
            <v>36826</v>
          </cell>
          <cell r="H408">
            <v>4</v>
          </cell>
        </row>
        <row r="409">
          <cell r="A409" t="str">
            <v>EN05</v>
          </cell>
          <cell r="B409" t="str">
            <v>JTPPES01</v>
          </cell>
          <cell r="C409" t="str">
            <v>Power Pricing Engine/San Diego</v>
          </cell>
          <cell r="D409" t="str">
            <v>*OGS*</v>
          </cell>
          <cell r="E409" t="str">
            <v>EARLY</v>
          </cell>
          <cell r="F409" t="str">
            <v>REARLY</v>
          </cell>
          <cell r="G409">
            <v>36826</v>
          </cell>
          <cell r="H409">
            <v>2</v>
          </cell>
        </row>
        <row r="410">
          <cell r="A410" t="str">
            <v>EN05</v>
          </cell>
          <cell r="B410" t="str">
            <v>JTEIPD01</v>
          </cell>
          <cell r="C410" t="str">
            <v>TIPCO Adapters for the EIP Portal</v>
          </cell>
          <cell r="D410" t="str">
            <v>*DEV*</v>
          </cell>
          <cell r="E410" t="str">
            <v>EARLY</v>
          </cell>
          <cell r="F410" t="str">
            <v>REARLY</v>
          </cell>
          <cell r="G410">
            <v>36826</v>
          </cell>
          <cell r="H410">
            <v>2</v>
          </cell>
        </row>
        <row r="411">
          <cell r="A411" t="str">
            <v>EN01</v>
          </cell>
          <cell r="B411" t="str">
            <v>JTENCMSB</v>
          </cell>
          <cell r="C411" t="str">
            <v>CMS 2.5</v>
          </cell>
          <cell r="D411" t="str">
            <v>*ENH*</v>
          </cell>
          <cell r="E411" t="str">
            <v>EARLY</v>
          </cell>
          <cell r="F411" t="str">
            <v>REARLY</v>
          </cell>
          <cell r="G411">
            <v>36833</v>
          </cell>
          <cell r="H411">
            <v>6</v>
          </cell>
        </row>
        <row r="412">
          <cell r="A412" t="str">
            <v>EN01</v>
          </cell>
          <cell r="B412" t="str">
            <v>JTCMSE03</v>
          </cell>
          <cell r="C412" t="str">
            <v>CMS 2.6</v>
          </cell>
          <cell r="D412" t="str">
            <v>*ENH*</v>
          </cell>
          <cell r="E412" t="str">
            <v>EARLY</v>
          </cell>
          <cell r="F412" t="str">
            <v>REARLY</v>
          </cell>
          <cell r="G412">
            <v>36833</v>
          </cell>
          <cell r="H412">
            <v>4</v>
          </cell>
        </row>
        <row r="413">
          <cell r="A413" t="str">
            <v>EN02</v>
          </cell>
          <cell r="B413" t="str">
            <v>JTENFAC5</v>
          </cell>
          <cell r="C413" t="str">
            <v>Document Development Management</v>
          </cell>
          <cell r="D413" t="str">
            <v>*OGS*</v>
          </cell>
          <cell r="E413" t="str">
            <v>EARLY</v>
          </cell>
          <cell r="F413" t="str">
            <v>REARLY</v>
          </cell>
          <cell r="G413">
            <v>36833</v>
          </cell>
          <cell r="H413">
            <v>2</v>
          </cell>
        </row>
        <row r="414">
          <cell r="A414" t="str">
            <v>EN04</v>
          </cell>
          <cell r="B414" t="str">
            <v>JTENRS28</v>
          </cell>
          <cell r="C414" t="str">
            <v>Fastpath Development</v>
          </cell>
          <cell r="D414" t="str">
            <v>*DEV*</v>
          </cell>
          <cell r="E414" t="str">
            <v>EARLY</v>
          </cell>
          <cell r="F414" t="str">
            <v>REARLY</v>
          </cell>
          <cell r="G414">
            <v>36833</v>
          </cell>
          <cell r="H414">
            <v>5</v>
          </cell>
        </row>
        <row r="415">
          <cell r="A415" t="str">
            <v>EN08</v>
          </cell>
          <cell r="B415" t="str">
            <v>JTENRSKQ</v>
          </cell>
          <cell r="C415" t="str">
            <v>Integrated Water System v1</v>
          </cell>
          <cell r="D415" t="str">
            <v>*DEV*</v>
          </cell>
          <cell r="E415" t="str">
            <v>EARLY</v>
          </cell>
          <cell r="F415" t="str">
            <v>REARLY</v>
          </cell>
          <cell r="G415">
            <v>36833</v>
          </cell>
          <cell r="H415">
            <v>12</v>
          </cell>
        </row>
        <row r="416">
          <cell r="A416" t="str">
            <v>EN05</v>
          </cell>
          <cell r="B416" t="str">
            <v>JTPPEE01</v>
          </cell>
          <cell r="C416" t="str">
            <v>Power Pricing Engine/San Diego</v>
          </cell>
          <cell r="D416" t="str">
            <v>*ENH*</v>
          </cell>
          <cell r="E416" t="str">
            <v>EARLY</v>
          </cell>
          <cell r="F416" t="str">
            <v>REARLY</v>
          </cell>
          <cell r="G416">
            <v>36833</v>
          </cell>
          <cell r="H416">
            <v>7</v>
          </cell>
        </row>
        <row r="417">
          <cell r="A417" t="str">
            <v>EN05</v>
          </cell>
          <cell r="B417" t="str">
            <v>JTPPES01</v>
          </cell>
          <cell r="C417" t="str">
            <v>Power Pricing Engine/San Diego</v>
          </cell>
          <cell r="D417" t="str">
            <v>*OGS*</v>
          </cell>
          <cell r="E417" t="str">
            <v>EARLY</v>
          </cell>
          <cell r="F417" t="str">
            <v>REARLY</v>
          </cell>
          <cell r="G417">
            <v>36833</v>
          </cell>
          <cell r="H417">
            <v>1</v>
          </cell>
        </row>
        <row r="418">
          <cell r="A418" t="str">
            <v>EN04</v>
          </cell>
          <cell r="B418" t="str">
            <v>JTENRSKN</v>
          </cell>
          <cell r="C418" t="str">
            <v>SDM R2</v>
          </cell>
          <cell r="D418" t="str">
            <v>*OGS*</v>
          </cell>
          <cell r="E418" t="str">
            <v>EARLY</v>
          </cell>
          <cell r="F418" t="str">
            <v>REARLY</v>
          </cell>
          <cell r="G418">
            <v>36833</v>
          </cell>
          <cell r="H418">
            <v>2</v>
          </cell>
        </row>
        <row r="419">
          <cell r="A419" t="str">
            <v>EN09</v>
          </cell>
          <cell r="B419" t="str">
            <v>JTENFINC</v>
          </cell>
          <cell r="C419" t="str">
            <v>Strategy Management</v>
          </cell>
          <cell r="D419" t="str">
            <v>*OGS*</v>
          </cell>
          <cell r="E419" t="str">
            <v>EARLY</v>
          </cell>
          <cell r="F419" t="str">
            <v>REARLY</v>
          </cell>
          <cell r="G419">
            <v>36833</v>
          </cell>
          <cell r="H419">
            <v>4</v>
          </cell>
        </row>
        <row r="420">
          <cell r="A420" t="str">
            <v>EN02</v>
          </cell>
          <cell r="B420" t="str">
            <v>JTBPRD02</v>
          </cell>
          <cell r="C420" t="str">
            <v>Bill Payment Repository</v>
          </cell>
          <cell r="D420" t="str">
            <v>*DEV*</v>
          </cell>
          <cell r="E420" t="str">
            <v>EARLY</v>
          </cell>
          <cell r="F420" t="str">
            <v>REARLY</v>
          </cell>
          <cell r="G420">
            <v>36840</v>
          </cell>
          <cell r="H420">
            <v>2</v>
          </cell>
        </row>
        <row r="421">
          <cell r="A421" t="str">
            <v>EN01</v>
          </cell>
          <cell r="B421" t="str">
            <v>JTENCMSB</v>
          </cell>
          <cell r="C421" t="str">
            <v>CMS 2.5</v>
          </cell>
          <cell r="D421" t="str">
            <v>*ENH*</v>
          </cell>
          <cell r="E421" t="str">
            <v>EARLY</v>
          </cell>
          <cell r="F421" t="str">
            <v>REARLY</v>
          </cell>
          <cell r="G421">
            <v>36840</v>
          </cell>
          <cell r="H421">
            <v>9</v>
          </cell>
        </row>
        <row r="422">
          <cell r="A422" t="str">
            <v>EN01</v>
          </cell>
          <cell r="B422" t="str">
            <v>JTCMSE03</v>
          </cell>
          <cell r="C422" t="str">
            <v>CMS 2.6</v>
          </cell>
          <cell r="D422" t="str">
            <v>*ENH*</v>
          </cell>
          <cell r="E422" t="str">
            <v>EARLY</v>
          </cell>
          <cell r="F422" t="str">
            <v>REARLY</v>
          </cell>
          <cell r="G422">
            <v>36840</v>
          </cell>
          <cell r="H422">
            <v>9</v>
          </cell>
        </row>
        <row r="423">
          <cell r="A423" t="str">
            <v>EN02</v>
          </cell>
          <cell r="B423" t="str">
            <v>JTENFAC5</v>
          </cell>
          <cell r="C423" t="str">
            <v>Document Development Management</v>
          </cell>
          <cell r="D423" t="str">
            <v>*OGS*</v>
          </cell>
          <cell r="E423" t="str">
            <v>EARLY</v>
          </cell>
          <cell r="F423" t="str">
            <v>REARLY</v>
          </cell>
          <cell r="G423">
            <v>36840</v>
          </cell>
          <cell r="H423">
            <v>2</v>
          </cell>
        </row>
        <row r="424">
          <cell r="A424" t="str">
            <v>EN04</v>
          </cell>
          <cell r="B424" t="str">
            <v>JTENRS28</v>
          </cell>
          <cell r="C424" t="str">
            <v>Fastpath Development</v>
          </cell>
          <cell r="D424" t="str">
            <v>*DEV*</v>
          </cell>
          <cell r="E424" t="str">
            <v>EARLY</v>
          </cell>
          <cell r="F424" t="str">
            <v>REARLY</v>
          </cell>
          <cell r="G424">
            <v>36840</v>
          </cell>
          <cell r="H424">
            <v>2</v>
          </cell>
        </row>
        <row r="425">
          <cell r="A425" t="str">
            <v>EN08</v>
          </cell>
          <cell r="B425" t="str">
            <v>JTENRSKQ</v>
          </cell>
          <cell r="C425" t="str">
            <v>Integrated Water System v1</v>
          </cell>
          <cell r="D425" t="str">
            <v>*DEV*</v>
          </cell>
          <cell r="E425" t="str">
            <v>EARLY</v>
          </cell>
          <cell r="F425" t="str">
            <v>REARLY</v>
          </cell>
          <cell r="G425">
            <v>36840</v>
          </cell>
          <cell r="H425">
            <v>9</v>
          </cell>
        </row>
        <row r="426">
          <cell r="A426" t="str">
            <v>EN05</v>
          </cell>
          <cell r="B426" t="str">
            <v>JTPPEE01</v>
          </cell>
          <cell r="C426" t="str">
            <v>Power Pricing Engine/San Diego</v>
          </cell>
          <cell r="D426" t="str">
            <v>*ENH*</v>
          </cell>
          <cell r="E426" t="str">
            <v>EARLY</v>
          </cell>
          <cell r="F426" t="str">
            <v>REARLY</v>
          </cell>
          <cell r="G426">
            <v>36840</v>
          </cell>
          <cell r="H426">
            <v>2</v>
          </cell>
        </row>
        <row r="427">
          <cell r="A427" t="str">
            <v>EN05</v>
          </cell>
          <cell r="B427" t="str">
            <v>JTPPES01</v>
          </cell>
          <cell r="C427" t="str">
            <v>Power Pricing Engine/San Diego</v>
          </cell>
          <cell r="D427" t="str">
            <v>*OGS*</v>
          </cell>
          <cell r="E427" t="str">
            <v>EARLY</v>
          </cell>
          <cell r="F427" t="str">
            <v>REARLY</v>
          </cell>
          <cell r="G427">
            <v>36840</v>
          </cell>
          <cell r="H427">
            <v>4</v>
          </cell>
        </row>
        <row r="428">
          <cell r="A428" t="str">
            <v>EN04</v>
          </cell>
          <cell r="B428" t="str">
            <v>JTENRSKN</v>
          </cell>
          <cell r="C428" t="str">
            <v>SDM R2</v>
          </cell>
          <cell r="D428" t="str">
            <v>*OGS*</v>
          </cell>
          <cell r="E428" t="str">
            <v>EARLY</v>
          </cell>
          <cell r="F428" t="str">
            <v>REARLY</v>
          </cell>
          <cell r="G428">
            <v>36840</v>
          </cell>
          <cell r="H428">
            <v>4</v>
          </cell>
        </row>
        <row r="429">
          <cell r="A429" t="str">
            <v>EN09</v>
          </cell>
          <cell r="B429" t="str">
            <v>JTENFINC</v>
          </cell>
          <cell r="C429" t="str">
            <v>Strategy Management</v>
          </cell>
          <cell r="D429" t="str">
            <v>*OGS*</v>
          </cell>
          <cell r="E429" t="str">
            <v>EARLY</v>
          </cell>
          <cell r="F429" t="str">
            <v>REARLY</v>
          </cell>
          <cell r="G429">
            <v>36840</v>
          </cell>
          <cell r="H429">
            <v>1</v>
          </cell>
        </row>
        <row r="430">
          <cell r="A430" t="str">
            <v>EN02</v>
          </cell>
          <cell r="B430" t="str">
            <v>JTBPRD02</v>
          </cell>
          <cell r="C430" t="str">
            <v>Bill Payment Repository</v>
          </cell>
          <cell r="D430" t="str">
            <v>*DEV*</v>
          </cell>
          <cell r="E430" t="str">
            <v>EARLY</v>
          </cell>
          <cell r="F430" t="str">
            <v>REARLY</v>
          </cell>
          <cell r="G430">
            <v>36847</v>
          </cell>
          <cell r="H430">
            <v>2</v>
          </cell>
        </row>
        <row r="431">
          <cell r="A431" t="str">
            <v>EN01</v>
          </cell>
          <cell r="B431" t="str">
            <v>JTENCMSB</v>
          </cell>
          <cell r="C431" t="str">
            <v>CMS 2.5</v>
          </cell>
          <cell r="D431" t="str">
            <v>*ENH*</v>
          </cell>
          <cell r="E431" t="str">
            <v>EARLY</v>
          </cell>
          <cell r="F431" t="str">
            <v>REARLY</v>
          </cell>
          <cell r="G431">
            <v>36847</v>
          </cell>
          <cell r="H431">
            <v>3</v>
          </cell>
        </row>
        <row r="432">
          <cell r="A432" t="str">
            <v>EN01</v>
          </cell>
          <cell r="B432" t="str">
            <v>JTCMSE03</v>
          </cell>
          <cell r="C432" t="str">
            <v>CMS 2.6</v>
          </cell>
          <cell r="D432" t="str">
            <v>*ENH*</v>
          </cell>
          <cell r="E432" t="str">
            <v>EARLY</v>
          </cell>
          <cell r="F432" t="str">
            <v>REARLY</v>
          </cell>
          <cell r="G432">
            <v>36847</v>
          </cell>
          <cell r="H432">
            <v>13</v>
          </cell>
        </row>
        <row r="433">
          <cell r="A433" t="str">
            <v>EN02</v>
          </cell>
          <cell r="B433" t="str">
            <v>JTENFAC5</v>
          </cell>
          <cell r="C433" t="str">
            <v>Document Development Management</v>
          </cell>
          <cell r="D433" t="str">
            <v>*OGS*</v>
          </cell>
          <cell r="E433" t="str">
            <v>EARLY</v>
          </cell>
          <cell r="F433" t="str">
            <v>REARLY</v>
          </cell>
          <cell r="G433">
            <v>36847</v>
          </cell>
          <cell r="H433">
            <v>1</v>
          </cell>
        </row>
        <row r="434">
          <cell r="A434" t="str">
            <v>EN02</v>
          </cell>
          <cell r="B434" t="str">
            <v>JTENFACL</v>
          </cell>
          <cell r="C434" t="str">
            <v>Executive Briefing Web Site</v>
          </cell>
          <cell r="D434" t="str">
            <v>*DEV*</v>
          </cell>
          <cell r="E434" t="str">
            <v>EARLY</v>
          </cell>
          <cell r="F434" t="str">
            <v>REARLY</v>
          </cell>
          <cell r="G434">
            <v>36847</v>
          </cell>
          <cell r="H434">
            <v>1</v>
          </cell>
        </row>
        <row r="435">
          <cell r="A435" t="str">
            <v>EN04</v>
          </cell>
          <cell r="B435" t="str">
            <v>JTENRS28</v>
          </cell>
          <cell r="C435" t="str">
            <v>Fastpath Development</v>
          </cell>
          <cell r="D435" t="str">
            <v>*DEV*</v>
          </cell>
          <cell r="E435" t="str">
            <v>EARLY</v>
          </cell>
          <cell r="F435" t="str">
            <v>REARLY</v>
          </cell>
          <cell r="G435">
            <v>36847</v>
          </cell>
          <cell r="H435">
            <v>2</v>
          </cell>
        </row>
        <row r="436">
          <cell r="A436" t="str">
            <v>EN08</v>
          </cell>
          <cell r="B436" t="str">
            <v>JTENRSKQ</v>
          </cell>
          <cell r="C436" t="str">
            <v>Integrated Water System v1</v>
          </cell>
          <cell r="D436" t="str">
            <v>*DEV*</v>
          </cell>
          <cell r="E436" t="str">
            <v>EARLY</v>
          </cell>
          <cell r="F436" t="str">
            <v>REARLY</v>
          </cell>
          <cell r="G436">
            <v>36847</v>
          </cell>
          <cell r="H436">
            <v>13</v>
          </cell>
        </row>
        <row r="437">
          <cell r="A437" t="str">
            <v>EN05</v>
          </cell>
          <cell r="B437" t="str">
            <v>JTPPEE01</v>
          </cell>
          <cell r="C437" t="str">
            <v>Power Pricing Engine/San Diego</v>
          </cell>
          <cell r="D437" t="str">
            <v>*ENH*</v>
          </cell>
          <cell r="E437" t="str">
            <v>EARLY</v>
          </cell>
          <cell r="F437" t="str">
            <v>REARLY</v>
          </cell>
          <cell r="G437">
            <v>36847</v>
          </cell>
          <cell r="H437">
            <v>3</v>
          </cell>
        </row>
        <row r="438">
          <cell r="A438" t="str">
            <v>EN05</v>
          </cell>
          <cell r="B438" t="str">
            <v>JTPPES01</v>
          </cell>
          <cell r="C438" t="str">
            <v>Power Pricing Engine/San Diego</v>
          </cell>
          <cell r="D438" t="str">
            <v>*OGS*</v>
          </cell>
          <cell r="E438" t="str">
            <v>EARLY</v>
          </cell>
          <cell r="F438" t="str">
            <v>REARLY</v>
          </cell>
          <cell r="G438">
            <v>36847</v>
          </cell>
          <cell r="H438">
            <v>3</v>
          </cell>
        </row>
        <row r="439">
          <cell r="A439" t="str">
            <v>EN04</v>
          </cell>
          <cell r="B439" t="str">
            <v>JTENRSKN</v>
          </cell>
          <cell r="C439" t="str">
            <v>SDM R2</v>
          </cell>
          <cell r="D439" t="str">
            <v>*OGS*</v>
          </cell>
          <cell r="E439" t="str">
            <v>EARLY</v>
          </cell>
          <cell r="F439" t="str">
            <v>REARLY</v>
          </cell>
          <cell r="G439">
            <v>36847</v>
          </cell>
          <cell r="H439">
            <v>1</v>
          </cell>
        </row>
        <row r="440">
          <cell r="A440" t="str">
            <v>EN09</v>
          </cell>
          <cell r="B440" t="str">
            <v>JTENFINC</v>
          </cell>
          <cell r="C440" t="str">
            <v>Strategy Management</v>
          </cell>
          <cell r="D440" t="str">
            <v>*OGS*</v>
          </cell>
          <cell r="E440" t="str">
            <v>EARLY</v>
          </cell>
          <cell r="F440" t="str">
            <v>REARLY</v>
          </cell>
          <cell r="G440">
            <v>36847</v>
          </cell>
          <cell r="H440">
            <v>1</v>
          </cell>
        </row>
        <row r="441">
          <cell r="A441" t="str">
            <v>EN02</v>
          </cell>
          <cell r="B441" t="str">
            <v>JTBPRD02</v>
          </cell>
          <cell r="C441" t="str">
            <v>Bill Payment Repository</v>
          </cell>
          <cell r="D441" t="str">
            <v>*DEV*</v>
          </cell>
          <cell r="E441" t="str">
            <v>EARLY</v>
          </cell>
          <cell r="F441" t="str">
            <v>REARLY</v>
          </cell>
          <cell r="G441">
            <v>36854</v>
          </cell>
          <cell r="H441">
            <v>3</v>
          </cell>
        </row>
        <row r="442">
          <cell r="A442" t="str">
            <v>EN01</v>
          </cell>
          <cell r="B442" t="str">
            <v>JTCMSE02</v>
          </cell>
          <cell r="C442" t="str">
            <v>CMS Energy 2000</v>
          </cell>
          <cell r="D442" t="str">
            <v>*ENH*</v>
          </cell>
          <cell r="E442" t="str">
            <v>EARLY</v>
          </cell>
          <cell r="F442" t="str">
            <v>REARLY</v>
          </cell>
          <cell r="G442">
            <v>36854</v>
          </cell>
          <cell r="H442">
            <v>10</v>
          </cell>
        </row>
        <row r="443">
          <cell r="A443" t="str">
            <v>EN08</v>
          </cell>
          <cell r="B443" t="str">
            <v>JTENRSKQ</v>
          </cell>
          <cell r="C443" t="str">
            <v>Integrated Water System v1</v>
          </cell>
          <cell r="D443" t="str">
            <v>*DEV*</v>
          </cell>
          <cell r="E443" t="str">
            <v>EARLY</v>
          </cell>
          <cell r="F443" t="str">
            <v>REARLY</v>
          </cell>
          <cell r="G443">
            <v>36854</v>
          </cell>
          <cell r="H443">
            <v>6</v>
          </cell>
        </row>
        <row r="444">
          <cell r="A444" t="str">
            <v>EN05</v>
          </cell>
          <cell r="B444" t="str">
            <v>JTPPEE01</v>
          </cell>
          <cell r="C444" t="str">
            <v>Power Pricing Engine/San Diego</v>
          </cell>
          <cell r="D444" t="str">
            <v>*ENH*</v>
          </cell>
          <cell r="E444" t="str">
            <v>EARLY</v>
          </cell>
          <cell r="F444" t="str">
            <v>REARLY</v>
          </cell>
          <cell r="G444">
            <v>36854</v>
          </cell>
          <cell r="H444">
            <v>3</v>
          </cell>
        </row>
        <row r="445">
          <cell r="A445" t="str">
            <v>EN05</v>
          </cell>
          <cell r="B445" t="str">
            <v>JTPPES01</v>
          </cell>
          <cell r="C445" t="str">
            <v>Power Pricing Engine/San Diego</v>
          </cell>
          <cell r="D445" t="str">
            <v>*OGS*</v>
          </cell>
          <cell r="E445" t="str">
            <v>EARLY</v>
          </cell>
          <cell r="F445" t="str">
            <v>REARLY</v>
          </cell>
          <cell r="G445">
            <v>36854</v>
          </cell>
          <cell r="H445">
            <v>3</v>
          </cell>
        </row>
        <row r="446">
          <cell r="A446" t="str">
            <v>EN09</v>
          </cell>
          <cell r="B446" t="str">
            <v>JTENFINC</v>
          </cell>
          <cell r="C446" t="str">
            <v>Strategy Management</v>
          </cell>
          <cell r="D446" t="str">
            <v>*OGS*</v>
          </cell>
          <cell r="E446" t="str">
            <v>EARLY</v>
          </cell>
          <cell r="F446" t="str">
            <v>REARLY</v>
          </cell>
          <cell r="G446">
            <v>36854</v>
          </cell>
          <cell r="H446">
            <v>4</v>
          </cell>
        </row>
        <row r="447">
          <cell r="A447" t="str">
            <v>EN02</v>
          </cell>
          <cell r="B447" t="str">
            <v>JTENFACS</v>
          </cell>
          <cell r="C447" t="str">
            <v>FASER/COBRA Support</v>
          </cell>
          <cell r="D447" t="str">
            <v>*OGS*</v>
          </cell>
          <cell r="E447" t="str">
            <v>EASLEY</v>
          </cell>
          <cell r="F447" t="str">
            <v>EEASLEY</v>
          </cell>
          <cell r="G447">
            <v>36826</v>
          </cell>
          <cell r="H447">
            <v>19.5</v>
          </cell>
        </row>
        <row r="448">
          <cell r="A448" t="str">
            <v>EN02</v>
          </cell>
          <cell r="B448" t="str">
            <v>JTENFACS</v>
          </cell>
          <cell r="C448" t="str">
            <v>FASER/COBRA Support</v>
          </cell>
          <cell r="D448" t="str">
            <v>*OGS*</v>
          </cell>
          <cell r="E448" t="str">
            <v>EASLEY</v>
          </cell>
          <cell r="F448" t="str">
            <v>EEASLEY</v>
          </cell>
          <cell r="G448">
            <v>36833</v>
          </cell>
          <cell r="H448">
            <v>47.2</v>
          </cell>
        </row>
        <row r="449">
          <cell r="A449" t="str">
            <v>EN02</v>
          </cell>
          <cell r="B449" t="str">
            <v>JTENFACS</v>
          </cell>
          <cell r="C449" t="str">
            <v>FASER/COBRA Support</v>
          </cell>
          <cell r="D449" t="str">
            <v>*OGS*</v>
          </cell>
          <cell r="E449" t="str">
            <v>EASLEY</v>
          </cell>
          <cell r="F449" t="str">
            <v>EEASLEY</v>
          </cell>
          <cell r="G449">
            <v>36840</v>
          </cell>
          <cell r="H449">
            <v>49</v>
          </cell>
        </row>
        <row r="450">
          <cell r="A450" t="str">
            <v>EN02</v>
          </cell>
          <cell r="B450" t="str">
            <v>JTENFACS</v>
          </cell>
          <cell r="C450" t="str">
            <v>FASER/COBRA Support</v>
          </cell>
          <cell r="D450" t="str">
            <v>*OGS*</v>
          </cell>
          <cell r="E450" t="str">
            <v>EASLEY</v>
          </cell>
          <cell r="F450" t="str">
            <v>EEASLEY</v>
          </cell>
          <cell r="G450">
            <v>36847</v>
          </cell>
          <cell r="H450">
            <v>35.799999999999997</v>
          </cell>
        </row>
        <row r="451">
          <cell r="A451" t="str">
            <v>EN02</v>
          </cell>
          <cell r="B451" t="str">
            <v>JTENFACS</v>
          </cell>
          <cell r="C451" t="str">
            <v>FASER/COBRA Support</v>
          </cell>
          <cell r="D451" t="str">
            <v>*OGS*</v>
          </cell>
          <cell r="E451" t="str">
            <v>EASLEY</v>
          </cell>
          <cell r="F451" t="str">
            <v>EEASLEY</v>
          </cell>
          <cell r="G451">
            <v>36854</v>
          </cell>
          <cell r="H451">
            <v>24</v>
          </cell>
        </row>
        <row r="452">
          <cell r="A452" t="str">
            <v>EN04</v>
          </cell>
          <cell r="B452" t="str">
            <v>JTENRS16</v>
          </cell>
          <cell r="C452" t="str">
            <v>NEPOOL</v>
          </cell>
          <cell r="D452" t="str">
            <v>*OGS*</v>
          </cell>
          <cell r="E452" t="str">
            <v>EDGAR</v>
          </cell>
          <cell r="F452" t="str">
            <v>ENREDGAR</v>
          </cell>
          <cell r="G452">
            <v>36826</v>
          </cell>
          <cell r="H452">
            <v>-2</v>
          </cell>
        </row>
        <row r="453">
          <cell r="A453" t="str">
            <v>EN04</v>
          </cell>
          <cell r="B453" t="str">
            <v>JTENRS15</v>
          </cell>
          <cell r="C453" t="str">
            <v>NEPOOL</v>
          </cell>
          <cell r="D453" t="str">
            <v>*DEV*</v>
          </cell>
          <cell r="E453" t="str">
            <v>EDGAR</v>
          </cell>
          <cell r="F453" t="str">
            <v>ENREDGAR</v>
          </cell>
          <cell r="G453">
            <v>36826</v>
          </cell>
          <cell r="H453">
            <v>2</v>
          </cell>
        </row>
        <row r="454">
          <cell r="A454" t="str">
            <v>EN01</v>
          </cell>
          <cell r="B454" t="str">
            <v>JTENCM97</v>
          </cell>
          <cell r="C454" t="str">
            <v>CMS-Fastpath Enhancements</v>
          </cell>
          <cell r="D454" t="str">
            <v>*ENH*</v>
          </cell>
          <cell r="E454" t="str">
            <v>EDGAR</v>
          </cell>
          <cell r="F454" t="str">
            <v>ENREDGAR</v>
          </cell>
          <cell r="G454">
            <v>36826</v>
          </cell>
          <cell r="H454">
            <v>2</v>
          </cell>
        </row>
        <row r="455">
          <cell r="A455" t="str">
            <v>EN04</v>
          </cell>
          <cell r="B455" t="str">
            <v>JTENRS16</v>
          </cell>
          <cell r="C455" t="str">
            <v>NEPOOL</v>
          </cell>
          <cell r="D455" t="str">
            <v>*OGS*</v>
          </cell>
          <cell r="E455" t="str">
            <v>EDGAR</v>
          </cell>
          <cell r="F455" t="str">
            <v>ENREDGAR</v>
          </cell>
          <cell r="G455">
            <v>36826</v>
          </cell>
          <cell r="H455">
            <v>2</v>
          </cell>
        </row>
        <row r="456">
          <cell r="A456" t="str">
            <v>EN02</v>
          </cell>
          <cell r="B456" t="str">
            <v>JTENFACF</v>
          </cell>
          <cell r="C456" t="str">
            <v>UCCSU Website</v>
          </cell>
          <cell r="D456" t="str">
            <v>*ENH*</v>
          </cell>
          <cell r="E456" t="str">
            <v>EDGAR</v>
          </cell>
          <cell r="F456" t="str">
            <v>ENREDGAR</v>
          </cell>
          <cell r="G456">
            <v>36826</v>
          </cell>
          <cell r="H456">
            <v>9.5</v>
          </cell>
        </row>
        <row r="457">
          <cell r="A457" t="str">
            <v>EN02</v>
          </cell>
          <cell r="B457" t="str">
            <v>JTENFACE</v>
          </cell>
          <cell r="C457" t="str">
            <v>Project &amp; Construction Mgt</v>
          </cell>
          <cell r="D457" t="str">
            <v>*OGS*</v>
          </cell>
          <cell r="E457" t="str">
            <v>EDGAR</v>
          </cell>
          <cell r="F457" t="str">
            <v>ENREDGAR</v>
          </cell>
          <cell r="G457">
            <v>36833</v>
          </cell>
          <cell r="H457">
            <v>36</v>
          </cell>
        </row>
        <row r="458">
          <cell r="A458" t="str">
            <v>EN02</v>
          </cell>
          <cell r="B458" t="str">
            <v>JTENFACJ</v>
          </cell>
          <cell r="C458" t="str">
            <v>UCCSU Single Acct Rpt Creation</v>
          </cell>
          <cell r="D458" t="str">
            <v>*ENH*</v>
          </cell>
          <cell r="E458" t="str">
            <v>EDGAR</v>
          </cell>
          <cell r="F458" t="str">
            <v>ENREDGAR</v>
          </cell>
          <cell r="G458">
            <v>36840</v>
          </cell>
          <cell r="H458">
            <v>33</v>
          </cell>
        </row>
        <row r="459">
          <cell r="A459" t="str">
            <v>EN02</v>
          </cell>
          <cell r="B459" t="str">
            <v>JTENFA96</v>
          </cell>
          <cell r="C459" t="str">
            <v>Facilities-Fastpath Development</v>
          </cell>
          <cell r="D459" t="str">
            <v>*DEV*</v>
          </cell>
          <cell r="E459" t="str">
            <v>EDGAR</v>
          </cell>
          <cell r="F459" t="str">
            <v>ENREDGAR</v>
          </cell>
          <cell r="G459">
            <v>36847</v>
          </cell>
          <cell r="H459">
            <v>15</v>
          </cell>
        </row>
        <row r="460">
          <cell r="A460" t="str">
            <v>EN02</v>
          </cell>
          <cell r="B460" t="str">
            <v>JTENFACJ</v>
          </cell>
          <cell r="C460" t="str">
            <v>UCCSU Single Acct Rpt Creation</v>
          </cell>
          <cell r="D460" t="str">
            <v>*ENH*</v>
          </cell>
          <cell r="E460" t="str">
            <v>EDGAR</v>
          </cell>
          <cell r="F460" t="str">
            <v>ENREDGAR</v>
          </cell>
          <cell r="G460">
            <v>36847</v>
          </cell>
          <cell r="H460">
            <v>9</v>
          </cell>
        </row>
        <row r="461">
          <cell r="A461" t="str">
            <v>EN02</v>
          </cell>
          <cell r="B461" t="str">
            <v>JTENFACG</v>
          </cell>
          <cell r="C461" t="str">
            <v>Work Flow Automation</v>
          </cell>
          <cell r="D461" t="str">
            <v>*ENH*</v>
          </cell>
          <cell r="E461" t="str">
            <v>EDGAR</v>
          </cell>
          <cell r="F461" t="str">
            <v>ENREDGAR</v>
          </cell>
          <cell r="G461">
            <v>36847</v>
          </cell>
          <cell r="H461">
            <v>13</v>
          </cell>
        </row>
        <row r="462">
          <cell r="A462" t="str">
            <v>EN02</v>
          </cell>
          <cell r="B462" t="str">
            <v>JTENFA96</v>
          </cell>
          <cell r="C462" t="str">
            <v>Facilities-Fastpath Development</v>
          </cell>
          <cell r="D462" t="str">
            <v>*DEV*</v>
          </cell>
          <cell r="E462" t="str">
            <v>EDGAR</v>
          </cell>
          <cell r="F462" t="str">
            <v>ENREDGAR</v>
          </cell>
          <cell r="G462">
            <v>36854</v>
          </cell>
          <cell r="H462">
            <v>-4</v>
          </cell>
        </row>
        <row r="463">
          <cell r="A463" t="str">
            <v>EN02</v>
          </cell>
          <cell r="B463" t="str">
            <v>JTENFA96</v>
          </cell>
          <cell r="C463" t="str">
            <v>Facilities-Fastpath Development</v>
          </cell>
          <cell r="D463" t="str">
            <v>*DEV*</v>
          </cell>
          <cell r="E463" t="str">
            <v>EDGAR</v>
          </cell>
          <cell r="F463" t="str">
            <v>ENREDGAR</v>
          </cell>
          <cell r="G463">
            <v>36854</v>
          </cell>
          <cell r="H463">
            <v>25.5</v>
          </cell>
        </row>
        <row r="464">
          <cell r="A464" t="str">
            <v>EN02</v>
          </cell>
          <cell r="B464" t="str">
            <v>JTENFACF</v>
          </cell>
          <cell r="C464" t="str">
            <v>UCCSU Website</v>
          </cell>
          <cell r="D464" t="str">
            <v>*ENH*</v>
          </cell>
          <cell r="E464" t="str">
            <v>EDGAR</v>
          </cell>
          <cell r="F464" t="str">
            <v>ENREDGAR</v>
          </cell>
          <cell r="G464">
            <v>36854</v>
          </cell>
          <cell r="H464">
            <v>-4</v>
          </cell>
        </row>
        <row r="465">
          <cell r="A465" t="str">
            <v>EN02</v>
          </cell>
          <cell r="B465" t="str">
            <v>JTENFACG</v>
          </cell>
          <cell r="C465" t="str">
            <v>Work Flow Automation</v>
          </cell>
          <cell r="D465" t="str">
            <v>*ENH*</v>
          </cell>
          <cell r="E465" t="str">
            <v>EDGAR</v>
          </cell>
          <cell r="F465" t="str">
            <v>ENREDGAR</v>
          </cell>
          <cell r="G465">
            <v>36854</v>
          </cell>
          <cell r="H465">
            <v>-8</v>
          </cell>
        </row>
        <row r="466">
          <cell r="A466" t="str">
            <v>EN02</v>
          </cell>
          <cell r="B466" t="str">
            <v>JTENFA96</v>
          </cell>
          <cell r="C466" t="str">
            <v>Facilities-Fastpath Development</v>
          </cell>
          <cell r="D466" t="str">
            <v>*DEV*</v>
          </cell>
          <cell r="E466" t="str">
            <v>EDGAR</v>
          </cell>
          <cell r="F466" t="str">
            <v>ENREDGAR</v>
          </cell>
          <cell r="G466">
            <v>36854</v>
          </cell>
          <cell r="H466">
            <v>4</v>
          </cell>
        </row>
        <row r="467">
          <cell r="A467" t="str">
            <v>EN02</v>
          </cell>
          <cell r="B467" t="str">
            <v>JTENFACF</v>
          </cell>
          <cell r="C467" t="str">
            <v>UCCSU Website</v>
          </cell>
          <cell r="D467" t="str">
            <v>*ENH*</v>
          </cell>
          <cell r="E467" t="str">
            <v>EDGAR</v>
          </cell>
          <cell r="F467" t="str">
            <v>ENREDGAR</v>
          </cell>
          <cell r="G467">
            <v>36854</v>
          </cell>
          <cell r="H467">
            <v>4</v>
          </cell>
        </row>
        <row r="468">
          <cell r="A468" t="str">
            <v>EN02</v>
          </cell>
          <cell r="B468" t="str">
            <v>JTENFACG</v>
          </cell>
          <cell r="C468" t="str">
            <v>Work Flow Automation</v>
          </cell>
          <cell r="D468" t="str">
            <v>*ENH*</v>
          </cell>
          <cell r="E468" t="str">
            <v>EDGAR</v>
          </cell>
          <cell r="F468" t="str">
            <v>ENREDGAR</v>
          </cell>
          <cell r="G468">
            <v>36854</v>
          </cell>
          <cell r="H468">
            <v>8</v>
          </cell>
        </row>
        <row r="469">
          <cell r="A469" t="str">
            <v>EN09</v>
          </cell>
          <cell r="B469" t="str">
            <v>JTENFINX</v>
          </cell>
          <cell r="C469" t="str">
            <v>Tax Quantum</v>
          </cell>
          <cell r="D469" t="str">
            <v>*DEV*</v>
          </cell>
          <cell r="E469" t="str">
            <v>ELLIOTT</v>
          </cell>
          <cell r="F469" t="str">
            <v>SELLIOTT</v>
          </cell>
          <cell r="G469">
            <v>36826</v>
          </cell>
          <cell r="H469">
            <v>15</v>
          </cell>
        </row>
        <row r="470">
          <cell r="A470" t="str">
            <v>EN09</v>
          </cell>
          <cell r="B470" t="str">
            <v>JTENFINX</v>
          </cell>
          <cell r="C470" t="str">
            <v>Tax Quantum</v>
          </cell>
          <cell r="D470" t="str">
            <v>*DEV*</v>
          </cell>
          <cell r="E470" t="str">
            <v>ELLIOTT</v>
          </cell>
          <cell r="F470" t="str">
            <v>SELLIOTT</v>
          </cell>
          <cell r="G470">
            <v>36833</v>
          </cell>
          <cell r="H470">
            <v>40</v>
          </cell>
        </row>
        <row r="471">
          <cell r="A471" t="str">
            <v>EN09</v>
          </cell>
          <cell r="B471" t="str">
            <v>JTENFINX</v>
          </cell>
          <cell r="C471" t="str">
            <v>Tax Quantum</v>
          </cell>
          <cell r="D471" t="str">
            <v>*DEV*</v>
          </cell>
          <cell r="E471" t="str">
            <v>ELLIOTT</v>
          </cell>
          <cell r="F471" t="str">
            <v>SELLIOTT</v>
          </cell>
          <cell r="G471">
            <v>36840</v>
          </cell>
          <cell r="H471">
            <v>41</v>
          </cell>
        </row>
        <row r="472">
          <cell r="A472" t="str">
            <v>EN09</v>
          </cell>
          <cell r="B472" t="str">
            <v>JTENFINX</v>
          </cell>
          <cell r="C472" t="str">
            <v>Tax Quantum</v>
          </cell>
          <cell r="D472" t="str">
            <v>*DEV*</v>
          </cell>
          <cell r="E472" t="str">
            <v>ELLIOTT</v>
          </cell>
          <cell r="F472" t="str">
            <v>SELLIOTT</v>
          </cell>
          <cell r="G472">
            <v>36847</v>
          </cell>
          <cell r="H472">
            <v>42</v>
          </cell>
        </row>
        <row r="473">
          <cell r="A473" t="str">
            <v>EN34</v>
          </cell>
          <cell r="B473" t="str">
            <v>AHEN3401</v>
          </cell>
          <cell r="C473" t="str">
            <v>Test Group</v>
          </cell>
          <cell r="D473" t="str">
            <v>*OTH*</v>
          </cell>
          <cell r="E473" t="str">
            <v>ESPINOZA</v>
          </cell>
          <cell r="F473" t="str">
            <v>RAMONESP</v>
          </cell>
          <cell r="G473">
            <v>36840</v>
          </cell>
          <cell r="H473">
            <v>40</v>
          </cell>
        </row>
        <row r="474">
          <cell r="A474" t="str">
            <v>EN07</v>
          </cell>
          <cell r="B474" t="str">
            <v>JTENUNDR</v>
          </cell>
          <cell r="C474" t="str">
            <v>Under Utilization</v>
          </cell>
          <cell r="D474" t="str">
            <v>*OTH*</v>
          </cell>
          <cell r="E474" t="str">
            <v>ESPINOZA</v>
          </cell>
          <cell r="F474" t="str">
            <v>RAMONESP</v>
          </cell>
          <cell r="G474">
            <v>36847</v>
          </cell>
          <cell r="H474">
            <v>40</v>
          </cell>
        </row>
        <row r="475">
          <cell r="A475" t="str">
            <v>EN04</v>
          </cell>
          <cell r="B475" t="str">
            <v>CSEN0101</v>
          </cell>
          <cell r="C475" t="str">
            <v>PCCS Release 2.0</v>
          </cell>
          <cell r="D475" t="str">
            <v>*ENH*</v>
          </cell>
          <cell r="E475" t="str">
            <v>EUSTICE</v>
          </cell>
          <cell r="F475" t="str">
            <v>EUSTICE</v>
          </cell>
          <cell r="G475">
            <v>36840</v>
          </cell>
          <cell r="H475">
            <v>-21</v>
          </cell>
        </row>
        <row r="476">
          <cell r="A476" t="str">
            <v>EN04</v>
          </cell>
          <cell r="B476" t="str">
            <v>CSPCCE03</v>
          </cell>
          <cell r="C476" t="str">
            <v>PCCS RELEASE 2.0</v>
          </cell>
          <cell r="D476" t="str">
            <v>*ENH*</v>
          </cell>
          <cell r="E476" t="str">
            <v>EUSTICE</v>
          </cell>
          <cell r="F476" t="str">
            <v>EUSTICE</v>
          </cell>
          <cell r="G476">
            <v>36840</v>
          </cell>
          <cell r="H476">
            <v>21</v>
          </cell>
        </row>
        <row r="477">
          <cell r="A477" t="str">
            <v>EN04</v>
          </cell>
          <cell r="B477" t="str">
            <v>CSEN0101</v>
          </cell>
          <cell r="C477" t="str">
            <v>PCCS Release 2.0</v>
          </cell>
          <cell r="D477" t="str">
            <v>*ENH*</v>
          </cell>
          <cell r="E477" t="str">
            <v>EUSTICE</v>
          </cell>
          <cell r="F477" t="str">
            <v>EUSTICE</v>
          </cell>
          <cell r="G477">
            <v>36840</v>
          </cell>
          <cell r="H477">
            <v>21</v>
          </cell>
        </row>
        <row r="478">
          <cell r="A478" t="str">
            <v>EN04</v>
          </cell>
          <cell r="B478" t="str">
            <v>CSPCCE03</v>
          </cell>
          <cell r="C478" t="str">
            <v>PCCS RELEASE 2.0</v>
          </cell>
          <cell r="D478" t="str">
            <v>*ENH*</v>
          </cell>
          <cell r="E478" t="str">
            <v>EUSTICE</v>
          </cell>
          <cell r="F478" t="str">
            <v>EUSTICE</v>
          </cell>
          <cell r="G478">
            <v>36847</v>
          </cell>
          <cell r="H478">
            <v>50</v>
          </cell>
        </row>
        <row r="479">
          <cell r="A479" t="str">
            <v>EN04</v>
          </cell>
          <cell r="B479" t="str">
            <v>CSEN0101</v>
          </cell>
          <cell r="C479" t="str">
            <v>PCCS Release 2.0</v>
          </cell>
          <cell r="D479" t="str">
            <v>*ENH*</v>
          </cell>
          <cell r="E479" t="str">
            <v>EUSTICE</v>
          </cell>
          <cell r="F479" t="str">
            <v>EUSTICE</v>
          </cell>
          <cell r="G479">
            <v>36847</v>
          </cell>
          <cell r="H479">
            <v>-50</v>
          </cell>
        </row>
        <row r="480">
          <cell r="A480" t="str">
            <v>EN04</v>
          </cell>
          <cell r="B480" t="str">
            <v>CSEN0101</v>
          </cell>
          <cell r="C480" t="str">
            <v>PCCS Release 2.0</v>
          </cell>
          <cell r="D480" t="str">
            <v>*ENH*</v>
          </cell>
          <cell r="E480" t="str">
            <v>EUSTICE</v>
          </cell>
          <cell r="F480" t="str">
            <v>EUSTICE</v>
          </cell>
          <cell r="G480">
            <v>36847</v>
          </cell>
          <cell r="H480">
            <v>50</v>
          </cell>
        </row>
        <row r="481">
          <cell r="A481" t="str">
            <v>EN04</v>
          </cell>
          <cell r="B481" t="str">
            <v>CSEN0101</v>
          </cell>
          <cell r="C481" t="str">
            <v>PCCS Release 2.0</v>
          </cell>
          <cell r="D481" t="str">
            <v>*ENH*</v>
          </cell>
          <cell r="E481" t="str">
            <v>EUSTICE</v>
          </cell>
          <cell r="F481" t="str">
            <v>EUSTICE</v>
          </cell>
          <cell r="G481">
            <v>36854</v>
          </cell>
          <cell r="H481">
            <v>-30</v>
          </cell>
        </row>
        <row r="482">
          <cell r="A482" t="str">
            <v>EN04</v>
          </cell>
          <cell r="B482" t="str">
            <v>CSPCCE03</v>
          </cell>
          <cell r="C482" t="str">
            <v>PCCS RELEASE 2.0</v>
          </cell>
          <cell r="D482" t="str">
            <v>*ENH*</v>
          </cell>
          <cell r="E482" t="str">
            <v>EUSTICE</v>
          </cell>
          <cell r="F482" t="str">
            <v>EUSTICE</v>
          </cell>
          <cell r="G482">
            <v>36854</v>
          </cell>
          <cell r="H482">
            <v>30</v>
          </cell>
        </row>
        <row r="483">
          <cell r="A483" t="str">
            <v>EN04</v>
          </cell>
          <cell r="B483" t="str">
            <v>CSEN0101</v>
          </cell>
          <cell r="C483" t="str">
            <v>PCCS Release 2.0</v>
          </cell>
          <cell r="D483" t="str">
            <v>*ENH*</v>
          </cell>
          <cell r="E483" t="str">
            <v>EUSTICE</v>
          </cell>
          <cell r="F483" t="str">
            <v>EUSTICE</v>
          </cell>
          <cell r="G483">
            <v>36854</v>
          </cell>
          <cell r="H483">
            <v>30</v>
          </cell>
        </row>
        <row r="484">
          <cell r="A484" t="str">
            <v>EN08</v>
          </cell>
          <cell r="B484" t="str">
            <v>CSEN0801</v>
          </cell>
          <cell r="C484" t="str">
            <v>SAP PLANT MAINT. IMPLEMENTATION</v>
          </cell>
          <cell r="D484" t="str">
            <v>*DEV*</v>
          </cell>
          <cell r="E484" t="str">
            <v>FARRIS</v>
          </cell>
          <cell r="F484" t="str">
            <v>FARRIST</v>
          </cell>
          <cell r="G484">
            <v>36826</v>
          </cell>
          <cell r="H484">
            <v>-7</v>
          </cell>
        </row>
        <row r="485">
          <cell r="A485" t="str">
            <v>EN08</v>
          </cell>
          <cell r="B485" t="str">
            <v>CSEN0801</v>
          </cell>
          <cell r="C485" t="str">
            <v>SAP PLANT MAINT. IMPLEMENTATION</v>
          </cell>
          <cell r="D485" t="str">
            <v>*DEV*</v>
          </cell>
          <cell r="E485" t="str">
            <v>FARRIS</v>
          </cell>
          <cell r="F485" t="str">
            <v>FARRIST</v>
          </cell>
          <cell r="G485">
            <v>36826</v>
          </cell>
          <cell r="H485">
            <v>7</v>
          </cell>
        </row>
        <row r="486">
          <cell r="A486" t="str">
            <v>EN08</v>
          </cell>
          <cell r="B486" t="str">
            <v>CSEN0801</v>
          </cell>
          <cell r="C486" t="str">
            <v>SAP PLANT MAINT. IMPLEMENTATION</v>
          </cell>
          <cell r="D486" t="str">
            <v>*DEV*</v>
          </cell>
          <cell r="E486" t="str">
            <v>FARRIS</v>
          </cell>
          <cell r="F486" t="str">
            <v>FARRIST</v>
          </cell>
          <cell r="G486">
            <v>36833</v>
          </cell>
          <cell r="H486">
            <v>-16</v>
          </cell>
        </row>
        <row r="487">
          <cell r="A487" t="str">
            <v>EN08</v>
          </cell>
          <cell r="B487" t="str">
            <v>CSEN0801</v>
          </cell>
          <cell r="C487" t="str">
            <v>SAP PLANT MAINT. IMPLEMENTATION</v>
          </cell>
          <cell r="D487" t="str">
            <v>*DEV*</v>
          </cell>
          <cell r="E487" t="str">
            <v>FARRIS</v>
          </cell>
          <cell r="F487" t="str">
            <v>FARRIST</v>
          </cell>
          <cell r="G487">
            <v>36833</v>
          </cell>
          <cell r="H487">
            <v>16</v>
          </cell>
        </row>
        <row r="488">
          <cell r="A488" t="str">
            <v>EN08</v>
          </cell>
          <cell r="B488" t="str">
            <v>CSEN0801</v>
          </cell>
          <cell r="C488" t="str">
            <v>SAP PLANT MAINT. IMPLEMENTATION</v>
          </cell>
          <cell r="D488" t="str">
            <v>*DEV*</v>
          </cell>
          <cell r="E488" t="str">
            <v>FARRIS</v>
          </cell>
          <cell r="F488" t="str">
            <v>FARRIST</v>
          </cell>
          <cell r="G488">
            <v>36840</v>
          </cell>
          <cell r="H488">
            <v>-2</v>
          </cell>
        </row>
        <row r="489">
          <cell r="A489" t="str">
            <v>EN08</v>
          </cell>
          <cell r="B489" t="str">
            <v>CSEN0801</v>
          </cell>
          <cell r="C489" t="str">
            <v>SAP PLANT MAINT. IMPLEMENTATION</v>
          </cell>
          <cell r="D489" t="str">
            <v>*DEV*</v>
          </cell>
          <cell r="E489" t="str">
            <v>FARRIS</v>
          </cell>
          <cell r="F489" t="str">
            <v>FARRIST</v>
          </cell>
          <cell r="G489">
            <v>36840</v>
          </cell>
          <cell r="H489">
            <v>2</v>
          </cell>
        </row>
        <row r="490">
          <cell r="A490" t="str">
            <v>EN04</v>
          </cell>
          <cell r="B490" t="str">
            <v>JTENRSK8</v>
          </cell>
          <cell r="C490" t="str">
            <v>Energy Asset Management</v>
          </cell>
          <cell r="D490" t="str">
            <v>*OGS*</v>
          </cell>
          <cell r="E490" t="str">
            <v>FELEFLI</v>
          </cell>
          <cell r="F490" t="str">
            <v>FELEFLI</v>
          </cell>
          <cell r="G490">
            <v>36826</v>
          </cell>
          <cell r="H490">
            <v>0</v>
          </cell>
        </row>
        <row r="491">
          <cell r="A491" t="str">
            <v>EN04</v>
          </cell>
          <cell r="B491" t="str">
            <v>JTENRS15</v>
          </cell>
          <cell r="C491" t="str">
            <v>NEPOOL</v>
          </cell>
          <cell r="D491" t="str">
            <v>*DEV*</v>
          </cell>
          <cell r="E491" t="str">
            <v>FELEFLI</v>
          </cell>
          <cell r="F491" t="str">
            <v>FELEFLI</v>
          </cell>
          <cell r="G491">
            <v>36826</v>
          </cell>
          <cell r="H491">
            <v>0</v>
          </cell>
        </row>
        <row r="492">
          <cell r="A492" t="str">
            <v>EN04</v>
          </cell>
          <cell r="B492" t="str">
            <v>JTENRSKG</v>
          </cell>
          <cell r="C492" t="str">
            <v>Retail Gas System R2</v>
          </cell>
          <cell r="D492" t="str">
            <v>*ENH*</v>
          </cell>
          <cell r="E492" t="str">
            <v>FELEFLI</v>
          </cell>
          <cell r="F492" t="str">
            <v>FELEFLI</v>
          </cell>
          <cell r="G492">
            <v>36826</v>
          </cell>
          <cell r="H492">
            <v>0</v>
          </cell>
        </row>
        <row r="493">
          <cell r="A493" t="str">
            <v>EN04</v>
          </cell>
          <cell r="B493" t="str">
            <v>JTENRK97</v>
          </cell>
          <cell r="C493" t="str">
            <v>Risk Mgmnt -Fastpath Enhancements</v>
          </cell>
          <cell r="D493" t="str">
            <v>*ENH*</v>
          </cell>
          <cell r="E493" t="str">
            <v>FELEFLI</v>
          </cell>
          <cell r="F493" t="str">
            <v>FELEFLI</v>
          </cell>
          <cell r="G493">
            <v>36826</v>
          </cell>
          <cell r="H493">
            <v>0</v>
          </cell>
        </row>
        <row r="494">
          <cell r="A494" t="str">
            <v>EN04</v>
          </cell>
          <cell r="B494" t="str">
            <v>JTENRK98</v>
          </cell>
          <cell r="C494" t="str">
            <v>Risk Mgt-RFS Proposal Development</v>
          </cell>
          <cell r="D494" t="str">
            <v>*DEV*</v>
          </cell>
          <cell r="E494" t="str">
            <v>FELEFLI</v>
          </cell>
          <cell r="F494" t="str">
            <v>FELEFLI</v>
          </cell>
          <cell r="G494">
            <v>36826</v>
          </cell>
          <cell r="H494">
            <v>0</v>
          </cell>
        </row>
        <row r="495">
          <cell r="A495" t="str">
            <v>EN04</v>
          </cell>
          <cell r="B495" t="str">
            <v>JTENRS12</v>
          </cell>
          <cell r="C495" t="str">
            <v>Solutions Framework V1.2</v>
          </cell>
          <cell r="D495" t="str">
            <v>*ENH*</v>
          </cell>
          <cell r="E495" t="str">
            <v>FELEFLI</v>
          </cell>
          <cell r="F495" t="str">
            <v>FELEFLI</v>
          </cell>
          <cell r="G495">
            <v>36826</v>
          </cell>
          <cell r="H495">
            <v>0</v>
          </cell>
        </row>
        <row r="496">
          <cell r="A496" t="str">
            <v>EN04</v>
          </cell>
          <cell r="B496" t="str">
            <v>JTENRSKF</v>
          </cell>
          <cell r="C496" t="str">
            <v>Rate Engin R2.5</v>
          </cell>
          <cell r="D496" t="str">
            <v>*OGS*</v>
          </cell>
          <cell r="E496" t="str">
            <v>FELEFLI</v>
          </cell>
          <cell r="F496" t="str">
            <v>FELEFLI</v>
          </cell>
          <cell r="G496">
            <v>36826</v>
          </cell>
          <cell r="H496">
            <v>35</v>
          </cell>
        </row>
        <row r="497">
          <cell r="A497" t="str">
            <v>EN04</v>
          </cell>
          <cell r="B497" t="str">
            <v>JTENRSK4</v>
          </cell>
          <cell r="C497" t="str">
            <v>Curve Mgt System</v>
          </cell>
          <cell r="D497" t="str">
            <v>*DEV*</v>
          </cell>
          <cell r="E497" t="str">
            <v>FELEFLI</v>
          </cell>
          <cell r="F497" t="str">
            <v>FELEFLI</v>
          </cell>
          <cell r="G497">
            <v>36833</v>
          </cell>
          <cell r="H497">
            <v>4</v>
          </cell>
        </row>
        <row r="498">
          <cell r="A498" t="str">
            <v>EN04</v>
          </cell>
          <cell r="B498" t="str">
            <v>JTENRSK7</v>
          </cell>
          <cell r="C498" t="str">
            <v>Electric Risk Book, R1</v>
          </cell>
          <cell r="D498" t="str">
            <v>*OGS*</v>
          </cell>
          <cell r="E498" t="str">
            <v>FELEFLI</v>
          </cell>
          <cell r="F498" t="str">
            <v>FELEFLI</v>
          </cell>
          <cell r="G498">
            <v>36833</v>
          </cell>
          <cell r="H498">
            <v>7</v>
          </cell>
        </row>
        <row r="499">
          <cell r="A499" t="str">
            <v>EN04</v>
          </cell>
          <cell r="B499" t="str">
            <v>JTENRSKK</v>
          </cell>
          <cell r="C499" t="str">
            <v>Electricity Pricing Model. R2</v>
          </cell>
          <cell r="D499" t="str">
            <v>*DEV*</v>
          </cell>
          <cell r="E499" t="str">
            <v>FELEFLI</v>
          </cell>
          <cell r="F499" t="str">
            <v>FELEFLI</v>
          </cell>
          <cell r="G499">
            <v>36833</v>
          </cell>
          <cell r="H499">
            <v>4</v>
          </cell>
        </row>
        <row r="500">
          <cell r="A500" t="str">
            <v>EN04</v>
          </cell>
          <cell r="B500" t="str">
            <v>JTENRSK9</v>
          </cell>
          <cell r="C500" t="str">
            <v>Enterprise Load Forecasting System</v>
          </cell>
          <cell r="D500" t="str">
            <v>*DEV*</v>
          </cell>
          <cell r="E500" t="str">
            <v>FELEFLI</v>
          </cell>
          <cell r="F500" t="str">
            <v>FELEFLI</v>
          </cell>
          <cell r="G500">
            <v>36833</v>
          </cell>
          <cell r="H500">
            <v>4</v>
          </cell>
        </row>
        <row r="501">
          <cell r="A501" t="str">
            <v>EN04</v>
          </cell>
          <cell r="B501" t="str">
            <v>JTENRSKC</v>
          </cell>
          <cell r="C501" t="str">
            <v>Lighting Efficiency Analysis Prog(</v>
          </cell>
          <cell r="D501" t="str">
            <v>*DEV*</v>
          </cell>
          <cell r="E501" t="str">
            <v>FELEFLI</v>
          </cell>
          <cell r="F501" t="str">
            <v>FELEFLI</v>
          </cell>
          <cell r="G501">
            <v>36833</v>
          </cell>
          <cell r="H501">
            <v>2</v>
          </cell>
        </row>
        <row r="502">
          <cell r="A502" t="str">
            <v>EN04</v>
          </cell>
          <cell r="B502" t="str">
            <v>JTENRSKD</v>
          </cell>
          <cell r="C502" t="str">
            <v>Load Wizard R3.1</v>
          </cell>
          <cell r="D502" t="str">
            <v>*ENH*</v>
          </cell>
          <cell r="E502" t="str">
            <v>FELEFLI</v>
          </cell>
          <cell r="F502" t="str">
            <v>FELEFLI</v>
          </cell>
          <cell r="G502">
            <v>36833</v>
          </cell>
          <cell r="H502">
            <v>12</v>
          </cell>
        </row>
        <row r="503">
          <cell r="A503" t="str">
            <v>EN04</v>
          </cell>
          <cell r="B503" t="str">
            <v>JTENRS15</v>
          </cell>
          <cell r="C503" t="str">
            <v>NEPOOL</v>
          </cell>
          <cell r="D503" t="str">
            <v>*DEV*</v>
          </cell>
          <cell r="E503" t="str">
            <v>FELEFLI</v>
          </cell>
          <cell r="F503" t="str">
            <v>FELEFLI</v>
          </cell>
          <cell r="G503">
            <v>36833</v>
          </cell>
          <cell r="H503">
            <v>3</v>
          </cell>
        </row>
        <row r="504">
          <cell r="A504" t="str">
            <v>EN04</v>
          </cell>
          <cell r="B504" t="str">
            <v>JTENRSKF</v>
          </cell>
          <cell r="C504" t="str">
            <v>Rate Engin R2.5</v>
          </cell>
          <cell r="D504" t="str">
            <v>*OGS*</v>
          </cell>
          <cell r="E504" t="str">
            <v>FELEFLI</v>
          </cell>
          <cell r="F504" t="str">
            <v>FELEFLI</v>
          </cell>
          <cell r="G504">
            <v>36833</v>
          </cell>
          <cell r="H504">
            <v>10</v>
          </cell>
        </row>
        <row r="505">
          <cell r="A505" t="str">
            <v>EN04</v>
          </cell>
          <cell r="B505" t="str">
            <v>JTENRSKG</v>
          </cell>
          <cell r="C505" t="str">
            <v>Retail Gas System R2</v>
          </cell>
          <cell r="D505" t="str">
            <v>*ENH*</v>
          </cell>
          <cell r="E505" t="str">
            <v>FELEFLI</v>
          </cell>
          <cell r="F505" t="str">
            <v>FELEFLI</v>
          </cell>
          <cell r="G505">
            <v>36833</v>
          </cell>
          <cell r="H505">
            <v>4</v>
          </cell>
        </row>
        <row r="506">
          <cell r="A506" t="str">
            <v>EN04</v>
          </cell>
          <cell r="B506" t="str">
            <v>JTENRK98</v>
          </cell>
          <cell r="C506" t="str">
            <v>Risk Mgt-RFS Proposal Development</v>
          </cell>
          <cell r="D506" t="str">
            <v>*DEV*</v>
          </cell>
          <cell r="E506" t="str">
            <v>FELEFLI</v>
          </cell>
          <cell r="F506" t="str">
            <v>FELEFLI</v>
          </cell>
          <cell r="G506">
            <v>36833</v>
          </cell>
          <cell r="H506">
            <v>4</v>
          </cell>
        </row>
        <row r="507">
          <cell r="A507" t="str">
            <v>EN04</v>
          </cell>
          <cell r="B507" t="str">
            <v>JTENRS12</v>
          </cell>
          <cell r="C507" t="str">
            <v>Solutions Framework V1.2</v>
          </cell>
          <cell r="D507" t="str">
            <v>*ENH*</v>
          </cell>
          <cell r="E507" t="str">
            <v>FELEFLI</v>
          </cell>
          <cell r="F507" t="str">
            <v>FELEFLI</v>
          </cell>
          <cell r="G507">
            <v>36833</v>
          </cell>
          <cell r="H507">
            <v>5</v>
          </cell>
        </row>
        <row r="508">
          <cell r="A508" t="str">
            <v>EN04</v>
          </cell>
          <cell r="B508" t="str">
            <v>JTENRSK4</v>
          </cell>
          <cell r="C508" t="str">
            <v>Curve Mgt System</v>
          </cell>
          <cell r="D508" t="str">
            <v>*DEV*</v>
          </cell>
          <cell r="E508" t="str">
            <v>FELEFLI</v>
          </cell>
          <cell r="F508" t="str">
            <v>FELEFLI</v>
          </cell>
          <cell r="G508">
            <v>36840</v>
          </cell>
          <cell r="H508">
            <v>10</v>
          </cell>
        </row>
        <row r="509">
          <cell r="A509" t="str">
            <v>EN08</v>
          </cell>
          <cell r="B509" t="str">
            <v>JTENRSKQ</v>
          </cell>
          <cell r="C509" t="str">
            <v>Integrated Water System v1</v>
          </cell>
          <cell r="D509" t="str">
            <v>*DEV*</v>
          </cell>
          <cell r="E509" t="str">
            <v>FELEFLI</v>
          </cell>
          <cell r="F509" t="str">
            <v>FELEFLI</v>
          </cell>
          <cell r="G509">
            <v>36840</v>
          </cell>
          <cell r="H509">
            <v>4</v>
          </cell>
        </row>
        <row r="510">
          <cell r="A510" t="str">
            <v>EN04</v>
          </cell>
          <cell r="B510" t="str">
            <v>JTENRS15</v>
          </cell>
          <cell r="C510" t="str">
            <v>NEPOOL</v>
          </cell>
          <cell r="D510" t="str">
            <v>*DEV*</v>
          </cell>
          <cell r="E510" t="str">
            <v>FELEFLI</v>
          </cell>
          <cell r="F510" t="str">
            <v>FELEFLI</v>
          </cell>
          <cell r="G510">
            <v>36840</v>
          </cell>
          <cell r="H510">
            <v>6</v>
          </cell>
        </row>
        <row r="511">
          <cell r="A511" t="str">
            <v>EN04</v>
          </cell>
          <cell r="B511" t="str">
            <v>JTENRSKF</v>
          </cell>
          <cell r="C511" t="str">
            <v>Rate Engin R2.5</v>
          </cell>
          <cell r="D511" t="str">
            <v>*OGS*</v>
          </cell>
          <cell r="E511" t="str">
            <v>FELEFLI</v>
          </cell>
          <cell r="F511" t="str">
            <v>FELEFLI</v>
          </cell>
          <cell r="G511">
            <v>36840</v>
          </cell>
          <cell r="H511">
            <v>8</v>
          </cell>
        </row>
        <row r="512">
          <cell r="A512" t="str">
            <v>EN04</v>
          </cell>
          <cell r="B512" t="str">
            <v>JTENRK98</v>
          </cell>
          <cell r="C512" t="str">
            <v>Risk Mgt-RFS Proposal Development</v>
          </cell>
          <cell r="D512" t="str">
            <v>*DEV*</v>
          </cell>
          <cell r="E512" t="str">
            <v>FELEFLI</v>
          </cell>
          <cell r="F512" t="str">
            <v>FELEFLI</v>
          </cell>
          <cell r="G512">
            <v>36840</v>
          </cell>
          <cell r="H512">
            <v>9</v>
          </cell>
        </row>
        <row r="513">
          <cell r="A513" t="str">
            <v>EN04</v>
          </cell>
          <cell r="B513" t="str">
            <v>JTENRS12</v>
          </cell>
          <cell r="C513" t="str">
            <v>Solutions Framework V1.2</v>
          </cell>
          <cell r="D513" t="str">
            <v>*ENH*</v>
          </cell>
          <cell r="E513" t="str">
            <v>FELEFLI</v>
          </cell>
          <cell r="F513" t="str">
            <v>FELEFLI</v>
          </cell>
          <cell r="G513">
            <v>36840</v>
          </cell>
          <cell r="H513">
            <v>10</v>
          </cell>
        </row>
        <row r="514">
          <cell r="A514" t="str">
            <v>EN04</v>
          </cell>
          <cell r="B514" t="str">
            <v>JTENRS14</v>
          </cell>
          <cell r="C514" t="str">
            <v>Electric Risk Book, R2</v>
          </cell>
          <cell r="D514" t="str">
            <v>*DEV*</v>
          </cell>
          <cell r="E514" t="str">
            <v>FELEFLI</v>
          </cell>
          <cell r="F514" t="str">
            <v>FELEFLI</v>
          </cell>
          <cell r="G514">
            <v>36854</v>
          </cell>
          <cell r="H514">
            <v>10</v>
          </cell>
        </row>
        <row r="515">
          <cell r="A515" t="str">
            <v>EN04</v>
          </cell>
          <cell r="B515" t="str">
            <v>JTENRSK8</v>
          </cell>
          <cell r="C515" t="str">
            <v>Energy Asset Management</v>
          </cell>
          <cell r="D515" t="str">
            <v>*OGS*</v>
          </cell>
          <cell r="E515" t="str">
            <v>FELEFLI</v>
          </cell>
          <cell r="F515" t="str">
            <v>FELEFLI</v>
          </cell>
          <cell r="G515">
            <v>36854</v>
          </cell>
          <cell r="H515">
            <v>10</v>
          </cell>
        </row>
        <row r="516">
          <cell r="A516" t="str">
            <v>EN04</v>
          </cell>
          <cell r="B516" t="str">
            <v>JTENRSKG</v>
          </cell>
          <cell r="C516" t="str">
            <v>Retail Gas System R2</v>
          </cell>
          <cell r="D516" t="str">
            <v>*ENH*</v>
          </cell>
          <cell r="E516" t="str">
            <v>FELEFLI</v>
          </cell>
          <cell r="F516" t="str">
            <v>FELEFLI</v>
          </cell>
          <cell r="G516">
            <v>36854</v>
          </cell>
          <cell r="H516">
            <v>10</v>
          </cell>
        </row>
        <row r="517">
          <cell r="A517" t="str">
            <v>EN04</v>
          </cell>
          <cell r="B517" t="str">
            <v>JTENRS20</v>
          </cell>
          <cell r="C517" t="str">
            <v>Retail Gas System, R1</v>
          </cell>
          <cell r="D517" t="str">
            <v>*ENH*</v>
          </cell>
          <cell r="E517" t="str">
            <v>FERNANDEZ</v>
          </cell>
          <cell r="F517" t="str">
            <v>ENRSTEVE</v>
          </cell>
          <cell r="G517">
            <v>36826</v>
          </cell>
          <cell r="H517">
            <v>1</v>
          </cell>
        </row>
        <row r="518">
          <cell r="A518" t="str">
            <v>EN04</v>
          </cell>
          <cell r="B518" t="str">
            <v>JTENRS21</v>
          </cell>
          <cell r="C518" t="str">
            <v>Retail Gas System, R1</v>
          </cell>
          <cell r="D518" t="str">
            <v>*OGS*</v>
          </cell>
          <cell r="E518" t="str">
            <v>FERNANDEZ</v>
          </cell>
          <cell r="F518" t="str">
            <v>ENRSTEVE</v>
          </cell>
          <cell r="G518">
            <v>36826</v>
          </cell>
          <cell r="H518">
            <v>13</v>
          </cell>
        </row>
        <row r="519">
          <cell r="A519" t="str">
            <v>EN04</v>
          </cell>
          <cell r="B519" t="str">
            <v>JTENRS20</v>
          </cell>
          <cell r="C519" t="str">
            <v>Retail Gas System, R1</v>
          </cell>
          <cell r="D519" t="str">
            <v>*ENH*</v>
          </cell>
          <cell r="E519" t="str">
            <v>FERNANDEZ</v>
          </cell>
          <cell r="F519" t="str">
            <v>ENRSTEVE</v>
          </cell>
          <cell r="G519">
            <v>36833</v>
          </cell>
          <cell r="H519">
            <v>41.5</v>
          </cell>
        </row>
        <row r="520">
          <cell r="A520" t="str">
            <v>EN04</v>
          </cell>
          <cell r="B520" t="str">
            <v>JTENRS21</v>
          </cell>
          <cell r="C520" t="str">
            <v>Retail Gas System, R1</v>
          </cell>
          <cell r="D520" t="str">
            <v>*OGS*</v>
          </cell>
          <cell r="E520" t="str">
            <v>FERNANDEZ</v>
          </cell>
          <cell r="F520" t="str">
            <v>ENRSTEVE</v>
          </cell>
          <cell r="G520">
            <v>36833</v>
          </cell>
          <cell r="H520">
            <v>10</v>
          </cell>
        </row>
        <row r="521">
          <cell r="A521" t="str">
            <v>EN04</v>
          </cell>
          <cell r="B521" t="str">
            <v>JTENRS20</v>
          </cell>
          <cell r="C521" t="str">
            <v>Retail Gas System, R1</v>
          </cell>
          <cell r="D521" t="str">
            <v>*ENH*</v>
          </cell>
          <cell r="E521" t="str">
            <v>FERNANDEZ</v>
          </cell>
          <cell r="F521" t="str">
            <v>ENRSTEVE</v>
          </cell>
          <cell r="G521">
            <v>36840</v>
          </cell>
          <cell r="H521">
            <v>9</v>
          </cell>
        </row>
        <row r="522">
          <cell r="A522" t="str">
            <v>EN04</v>
          </cell>
          <cell r="B522" t="str">
            <v>JTENRS21</v>
          </cell>
          <cell r="C522" t="str">
            <v>Retail Gas System, R1</v>
          </cell>
          <cell r="D522" t="str">
            <v>*OGS*</v>
          </cell>
          <cell r="E522" t="str">
            <v>FERNANDEZ</v>
          </cell>
          <cell r="F522" t="str">
            <v>ENRSTEVE</v>
          </cell>
          <cell r="G522">
            <v>36840</v>
          </cell>
          <cell r="H522">
            <v>34</v>
          </cell>
        </row>
        <row r="523">
          <cell r="A523" t="str">
            <v>EN04</v>
          </cell>
          <cell r="B523" t="str">
            <v>JTENRSKG</v>
          </cell>
          <cell r="C523" t="str">
            <v>Retail Gas System R2</v>
          </cell>
          <cell r="D523" t="str">
            <v>*ENH*</v>
          </cell>
          <cell r="E523" t="str">
            <v>FERNANDEZ</v>
          </cell>
          <cell r="F523" t="str">
            <v>ENRSTEVE</v>
          </cell>
          <cell r="G523">
            <v>36847</v>
          </cell>
          <cell r="H523">
            <v>29.5</v>
          </cell>
        </row>
        <row r="524">
          <cell r="A524" t="str">
            <v>EN04</v>
          </cell>
          <cell r="B524" t="str">
            <v>JTENRS20</v>
          </cell>
          <cell r="C524" t="str">
            <v>Retail Gas System, R1</v>
          </cell>
          <cell r="D524" t="str">
            <v>*ENH*</v>
          </cell>
          <cell r="E524" t="str">
            <v>FERNANDEZ</v>
          </cell>
          <cell r="F524" t="str">
            <v>ENRSTEVE</v>
          </cell>
          <cell r="G524">
            <v>36847</v>
          </cell>
          <cell r="H524">
            <v>10.5</v>
          </cell>
        </row>
        <row r="525">
          <cell r="A525" t="str">
            <v>EN04</v>
          </cell>
          <cell r="B525" t="str">
            <v>JTENRSKG</v>
          </cell>
          <cell r="C525" t="str">
            <v>Retail Gas System R2</v>
          </cell>
          <cell r="D525" t="str">
            <v>*ENH*</v>
          </cell>
          <cell r="E525" t="str">
            <v>FERNANDEZ</v>
          </cell>
          <cell r="F525" t="str">
            <v>ENRSTEVE</v>
          </cell>
          <cell r="G525">
            <v>36854</v>
          </cell>
          <cell r="H525">
            <v>7</v>
          </cell>
        </row>
        <row r="526">
          <cell r="A526" t="str">
            <v>EN04</v>
          </cell>
          <cell r="B526" t="str">
            <v>JTENRS20</v>
          </cell>
          <cell r="C526" t="str">
            <v>Retail Gas System, R1</v>
          </cell>
          <cell r="D526" t="str">
            <v>*ENH*</v>
          </cell>
          <cell r="E526" t="str">
            <v>FERNANDEZ</v>
          </cell>
          <cell r="F526" t="str">
            <v>ENRSTEVE</v>
          </cell>
          <cell r="G526">
            <v>36854</v>
          </cell>
          <cell r="H526">
            <v>1</v>
          </cell>
        </row>
        <row r="527">
          <cell r="A527" t="str">
            <v>EN02</v>
          </cell>
          <cell r="B527" t="str">
            <v>CSEN0205</v>
          </cell>
          <cell r="C527" t="str">
            <v>Operational Data Store Phase lll</v>
          </cell>
          <cell r="D527" t="str">
            <v>*DEV*</v>
          </cell>
          <cell r="E527" t="str">
            <v>FIGGINS</v>
          </cell>
          <cell r="F527" t="str">
            <v>GFIGGINS</v>
          </cell>
          <cell r="G527">
            <v>36840</v>
          </cell>
          <cell r="H527">
            <v>-40</v>
          </cell>
        </row>
        <row r="528">
          <cell r="A528" t="str">
            <v>EN02</v>
          </cell>
          <cell r="B528" t="str">
            <v>CSEN0205</v>
          </cell>
          <cell r="C528" t="str">
            <v>Operational Data Store Phase lll</v>
          </cell>
          <cell r="D528" t="str">
            <v>*DEV*</v>
          </cell>
          <cell r="E528" t="str">
            <v>FIGGINS</v>
          </cell>
          <cell r="F528" t="str">
            <v>GFIGGINS</v>
          </cell>
          <cell r="G528">
            <v>36840</v>
          </cell>
          <cell r="H528">
            <v>40</v>
          </cell>
        </row>
        <row r="529">
          <cell r="A529" t="str">
            <v>EN02</v>
          </cell>
          <cell r="B529" t="str">
            <v>CSEN0205</v>
          </cell>
          <cell r="C529" t="str">
            <v>Operational Data Store Phase lll</v>
          </cell>
          <cell r="D529" t="str">
            <v>*DEV*</v>
          </cell>
          <cell r="E529" t="str">
            <v>FIGGINS</v>
          </cell>
          <cell r="F529" t="str">
            <v>GFIGGINS</v>
          </cell>
          <cell r="G529">
            <v>36847</v>
          </cell>
          <cell r="H529">
            <v>-40</v>
          </cell>
        </row>
        <row r="530">
          <cell r="A530" t="str">
            <v>EN02</v>
          </cell>
          <cell r="B530" t="str">
            <v>CSEN0205</v>
          </cell>
          <cell r="C530" t="str">
            <v>Operational Data Store Phase lll</v>
          </cell>
          <cell r="D530" t="str">
            <v>*DEV*</v>
          </cell>
          <cell r="E530" t="str">
            <v>FIGGINS</v>
          </cell>
          <cell r="F530" t="str">
            <v>GFIGGINS</v>
          </cell>
          <cell r="G530">
            <v>36847</v>
          </cell>
          <cell r="H530">
            <v>40</v>
          </cell>
        </row>
        <row r="531">
          <cell r="A531" t="str">
            <v>EN02</v>
          </cell>
          <cell r="B531" t="str">
            <v>CSEN0205</v>
          </cell>
          <cell r="C531" t="str">
            <v>Operational Data Store Phase lll</v>
          </cell>
          <cell r="D531" t="str">
            <v>*DEV*</v>
          </cell>
          <cell r="E531" t="str">
            <v>FIGGINS</v>
          </cell>
          <cell r="F531" t="str">
            <v>GFIGGINS</v>
          </cell>
          <cell r="G531">
            <v>36854</v>
          </cell>
          <cell r="H531">
            <v>-24</v>
          </cell>
        </row>
        <row r="532">
          <cell r="A532" t="str">
            <v>EN02</v>
          </cell>
          <cell r="B532" t="str">
            <v>CSEN0205</v>
          </cell>
          <cell r="C532" t="str">
            <v>Operational Data Store Phase lll</v>
          </cell>
          <cell r="D532" t="str">
            <v>*DEV*</v>
          </cell>
          <cell r="E532" t="str">
            <v>FIGGINS</v>
          </cell>
          <cell r="F532" t="str">
            <v>GFIGGINS</v>
          </cell>
          <cell r="G532">
            <v>36854</v>
          </cell>
          <cell r="H532">
            <v>24</v>
          </cell>
        </row>
        <row r="533">
          <cell r="A533" t="str">
            <v>EN02</v>
          </cell>
          <cell r="B533" t="str">
            <v>JTENFAC5</v>
          </cell>
          <cell r="C533" t="str">
            <v>Document Development Management</v>
          </cell>
          <cell r="D533" t="str">
            <v>*OGS*</v>
          </cell>
          <cell r="E533" t="str">
            <v>FINELY</v>
          </cell>
          <cell r="F533" t="str">
            <v>ENRDAREL</v>
          </cell>
          <cell r="G533">
            <v>36826</v>
          </cell>
          <cell r="H533">
            <v>9</v>
          </cell>
        </row>
        <row r="534">
          <cell r="A534" t="str">
            <v>EN02</v>
          </cell>
          <cell r="B534" t="str">
            <v>JTENFAC5</v>
          </cell>
          <cell r="C534" t="str">
            <v>Document Development Management</v>
          </cell>
          <cell r="D534" t="str">
            <v>*OGS*</v>
          </cell>
          <cell r="E534" t="str">
            <v>FINELY</v>
          </cell>
          <cell r="F534" t="str">
            <v>ENRDAREL</v>
          </cell>
          <cell r="G534">
            <v>36833</v>
          </cell>
          <cell r="H534">
            <v>24</v>
          </cell>
        </row>
        <row r="535">
          <cell r="A535" t="str">
            <v>EN02</v>
          </cell>
          <cell r="B535" t="str">
            <v>JTENFAC5</v>
          </cell>
          <cell r="C535" t="str">
            <v>Document Development Management</v>
          </cell>
          <cell r="D535" t="str">
            <v>*OGS*</v>
          </cell>
          <cell r="E535" t="str">
            <v>FINELY</v>
          </cell>
          <cell r="F535" t="str">
            <v>ENRDAREL</v>
          </cell>
          <cell r="G535">
            <v>36840</v>
          </cell>
          <cell r="H535">
            <v>24.5</v>
          </cell>
        </row>
        <row r="536">
          <cell r="A536" t="str">
            <v>EN02</v>
          </cell>
          <cell r="B536" t="str">
            <v>JTENFAC5</v>
          </cell>
          <cell r="C536" t="str">
            <v>Document Development Management</v>
          </cell>
          <cell r="D536" t="str">
            <v>*OGS*</v>
          </cell>
          <cell r="E536" t="str">
            <v>FINELY</v>
          </cell>
          <cell r="F536" t="str">
            <v>ENRDAREL</v>
          </cell>
          <cell r="G536">
            <v>36847</v>
          </cell>
          <cell r="H536">
            <v>23.5</v>
          </cell>
        </row>
        <row r="537">
          <cell r="A537" t="str">
            <v>EN02</v>
          </cell>
          <cell r="B537" t="str">
            <v>JTENFAC5</v>
          </cell>
          <cell r="C537" t="str">
            <v>Document Development Management</v>
          </cell>
          <cell r="D537" t="str">
            <v>*OGS*</v>
          </cell>
          <cell r="E537" t="str">
            <v>FINELY</v>
          </cell>
          <cell r="F537" t="str">
            <v>ENRDAREL</v>
          </cell>
          <cell r="G537">
            <v>36854</v>
          </cell>
          <cell r="H537">
            <v>19</v>
          </cell>
        </row>
        <row r="538">
          <cell r="A538" t="str">
            <v>EN06</v>
          </cell>
          <cell r="B538" t="str">
            <v>JTENAPPS</v>
          </cell>
          <cell r="C538" t="str">
            <v>Application Support (Level 2)</v>
          </cell>
          <cell r="D538" t="str">
            <v>*OTH*</v>
          </cell>
          <cell r="E538" t="str">
            <v>FLORES</v>
          </cell>
          <cell r="F538" t="str">
            <v>JFLORES1</v>
          </cell>
          <cell r="G538">
            <v>36826</v>
          </cell>
          <cell r="H538">
            <v>16</v>
          </cell>
        </row>
        <row r="539">
          <cell r="A539" t="str">
            <v>EN06</v>
          </cell>
          <cell r="B539" t="str">
            <v>JTENAPPS</v>
          </cell>
          <cell r="C539" t="str">
            <v>Application Support (Level 2)</v>
          </cell>
          <cell r="D539" t="str">
            <v>*OTH*</v>
          </cell>
          <cell r="E539" t="str">
            <v>FLORES</v>
          </cell>
          <cell r="F539" t="str">
            <v>JFLORES1</v>
          </cell>
          <cell r="G539">
            <v>36840</v>
          </cell>
          <cell r="H539">
            <v>40</v>
          </cell>
        </row>
        <row r="540">
          <cell r="A540" t="str">
            <v>EN06</v>
          </cell>
          <cell r="B540" t="str">
            <v>JTENAPPS</v>
          </cell>
          <cell r="C540" t="str">
            <v>Application Support (Level 2)</v>
          </cell>
          <cell r="D540" t="str">
            <v>*OTH*</v>
          </cell>
          <cell r="E540" t="str">
            <v>FLORES</v>
          </cell>
          <cell r="F540" t="str">
            <v>JFLORES1</v>
          </cell>
          <cell r="G540">
            <v>36847</v>
          </cell>
          <cell r="H540">
            <v>40</v>
          </cell>
        </row>
        <row r="541">
          <cell r="A541" t="str">
            <v>EN02</v>
          </cell>
          <cell r="B541" t="str">
            <v>CSEN0205</v>
          </cell>
          <cell r="C541" t="str">
            <v>Operational Data Store Phase lll</v>
          </cell>
          <cell r="D541" t="str">
            <v>*DEV*</v>
          </cell>
          <cell r="E541" t="str">
            <v>FRANK</v>
          </cell>
          <cell r="F541" t="str">
            <v>FRANKJM</v>
          </cell>
          <cell r="G541">
            <v>36826</v>
          </cell>
          <cell r="H541">
            <v>-16</v>
          </cell>
        </row>
        <row r="542">
          <cell r="A542" t="str">
            <v>EN02</v>
          </cell>
          <cell r="B542" t="str">
            <v>CSEN0205</v>
          </cell>
          <cell r="C542" t="str">
            <v>Operational Data Store Phase lll</v>
          </cell>
          <cell r="D542" t="str">
            <v>*DEV*</v>
          </cell>
          <cell r="E542" t="str">
            <v>FRANK</v>
          </cell>
          <cell r="F542" t="str">
            <v>FRANKJM</v>
          </cell>
          <cell r="G542">
            <v>36826</v>
          </cell>
          <cell r="H542">
            <v>16</v>
          </cell>
        </row>
        <row r="543">
          <cell r="A543" t="str">
            <v>EN02</v>
          </cell>
          <cell r="B543" t="str">
            <v>CSEN0205</v>
          </cell>
          <cell r="C543" t="str">
            <v>Operational Data Store Phase lll</v>
          </cell>
          <cell r="D543" t="str">
            <v>*DEV*</v>
          </cell>
          <cell r="E543" t="str">
            <v>FRANK</v>
          </cell>
          <cell r="F543" t="str">
            <v>FRANKJM</v>
          </cell>
          <cell r="G543">
            <v>36833</v>
          </cell>
          <cell r="H543">
            <v>-16</v>
          </cell>
        </row>
        <row r="544">
          <cell r="A544" t="str">
            <v>EN02</v>
          </cell>
          <cell r="B544" t="str">
            <v>CSEN0205</v>
          </cell>
          <cell r="C544" t="str">
            <v>Operational Data Store Phase lll</v>
          </cell>
          <cell r="D544" t="str">
            <v>*DEV*</v>
          </cell>
          <cell r="E544" t="str">
            <v>FRANK</v>
          </cell>
          <cell r="F544" t="str">
            <v>FRANKJM</v>
          </cell>
          <cell r="G544">
            <v>36833</v>
          </cell>
          <cell r="H544">
            <v>16</v>
          </cell>
        </row>
        <row r="545">
          <cell r="A545" t="str">
            <v>EN02</v>
          </cell>
          <cell r="B545" t="str">
            <v>CSEN0205</v>
          </cell>
          <cell r="C545" t="str">
            <v>Operational Data Store Phase lll</v>
          </cell>
          <cell r="D545" t="str">
            <v>*DEV*</v>
          </cell>
          <cell r="E545" t="str">
            <v>FRANK</v>
          </cell>
          <cell r="F545" t="str">
            <v>FRANKJM</v>
          </cell>
          <cell r="G545">
            <v>36840</v>
          </cell>
          <cell r="H545">
            <v>-40</v>
          </cell>
        </row>
        <row r="546">
          <cell r="A546" t="str">
            <v>EN02</v>
          </cell>
          <cell r="B546" t="str">
            <v>CSEN0205</v>
          </cell>
          <cell r="C546" t="str">
            <v>Operational Data Store Phase lll</v>
          </cell>
          <cell r="D546" t="str">
            <v>*DEV*</v>
          </cell>
          <cell r="E546" t="str">
            <v>FRANK</v>
          </cell>
          <cell r="F546" t="str">
            <v>FRANKJM</v>
          </cell>
          <cell r="G546">
            <v>36840</v>
          </cell>
          <cell r="H546">
            <v>40</v>
          </cell>
        </row>
        <row r="547">
          <cell r="A547" t="str">
            <v>EN02</v>
          </cell>
          <cell r="B547" t="str">
            <v>CSEN0205</v>
          </cell>
          <cell r="C547" t="str">
            <v>Operational Data Store Phase lll</v>
          </cell>
          <cell r="D547" t="str">
            <v>*DEV*</v>
          </cell>
          <cell r="E547" t="str">
            <v>FRANK</v>
          </cell>
          <cell r="F547" t="str">
            <v>FRANKJM</v>
          </cell>
          <cell r="G547">
            <v>36847</v>
          </cell>
          <cell r="H547">
            <v>-40</v>
          </cell>
        </row>
        <row r="548">
          <cell r="A548" t="str">
            <v>EN02</v>
          </cell>
          <cell r="B548" t="str">
            <v>CSEN0205</v>
          </cell>
          <cell r="C548" t="str">
            <v>Operational Data Store Phase lll</v>
          </cell>
          <cell r="D548" t="str">
            <v>*DEV*</v>
          </cell>
          <cell r="E548" t="str">
            <v>FRANK</v>
          </cell>
          <cell r="F548" t="str">
            <v>FRANKJM</v>
          </cell>
          <cell r="G548">
            <v>36847</v>
          </cell>
          <cell r="H548">
            <v>40</v>
          </cell>
        </row>
        <row r="549">
          <cell r="A549" t="str">
            <v>EN02</v>
          </cell>
          <cell r="B549" t="str">
            <v>CSEN0205</v>
          </cell>
          <cell r="C549" t="str">
            <v>Operational Data Store Phase lll</v>
          </cell>
          <cell r="D549" t="str">
            <v>*DEV*</v>
          </cell>
          <cell r="E549" t="str">
            <v>FRANK</v>
          </cell>
          <cell r="F549" t="str">
            <v>FRANKJM</v>
          </cell>
          <cell r="G549">
            <v>36854</v>
          </cell>
          <cell r="H549">
            <v>-24</v>
          </cell>
        </row>
        <row r="550">
          <cell r="A550" t="str">
            <v>EN02</v>
          </cell>
          <cell r="B550" t="str">
            <v>CSEN0205</v>
          </cell>
          <cell r="C550" t="str">
            <v>Operational Data Store Phase lll</v>
          </cell>
          <cell r="D550" t="str">
            <v>*DEV*</v>
          </cell>
          <cell r="E550" t="str">
            <v>FRANK</v>
          </cell>
          <cell r="F550" t="str">
            <v>FRANKJM</v>
          </cell>
          <cell r="G550">
            <v>36854</v>
          </cell>
          <cell r="H550">
            <v>24</v>
          </cell>
        </row>
        <row r="551">
          <cell r="A551" t="str">
            <v>EN02</v>
          </cell>
          <cell r="B551" t="str">
            <v>CSEN0205</v>
          </cell>
          <cell r="C551" t="str">
            <v>Operational Data Store Phase lll</v>
          </cell>
          <cell r="D551" t="str">
            <v>*DEV*</v>
          </cell>
          <cell r="E551" t="str">
            <v>FREEMAN</v>
          </cell>
          <cell r="F551" t="str">
            <v>CAFREEMA</v>
          </cell>
          <cell r="G551">
            <v>36826</v>
          </cell>
          <cell r="H551">
            <v>-18</v>
          </cell>
        </row>
        <row r="552">
          <cell r="A552" t="str">
            <v>EN02</v>
          </cell>
          <cell r="B552" t="str">
            <v>CSEN0205</v>
          </cell>
          <cell r="C552" t="str">
            <v>Operational Data Store Phase lll</v>
          </cell>
          <cell r="D552" t="str">
            <v>*DEV*</v>
          </cell>
          <cell r="E552" t="str">
            <v>FREEMAN</v>
          </cell>
          <cell r="F552" t="str">
            <v>CAFREEMA</v>
          </cell>
          <cell r="G552">
            <v>36826</v>
          </cell>
          <cell r="H552">
            <v>18</v>
          </cell>
        </row>
        <row r="553">
          <cell r="A553" t="str">
            <v>EN02</v>
          </cell>
          <cell r="B553" t="str">
            <v>CSEN0205</v>
          </cell>
          <cell r="C553" t="str">
            <v>Operational Data Store Phase lll</v>
          </cell>
          <cell r="D553" t="str">
            <v>*DEV*</v>
          </cell>
          <cell r="E553" t="str">
            <v>FREEMAN</v>
          </cell>
          <cell r="F553" t="str">
            <v>CAFREEMA</v>
          </cell>
          <cell r="G553">
            <v>36833</v>
          </cell>
          <cell r="H553">
            <v>-6</v>
          </cell>
        </row>
        <row r="554">
          <cell r="A554" t="str">
            <v>EN02</v>
          </cell>
          <cell r="B554" t="str">
            <v>CSEN0205</v>
          </cell>
          <cell r="C554" t="str">
            <v>Operational Data Store Phase lll</v>
          </cell>
          <cell r="D554" t="str">
            <v>*DEV*</v>
          </cell>
          <cell r="E554" t="str">
            <v>FREEMAN</v>
          </cell>
          <cell r="F554" t="str">
            <v>CAFREEMA</v>
          </cell>
          <cell r="G554">
            <v>36833</v>
          </cell>
          <cell r="H554">
            <v>6</v>
          </cell>
        </row>
        <row r="555">
          <cell r="A555" t="str">
            <v>EN02</v>
          </cell>
          <cell r="B555" t="str">
            <v>CSEN0205</v>
          </cell>
          <cell r="C555" t="str">
            <v>Operational Data Store Phase lll</v>
          </cell>
          <cell r="D555" t="str">
            <v>*DEV*</v>
          </cell>
          <cell r="E555" t="str">
            <v>FREEMAN</v>
          </cell>
          <cell r="F555" t="str">
            <v>CAFREEMA</v>
          </cell>
          <cell r="G555">
            <v>36840</v>
          </cell>
          <cell r="H555">
            <v>-36</v>
          </cell>
        </row>
        <row r="556">
          <cell r="A556" t="str">
            <v>EN02</v>
          </cell>
          <cell r="B556" t="str">
            <v>CSEN0205</v>
          </cell>
          <cell r="C556" t="str">
            <v>Operational Data Store Phase lll</v>
          </cell>
          <cell r="D556" t="str">
            <v>*DEV*</v>
          </cell>
          <cell r="E556" t="str">
            <v>FREEMAN</v>
          </cell>
          <cell r="F556" t="str">
            <v>CAFREEMA</v>
          </cell>
          <cell r="G556">
            <v>36840</v>
          </cell>
          <cell r="H556">
            <v>36</v>
          </cell>
        </row>
        <row r="557">
          <cell r="A557" t="str">
            <v>EN02</v>
          </cell>
          <cell r="B557" t="str">
            <v>CSEN0205</v>
          </cell>
          <cell r="C557" t="str">
            <v>Operational Data Store Phase lll</v>
          </cell>
          <cell r="D557" t="str">
            <v>*DEV*</v>
          </cell>
          <cell r="E557" t="str">
            <v>FREEMAN</v>
          </cell>
          <cell r="F557" t="str">
            <v>CAFREEMA</v>
          </cell>
          <cell r="G557">
            <v>36847</v>
          </cell>
          <cell r="H557">
            <v>-42</v>
          </cell>
        </row>
        <row r="558">
          <cell r="A558" t="str">
            <v>EN02</v>
          </cell>
          <cell r="B558" t="str">
            <v>CSEN0205</v>
          </cell>
          <cell r="C558" t="str">
            <v>Operational Data Store Phase lll</v>
          </cell>
          <cell r="D558" t="str">
            <v>*DEV*</v>
          </cell>
          <cell r="E558" t="str">
            <v>FREEMAN</v>
          </cell>
          <cell r="F558" t="str">
            <v>CAFREEMA</v>
          </cell>
          <cell r="G558">
            <v>36847</v>
          </cell>
          <cell r="H558">
            <v>42</v>
          </cell>
        </row>
        <row r="559">
          <cell r="A559" t="str">
            <v>EN02</v>
          </cell>
          <cell r="B559" t="str">
            <v>CSEN0205</v>
          </cell>
          <cell r="C559" t="str">
            <v>Operational Data Store Phase lll</v>
          </cell>
          <cell r="D559" t="str">
            <v>*DEV*</v>
          </cell>
          <cell r="E559" t="str">
            <v>FREEMAN</v>
          </cell>
          <cell r="F559" t="str">
            <v>CAFREEMA</v>
          </cell>
          <cell r="G559">
            <v>36854</v>
          </cell>
          <cell r="H559">
            <v>-23.5</v>
          </cell>
        </row>
        <row r="560">
          <cell r="A560" t="str">
            <v>EN02</v>
          </cell>
          <cell r="B560" t="str">
            <v>CSEN0205</v>
          </cell>
          <cell r="C560" t="str">
            <v>Operational Data Store Phase lll</v>
          </cell>
          <cell r="D560" t="str">
            <v>*DEV*</v>
          </cell>
          <cell r="E560" t="str">
            <v>FREEMAN</v>
          </cell>
          <cell r="F560" t="str">
            <v>CAFREEMA</v>
          </cell>
          <cell r="G560">
            <v>36854</v>
          </cell>
          <cell r="H560">
            <v>23.5</v>
          </cell>
        </row>
        <row r="561">
          <cell r="A561" t="str">
            <v>EN08</v>
          </cell>
          <cell r="B561" t="str">
            <v>JTENRSKQ</v>
          </cell>
          <cell r="C561" t="str">
            <v>Integrated Water System v1</v>
          </cell>
          <cell r="D561" t="str">
            <v>*DEV*</v>
          </cell>
          <cell r="E561" t="str">
            <v>FROEHLICH</v>
          </cell>
          <cell r="F561" t="str">
            <v>STEVENF1</v>
          </cell>
          <cell r="G561">
            <v>36826</v>
          </cell>
          <cell r="H561">
            <v>0</v>
          </cell>
        </row>
        <row r="562">
          <cell r="A562" t="str">
            <v>EN02</v>
          </cell>
          <cell r="B562" t="str">
            <v>JTENFACD</v>
          </cell>
          <cell r="C562" t="str">
            <v>Operational Data Store Phase 1</v>
          </cell>
          <cell r="D562" t="str">
            <v>*DEV*</v>
          </cell>
          <cell r="E562" t="str">
            <v>FROEHLICH</v>
          </cell>
          <cell r="F562" t="str">
            <v>STEVENF1</v>
          </cell>
          <cell r="G562">
            <v>36826</v>
          </cell>
          <cell r="H562">
            <v>0</v>
          </cell>
        </row>
        <row r="563">
          <cell r="A563" t="str">
            <v>EN02</v>
          </cell>
          <cell r="B563" t="str">
            <v>JTENFAC7</v>
          </cell>
          <cell r="C563" t="str">
            <v>Facilities Monitoring &amp; Control 3.1</v>
          </cell>
          <cell r="D563" t="str">
            <v>*OGS*</v>
          </cell>
          <cell r="E563" t="str">
            <v>FROEHLICH</v>
          </cell>
          <cell r="F563" t="str">
            <v>STEVENF1</v>
          </cell>
          <cell r="G563">
            <v>36826</v>
          </cell>
          <cell r="H563">
            <v>6</v>
          </cell>
        </row>
        <row r="564">
          <cell r="A564" t="str">
            <v>EN04</v>
          </cell>
          <cell r="B564" t="str">
            <v>JTENRK97</v>
          </cell>
          <cell r="C564" t="str">
            <v>Risk Mgmnt -Fastpath Enhancements</v>
          </cell>
          <cell r="D564" t="str">
            <v>*ENH*</v>
          </cell>
          <cell r="E564" t="str">
            <v>FROEHLICH</v>
          </cell>
          <cell r="F564" t="str">
            <v>STEVENF1</v>
          </cell>
          <cell r="G564">
            <v>36826</v>
          </cell>
          <cell r="H564">
            <v>4</v>
          </cell>
        </row>
        <row r="565">
          <cell r="A565" t="str">
            <v>EN08</v>
          </cell>
          <cell r="B565" t="str">
            <v>JTENRR98</v>
          </cell>
          <cell r="C565" t="str">
            <v>Strategic Risk Mgt - RFS Proposal</v>
          </cell>
          <cell r="D565" t="str">
            <v>*DEV*</v>
          </cell>
          <cell r="E565" t="str">
            <v>FROEHLICH</v>
          </cell>
          <cell r="F565" t="str">
            <v>STEVENF1</v>
          </cell>
          <cell r="G565">
            <v>36826</v>
          </cell>
          <cell r="H565">
            <v>6</v>
          </cell>
        </row>
        <row r="566">
          <cell r="A566" t="str">
            <v>EN02</v>
          </cell>
          <cell r="B566" t="str">
            <v>JTENFAC7</v>
          </cell>
          <cell r="C566" t="str">
            <v>Facilities Monitoring &amp; Control 3.1</v>
          </cell>
          <cell r="D566" t="str">
            <v>*OGS*</v>
          </cell>
          <cell r="E566" t="str">
            <v>FROEHLICH</v>
          </cell>
          <cell r="F566" t="str">
            <v>STEVENF1</v>
          </cell>
          <cell r="G566">
            <v>36833</v>
          </cell>
          <cell r="H566">
            <v>7</v>
          </cell>
        </row>
        <row r="567">
          <cell r="A567" t="str">
            <v>EN08</v>
          </cell>
          <cell r="B567" t="str">
            <v>JTENRSKQ</v>
          </cell>
          <cell r="C567" t="str">
            <v>Integrated Water System v1</v>
          </cell>
          <cell r="D567" t="str">
            <v>*DEV*</v>
          </cell>
          <cell r="E567" t="str">
            <v>FROEHLICH</v>
          </cell>
          <cell r="F567" t="str">
            <v>STEVENF1</v>
          </cell>
          <cell r="G567">
            <v>36833</v>
          </cell>
          <cell r="H567">
            <v>10</v>
          </cell>
        </row>
        <row r="568">
          <cell r="A568" t="str">
            <v>EN02</v>
          </cell>
          <cell r="B568" t="str">
            <v>JTENFACD</v>
          </cell>
          <cell r="C568" t="str">
            <v>Operational Data Store Phase 1</v>
          </cell>
          <cell r="D568" t="str">
            <v>*DEV*</v>
          </cell>
          <cell r="E568" t="str">
            <v>FROEHLICH</v>
          </cell>
          <cell r="F568" t="str">
            <v>STEVENF1</v>
          </cell>
          <cell r="G568">
            <v>36833</v>
          </cell>
          <cell r="H568">
            <v>2</v>
          </cell>
        </row>
        <row r="569">
          <cell r="A569" t="str">
            <v>EN04</v>
          </cell>
          <cell r="B569" t="str">
            <v>JTENRK97</v>
          </cell>
          <cell r="C569" t="str">
            <v>Risk Mgmnt -Fastpath Enhancements</v>
          </cell>
          <cell r="D569" t="str">
            <v>*ENH*</v>
          </cell>
          <cell r="E569" t="str">
            <v>FROEHLICH</v>
          </cell>
          <cell r="F569" t="str">
            <v>STEVENF1</v>
          </cell>
          <cell r="G569">
            <v>36833</v>
          </cell>
          <cell r="H569">
            <v>15</v>
          </cell>
        </row>
        <row r="570">
          <cell r="A570" t="str">
            <v>EN08</v>
          </cell>
          <cell r="B570" t="str">
            <v>JTENRR98</v>
          </cell>
          <cell r="C570" t="str">
            <v>Strategic Risk Mgt - RFS Proposal</v>
          </cell>
          <cell r="D570" t="str">
            <v>*DEV*</v>
          </cell>
          <cell r="E570" t="str">
            <v>FROEHLICH</v>
          </cell>
          <cell r="F570" t="str">
            <v>STEVENF1</v>
          </cell>
          <cell r="G570">
            <v>36833</v>
          </cell>
          <cell r="H570">
            <v>19</v>
          </cell>
        </row>
        <row r="571">
          <cell r="A571" t="str">
            <v>EN08</v>
          </cell>
          <cell r="B571" t="str">
            <v>JTENRSKQ</v>
          </cell>
          <cell r="C571" t="str">
            <v>Integrated Water System v1</v>
          </cell>
          <cell r="D571" t="str">
            <v>*DEV*</v>
          </cell>
          <cell r="E571" t="str">
            <v>FROEHLICH</v>
          </cell>
          <cell r="F571" t="str">
            <v>STEVENF1</v>
          </cell>
          <cell r="G571">
            <v>36847</v>
          </cell>
          <cell r="H571">
            <v>1</v>
          </cell>
        </row>
        <row r="572">
          <cell r="A572" t="str">
            <v>EN04</v>
          </cell>
          <cell r="B572" t="str">
            <v>JTENRK97</v>
          </cell>
          <cell r="C572" t="str">
            <v>Risk Mgmnt -Fastpath Enhancements</v>
          </cell>
          <cell r="D572" t="str">
            <v>*ENH*</v>
          </cell>
          <cell r="E572" t="str">
            <v>FROEHLICH</v>
          </cell>
          <cell r="F572" t="str">
            <v>STEVENF1</v>
          </cell>
          <cell r="G572">
            <v>36847</v>
          </cell>
          <cell r="H572">
            <v>2</v>
          </cell>
        </row>
        <row r="573">
          <cell r="A573" t="str">
            <v>EN08</v>
          </cell>
          <cell r="B573" t="str">
            <v>JTENRR98</v>
          </cell>
          <cell r="C573" t="str">
            <v>Strategic Risk Mgt - RFS Proposal</v>
          </cell>
          <cell r="D573" t="str">
            <v>*DEV*</v>
          </cell>
          <cell r="E573" t="str">
            <v>FROEHLICH</v>
          </cell>
          <cell r="F573" t="str">
            <v>STEVENF1</v>
          </cell>
          <cell r="G573">
            <v>36847</v>
          </cell>
          <cell r="H573">
            <v>6</v>
          </cell>
        </row>
        <row r="574">
          <cell r="A574" t="str">
            <v>EN02</v>
          </cell>
          <cell r="B574" t="str">
            <v>JTENFAC7</v>
          </cell>
          <cell r="C574" t="str">
            <v>Facilities Monitoring &amp; Control 3.1</v>
          </cell>
          <cell r="D574" t="str">
            <v>*OGS*</v>
          </cell>
          <cell r="E574" t="str">
            <v>FROEHLICH</v>
          </cell>
          <cell r="F574" t="str">
            <v>STEVENF1</v>
          </cell>
          <cell r="G574">
            <v>36854</v>
          </cell>
          <cell r="H574">
            <v>4</v>
          </cell>
        </row>
        <row r="575">
          <cell r="A575" t="str">
            <v>EN08</v>
          </cell>
          <cell r="B575" t="str">
            <v>JTENRSKQ</v>
          </cell>
          <cell r="C575" t="str">
            <v>Integrated Water System v1</v>
          </cell>
          <cell r="D575" t="str">
            <v>*DEV*</v>
          </cell>
          <cell r="E575" t="str">
            <v>FROEHLICH</v>
          </cell>
          <cell r="F575" t="str">
            <v>STEVENF1</v>
          </cell>
          <cell r="G575">
            <v>36854</v>
          </cell>
          <cell r="H575">
            <v>9</v>
          </cell>
        </row>
        <row r="576">
          <cell r="A576" t="str">
            <v>EN02</v>
          </cell>
          <cell r="B576" t="str">
            <v>JTENFACD</v>
          </cell>
          <cell r="C576" t="str">
            <v>Operational Data Store Phase 1</v>
          </cell>
          <cell r="D576" t="str">
            <v>*DEV*</v>
          </cell>
          <cell r="E576" t="str">
            <v>FROEHLICH</v>
          </cell>
          <cell r="F576" t="str">
            <v>STEVENF1</v>
          </cell>
          <cell r="G576">
            <v>36854</v>
          </cell>
          <cell r="H576">
            <v>2</v>
          </cell>
        </row>
        <row r="577">
          <cell r="A577" t="str">
            <v>EN04</v>
          </cell>
          <cell r="B577" t="str">
            <v>JTENRK97</v>
          </cell>
          <cell r="C577" t="str">
            <v>Risk Mgmnt -Fastpath Enhancements</v>
          </cell>
          <cell r="D577" t="str">
            <v>*ENH*</v>
          </cell>
          <cell r="E577" t="str">
            <v>FROEHLICH</v>
          </cell>
          <cell r="F577" t="str">
            <v>STEVENF1</v>
          </cell>
          <cell r="G577">
            <v>36854</v>
          </cell>
          <cell r="H577">
            <v>4</v>
          </cell>
        </row>
        <row r="578">
          <cell r="A578" t="str">
            <v>EN08</v>
          </cell>
          <cell r="B578" t="str">
            <v>JTENRR98</v>
          </cell>
          <cell r="C578" t="str">
            <v>Strategic Risk Mgt - RFS Proposal</v>
          </cell>
          <cell r="D578" t="str">
            <v>*DEV*</v>
          </cell>
          <cell r="E578" t="str">
            <v>FROEHLICH</v>
          </cell>
          <cell r="F578" t="str">
            <v>STEVENF1</v>
          </cell>
          <cell r="G578">
            <v>36854</v>
          </cell>
          <cell r="H578">
            <v>12</v>
          </cell>
        </row>
        <row r="579">
          <cell r="A579" t="str">
            <v>EN02</v>
          </cell>
          <cell r="B579" t="str">
            <v>CSBSOC02</v>
          </cell>
          <cell r="C579" t="str">
            <v>ENERGY Invoicing Assessments Analysis</v>
          </cell>
          <cell r="D579" t="str">
            <v>*OTH*</v>
          </cell>
          <cell r="E579" t="str">
            <v>FULTZ</v>
          </cell>
          <cell r="F579" t="str">
            <v>FULTZ</v>
          </cell>
          <cell r="G579">
            <v>36826</v>
          </cell>
          <cell r="H579">
            <v>16</v>
          </cell>
        </row>
        <row r="580">
          <cell r="A580" t="str">
            <v>EN02</v>
          </cell>
          <cell r="B580" t="str">
            <v>CSBSOC02</v>
          </cell>
          <cell r="C580" t="str">
            <v>ENERGY Invoicing Assessments Analysis</v>
          </cell>
          <cell r="D580" t="str">
            <v>*OTH*</v>
          </cell>
          <cell r="E580" t="str">
            <v>FULTZ</v>
          </cell>
          <cell r="F580" t="str">
            <v>FULTZ</v>
          </cell>
          <cell r="G580">
            <v>36833</v>
          </cell>
          <cell r="H580">
            <v>46</v>
          </cell>
        </row>
        <row r="581">
          <cell r="A581" t="str">
            <v>EN02</v>
          </cell>
          <cell r="B581" t="str">
            <v>CSBSOC02</v>
          </cell>
          <cell r="C581" t="str">
            <v>ENERGY Invoicing Assessments Analysis</v>
          </cell>
          <cell r="D581" t="str">
            <v>*OTH*</v>
          </cell>
          <cell r="E581" t="str">
            <v>FULTZ</v>
          </cell>
          <cell r="F581" t="str">
            <v>FULTZ</v>
          </cell>
          <cell r="G581">
            <v>36840</v>
          </cell>
          <cell r="H581">
            <v>48</v>
          </cell>
        </row>
        <row r="582">
          <cell r="A582" t="str">
            <v>EN02</v>
          </cell>
          <cell r="B582" t="str">
            <v>CSBSOC02</v>
          </cell>
          <cell r="C582" t="str">
            <v>ENERGY Invoicing Assessments Analysis</v>
          </cell>
          <cell r="D582" t="str">
            <v>*OTH*</v>
          </cell>
          <cell r="E582" t="str">
            <v>FULTZ</v>
          </cell>
          <cell r="F582" t="str">
            <v>FULTZ</v>
          </cell>
          <cell r="G582">
            <v>36847</v>
          </cell>
          <cell r="H582">
            <v>53</v>
          </cell>
        </row>
        <row r="583">
          <cell r="A583" t="str">
            <v>EN02</v>
          </cell>
          <cell r="B583" t="str">
            <v>CSBSOC02</v>
          </cell>
          <cell r="C583" t="str">
            <v>ENERGY Invoicing Assessments Analysis</v>
          </cell>
          <cell r="D583" t="str">
            <v>*OTH*</v>
          </cell>
          <cell r="E583" t="str">
            <v>FULTZ</v>
          </cell>
          <cell r="F583" t="str">
            <v>FULTZ</v>
          </cell>
          <cell r="G583">
            <v>36854</v>
          </cell>
          <cell r="H583">
            <v>30</v>
          </cell>
        </row>
        <row r="584">
          <cell r="A584" t="str">
            <v>EN02</v>
          </cell>
          <cell r="B584" t="str">
            <v>JTENFAC3</v>
          </cell>
          <cell r="C584" t="str">
            <v>BSOC Interim</v>
          </cell>
          <cell r="D584" t="str">
            <v>*ENH*</v>
          </cell>
          <cell r="E584" t="str">
            <v>GADDIS</v>
          </cell>
          <cell r="F584" t="str">
            <v>LGADIS</v>
          </cell>
          <cell r="G584">
            <v>36826</v>
          </cell>
          <cell r="H584">
            <v>0</v>
          </cell>
        </row>
        <row r="585">
          <cell r="A585" t="str">
            <v>EN02</v>
          </cell>
          <cell r="B585" t="str">
            <v>JTENFACH</v>
          </cell>
          <cell r="C585" t="str">
            <v>Domino Extended Search</v>
          </cell>
          <cell r="D585" t="str">
            <v>*DEV*</v>
          </cell>
          <cell r="E585" t="str">
            <v>GADDIS</v>
          </cell>
          <cell r="F585" t="str">
            <v>LGADIS</v>
          </cell>
          <cell r="G585">
            <v>36826</v>
          </cell>
          <cell r="H585">
            <v>0</v>
          </cell>
        </row>
        <row r="586">
          <cell r="A586" t="str">
            <v>EN02</v>
          </cell>
          <cell r="B586" t="str">
            <v>JTENRSKS</v>
          </cell>
          <cell r="C586" t="str">
            <v>3DR Due Diligene Data Repository</v>
          </cell>
          <cell r="D586" t="str">
            <v>*ENH*</v>
          </cell>
          <cell r="E586" t="str">
            <v>GADDIS</v>
          </cell>
          <cell r="F586" t="str">
            <v>LGADIS</v>
          </cell>
          <cell r="G586">
            <v>36826</v>
          </cell>
          <cell r="H586">
            <v>3</v>
          </cell>
        </row>
        <row r="587">
          <cell r="A587" t="str">
            <v>EN02</v>
          </cell>
          <cell r="B587" t="str">
            <v>JTENFAC5</v>
          </cell>
          <cell r="C587" t="str">
            <v>Document Development Management</v>
          </cell>
          <cell r="D587" t="str">
            <v>*OGS*</v>
          </cell>
          <cell r="E587" t="str">
            <v>GADDIS</v>
          </cell>
          <cell r="F587" t="str">
            <v>LGADIS</v>
          </cell>
          <cell r="G587">
            <v>36826</v>
          </cell>
          <cell r="H587">
            <v>3.5</v>
          </cell>
        </row>
        <row r="588">
          <cell r="A588" t="str">
            <v>EN02</v>
          </cell>
          <cell r="B588" t="str">
            <v>JTENFAC6</v>
          </cell>
          <cell r="C588" t="str">
            <v>Documentum 4i Upgrade</v>
          </cell>
          <cell r="D588" t="str">
            <v>*DEV*</v>
          </cell>
          <cell r="E588" t="str">
            <v>GADDIS</v>
          </cell>
          <cell r="F588" t="str">
            <v>LGADIS</v>
          </cell>
          <cell r="G588">
            <v>36826</v>
          </cell>
          <cell r="H588">
            <v>2</v>
          </cell>
        </row>
        <row r="589">
          <cell r="A589" t="str">
            <v>EN02</v>
          </cell>
          <cell r="B589" t="str">
            <v>JTENFACS</v>
          </cell>
          <cell r="C589" t="str">
            <v>FASER/COBRA Support</v>
          </cell>
          <cell r="D589" t="str">
            <v>*OGS*</v>
          </cell>
          <cell r="E589" t="str">
            <v>GADDIS</v>
          </cell>
          <cell r="F589" t="str">
            <v>LGADIS</v>
          </cell>
          <cell r="G589">
            <v>36826</v>
          </cell>
          <cell r="H589">
            <v>1</v>
          </cell>
        </row>
        <row r="590">
          <cell r="A590" t="str">
            <v>EN02</v>
          </cell>
          <cell r="B590" t="str">
            <v>JTENFACD</v>
          </cell>
          <cell r="C590" t="str">
            <v>Operational Data Store Phase 1</v>
          </cell>
          <cell r="D590" t="str">
            <v>*DEV*</v>
          </cell>
          <cell r="E590" t="str">
            <v>GADDIS</v>
          </cell>
          <cell r="F590" t="str">
            <v>LGADIS</v>
          </cell>
          <cell r="G590">
            <v>36826</v>
          </cell>
          <cell r="H590">
            <v>1</v>
          </cell>
        </row>
        <row r="591">
          <cell r="A591" t="str">
            <v>EN02</v>
          </cell>
          <cell r="B591" t="str">
            <v>JTENFACE</v>
          </cell>
          <cell r="C591" t="str">
            <v>Project &amp; Construction</v>
          </cell>
          <cell r="D591" t="str">
            <v>*OGS*</v>
          </cell>
          <cell r="E591" t="str">
            <v>GADDIS</v>
          </cell>
          <cell r="F591" t="str">
            <v>LGADIS</v>
          </cell>
          <cell r="G591">
            <v>36826</v>
          </cell>
          <cell r="H591">
            <v>2</v>
          </cell>
        </row>
        <row r="592">
          <cell r="A592" t="str">
            <v>EN02</v>
          </cell>
          <cell r="B592" t="str">
            <v>JTQRSE01</v>
          </cell>
          <cell r="C592" t="str">
            <v>Quick Response Support Group</v>
          </cell>
          <cell r="D592" t="str">
            <v>*ENH*</v>
          </cell>
          <cell r="E592" t="str">
            <v>GADDIS</v>
          </cell>
          <cell r="F592" t="str">
            <v>LGADIS</v>
          </cell>
          <cell r="G592">
            <v>36826</v>
          </cell>
          <cell r="H592">
            <v>1.5</v>
          </cell>
        </row>
        <row r="593">
          <cell r="A593" t="str">
            <v>EN02</v>
          </cell>
          <cell r="B593" t="str">
            <v>JTENFACG</v>
          </cell>
          <cell r="C593" t="str">
            <v>Work Flow Automation</v>
          </cell>
          <cell r="D593" t="str">
            <v>*ENH*</v>
          </cell>
          <cell r="E593" t="str">
            <v>GADDIS</v>
          </cell>
          <cell r="F593" t="str">
            <v>LGADIS</v>
          </cell>
          <cell r="G593">
            <v>36826</v>
          </cell>
          <cell r="H593">
            <v>3</v>
          </cell>
        </row>
        <row r="594">
          <cell r="A594" t="str">
            <v>EN02</v>
          </cell>
          <cell r="B594" t="str">
            <v>JTENRSKS</v>
          </cell>
          <cell r="C594" t="str">
            <v>3DR Due Diligene Data Repository</v>
          </cell>
          <cell r="D594" t="str">
            <v>*ENH*</v>
          </cell>
          <cell r="E594" t="str">
            <v>GADDIS</v>
          </cell>
          <cell r="F594" t="str">
            <v>LGADIS</v>
          </cell>
          <cell r="G594">
            <v>36833</v>
          </cell>
          <cell r="H594">
            <v>2.5</v>
          </cell>
        </row>
        <row r="595">
          <cell r="A595" t="str">
            <v>EN02</v>
          </cell>
          <cell r="B595" t="str">
            <v>JTENFAC3</v>
          </cell>
          <cell r="C595" t="str">
            <v>BSOC Interim</v>
          </cell>
          <cell r="D595" t="str">
            <v>*ENH*</v>
          </cell>
          <cell r="E595" t="str">
            <v>GADDIS</v>
          </cell>
          <cell r="F595" t="str">
            <v>LGADIS</v>
          </cell>
          <cell r="G595">
            <v>36833</v>
          </cell>
          <cell r="H595">
            <v>4</v>
          </cell>
        </row>
        <row r="596">
          <cell r="A596" t="str">
            <v>EN02</v>
          </cell>
          <cell r="B596" t="str">
            <v>JTENFACI</v>
          </cell>
          <cell r="C596" t="str">
            <v>BSOC Training</v>
          </cell>
          <cell r="D596" t="str">
            <v>*OGS*</v>
          </cell>
          <cell r="E596" t="str">
            <v>GADDIS</v>
          </cell>
          <cell r="F596" t="str">
            <v>LGADIS</v>
          </cell>
          <cell r="G596">
            <v>36833</v>
          </cell>
          <cell r="H596">
            <v>7.5</v>
          </cell>
        </row>
        <row r="597">
          <cell r="A597" t="str">
            <v>EN02</v>
          </cell>
          <cell r="B597" t="str">
            <v>JTENFAC5</v>
          </cell>
          <cell r="C597" t="str">
            <v>Document Development Management</v>
          </cell>
          <cell r="D597" t="str">
            <v>*OGS*</v>
          </cell>
          <cell r="E597" t="str">
            <v>GADDIS</v>
          </cell>
          <cell r="F597" t="str">
            <v>LGADIS</v>
          </cell>
          <cell r="G597">
            <v>36833</v>
          </cell>
          <cell r="H597">
            <v>5</v>
          </cell>
        </row>
        <row r="598">
          <cell r="A598" t="str">
            <v>EN02</v>
          </cell>
          <cell r="B598" t="str">
            <v>JTENFAC6</v>
          </cell>
          <cell r="C598" t="str">
            <v>Documentum 4i Upgrade</v>
          </cell>
          <cell r="D598" t="str">
            <v>*DEV*</v>
          </cell>
          <cell r="E598" t="str">
            <v>GADDIS</v>
          </cell>
          <cell r="F598" t="str">
            <v>LGADIS</v>
          </cell>
          <cell r="G598">
            <v>36833</v>
          </cell>
          <cell r="H598">
            <v>3.5</v>
          </cell>
        </row>
        <row r="599">
          <cell r="A599" t="str">
            <v>EN02</v>
          </cell>
          <cell r="B599" t="str">
            <v>JTENFACL</v>
          </cell>
          <cell r="C599" t="str">
            <v>Executive Briefing Web Site</v>
          </cell>
          <cell r="D599" t="str">
            <v>*DEV*</v>
          </cell>
          <cell r="E599" t="str">
            <v>GADDIS</v>
          </cell>
          <cell r="F599" t="str">
            <v>LGADIS</v>
          </cell>
          <cell r="G599">
            <v>36833</v>
          </cell>
          <cell r="H599">
            <v>1</v>
          </cell>
        </row>
        <row r="600">
          <cell r="A600" t="str">
            <v>EN02</v>
          </cell>
          <cell r="B600" t="str">
            <v>JTENFACS</v>
          </cell>
          <cell r="C600" t="str">
            <v>FASER/COBRA Support</v>
          </cell>
          <cell r="D600" t="str">
            <v>*OGS*</v>
          </cell>
          <cell r="E600" t="str">
            <v>GADDIS</v>
          </cell>
          <cell r="F600" t="str">
            <v>LGADIS</v>
          </cell>
          <cell r="G600">
            <v>36833</v>
          </cell>
          <cell r="H600">
            <v>6</v>
          </cell>
        </row>
        <row r="601">
          <cell r="A601" t="str">
            <v>EN02</v>
          </cell>
          <cell r="B601" t="str">
            <v>JTENFACD</v>
          </cell>
          <cell r="C601" t="str">
            <v>Operational Data Store Phase 1</v>
          </cell>
          <cell r="D601" t="str">
            <v>*DEV*</v>
          </cell>
          <cell r="E601" t="str">
            <v>GADDIS</v>
          </cell>
          <cell r="F601" t="str">
            <v>LGADIS</v>
          </cell>
          <cell r="G601">
            <v>36833</v>
          </cell>
          <cell r="H601">
            <v>2</v>
          </cell>
        </row>
        <row r="602">
          <cell r="A602" t="str">
            <v>EN02</v>
          </cell>
          <cell r="B602" t="str">
            <v>JTENFACE</v>
          </cell>
          <cell r="C602" t="str">
            <v>Project &amp; Construction Mgt</v>
          </cell>
          <cell r="D602" t="str">
            <v>*OGS*</v>
          </cell>
          <cell r="E602" t="str">
            <v>GADDIS</v>
          </cell>
          <cell r="F602" t="str">
            <v>LGADIS</v>
          </cell>
          <cell r="G602">
            <v>36833</v>
          </cell>
          <cell r="H602">
            <v>8</v>
          </cell>
        </row>
        <row r="603">
          <cell r="A603" t="str">
            <v>EN02</v>
          </cell>
          <cell r="B603" t="str">
            <v>JTQRSE01</v>
          </cell>
          <cell r="C603" t="str">
            <v>Quick Response Support Group</v>
          </cell>
          <cell r="D603" t="str">
            <v>*ENH*</v>
          </cell>
          <cell r="E603" t="str">
            <v>GADDIS</v>
          </cell>
          <cell r="F603" t="str">
            <v>LGADIS</v>
          </cell>
          <cell r="G603">
            <v>36833</v>
          </cell>
          <cell r="H603">
            <v>6</v>
          </cell>
        </row>
        <row r="604">
          <cell r="A604" t="str">
            <v>EN02</v>
          </cell>
          <cell r="B604" t="str">
            <v>JTENFACG</v>
          </cell>
          <cell r="C604" t="str">
            <v>Work Flow Automation</v>
          </cell>
          <cell r="D604" t="str">
            <v>*ENH*</v>
          </cell>
          <cell r="E604" t="str">
            <v>GADDIS</v>
          </cell>
          <cell r="F604" t="str">
            <v>LGADIS</v>
          </cell>
          <cell r="G604">
            <v>36833</v>
          </cell>
          <cell r="H604">
            <v>7</v>
          </cell>
        </row>
        <row r="605">
          <cell r="A605" t="str">
            <v>EN02</v>
          </cell>
          <cell r="B605" t="str">
            <v>JTENRSKS</v>
          </cell>
          <cell r="C605" t="str">
            <v>3DR Due Diligene Data Repository</v>
          </cell>
          <cell r="D605" t="str">
            <v>*ENH*</v>
          </cell>
          <cell r="E605" t="str">
            <v>GADDIS</v>
          </cell>
          <cell r="F605" t="str">
            <v>LGADIS</v>
          </cell>
          <cell r="G605">
            <v>36840</v>
          </cell>
          <cell r="H605">
            <v>3</v>
          </cell>
        </row>
        <row r="606">
          <cell r="A606" t="str">
            <v>EN02</v>
          </cell>
          <cell r="B606" t="str">
            <v>JTENFAC3</v>
          </cell>
          <cell r="C606" t="str">
            <v>BSOC Interim</v>
          </cell>
          <cell r="D606" t="str">
            <v>*ENH*</v>
          </cell>
          <cell r="E606" t="str">
            <v>GADDIS</v>
          </cell>
          <cell r="F606" t="str">
            <v>LGADIS</v>
          </cell>
          <cell r="G606">
            <v>36840</v>
          </cell>
          <cell r="H606">
            <v>4</v>
          </cell>
        </row>
        <row r="607">
          <cell r="A607" t="str">
            <v>EN02</v>
          </cell>
          <cell r="B607" t="str">
            <v>JTENFACI</v>
          </cell>
          <cell r="C607" t="str">
            <v>BSOC Training</v>
          </cell>
          <cell r="D607" t="str">
            <v>*OGS*</v>
          </cell>
          <cell r="E607" t="str">
            <v>GADDIS</v>
          </cell>
          <cell r="F607" t="str">
            <v>LGADIS</v>
          </cell>
          <cell r="G607">
            <v>36840</v>
          </cell>
          <cell r="H607">
            <v>1</v>
          </cell>
        </row>
        <row r="608">
          <cell r="A608" t="str">
            <v>EN02</v>
          </cell>
          <cell r="B608" t="str">
            <v>JTENFAC5</v>
          </cell>
          <cell r="C608" t="str">
            <v>Document Development Management</v>
          </cell>
          <cell r="D608" t="str">
            <v>*OGS*</v>
          </cell>
          <cell r="E608" t="str">
            <v>GADDIS</v>
          </cell>
          <cell r="F608" t="str">
            <v>LGADIS</v>
          </cell>
          <cell r="G608">
            <v>36840</v>
          </cell>
          <cell r="H608">
            <v>4</v>
          </cell>
        </row>
        <row r="609">
          <cell r="A609" t="str">
            <v>EN02</v>
          </cell>
          <cell r="B609" t="str">
            <v>JTENFAC6</v>
          </cell>
          <cell r="C609" t="str">
            <v>Documentum 4i Upgrade</v>
          </cell>
          <cell r="D609" t="str">
            <v>*DEV*</v>
          </cell>
          <cell r="E609" t="str">
            <v>GADDIS</v>
          </cell>
          <cell r="F609" t="str">
            <v>LGADIS</v>
          </cell>
          <cell r="G609">
            <v>36840</v>
          </cell>
          <cell r="H609">
            <v>6</v>
          </cell>
        </row>
        <row r="610">
          <cell r="A610" t="str">
            <v>EN02</v>
          </cell>
          <cell r="B610" t="str">
            <v>JTENFACL</v>
          </cell>
          <cell r="C610" t="str">
            <v>Executive Briefing Web Site</v>
          </cell>
          <cell r="D610" t="str">
            <v>*DEV*</v>
          </cell>
          <cell r="E610" t="str">
            <v>GADDIS</v>
          </cell>
          <cell r="F610" t="str">
            <v>LGADIS</v>
          </cell>
          <cell r="G610">
            <v>36840</v>
          </cell>
          <cell r="H610">
            <v>3</v>
          </cell>
        </row>
        <row r="611">
          <cell r="A611" t="str">
            <v>EN02</v>
          </cell>
          <cell r="B611" t="str">
            <v>JTENFAC7</v>
          </cell>
          <cell r="C611" t="str">
            <v>Facilities Monitoring &amp; Control 3.1</v>
          </cell>
          <cell r="D611" t="str">
            <v>*OGS*</v>
          </cell>
          <cell r="E611" t="str">
            <v>GADDIS</v>
          </cell>
          <cell r="F611" t="str">
            <v>LGADIS</v>
          </cell>
          <cell r="G611">
            <v>36840</v>
          </cell>
          <cell r="H611">
            <v>2.5</v>
          </cell>
        </row>
        <row r="612">
          <cell r="A612" t="str">
            <v>EN02</v>
          </cell>
          <cell r="B612" t="str">
            <v>JTENFACS</v>
          </cell>
          <cell r="C612" t="str">
            <v>FASER/COBRA Support</v>
          </cell>
          <cell r="D612" t="str">
            <v>*OGS*</v>
          </cell>
          <cell r="E612" t="str">
            <v>GADDIS</v>
          </cell>
          <cell r="F612" t="str">
            <v>LGADIS</v>
          </cell>
          <cell r="G612">
            <v>36840</v>
          </cell>
          <cell r="H612">
            <v>2</v>
          </cell>
        </row>
        <row r="613">
          <cell r="A613" t="str">
            <v>EN02</v>
          </cell>
          <cell r="B613" t="str">
            <v>JTENFACE</v>
          </cell>
          <cell r="C613" t="str">
            <v>Project &amp; Construction Mgt</v>
          </cell>
          <cell r="D613" t="str">
            <v>*OGS*</v>
          </cell>
          <cell r="E613" t="str">
            <v>GADDIS</v>
          </cell>
          <cell r="F613" t="str">
            <v>LGADIS</v>
          </cell>
          <cell r="G613">
            <v>36840</v>
          </cell>
          <cell r="H613">
            <v>9.5</v>
          </cell>
        </row>
        <row r="614">
          <cell r="A614" t="str">
            <v>EN02</v>
          </cell>
          <cell r="B614" t="str">
            <v>JTQRSD01</v>
          </cell>
          <cell r="C614" t="str">
            <v>Quick Response Support Group</v>
          </cell>
          <cell r="D614" t="str">
            <v>*DEV*</v>
          </cell>
          <cell r="E614" t="str">
            <v>GADDIS</v>
          </cell>
          <cell r="F614" t="str">
            <v>LGADIS</v>
          </cell>
          <cell r="G614">
            <v>36840</v>
          </cell>
          <cell r="H614">
            <v>4</v>
          </cell>
        </row>
        <row r="615">
          <cell r="A615" t="str">
            <v>EN02</v>
          </cell>
          <cell r="B615" t="str">
            <v>JTQRSE01</v>
          </cell>
          <cell r="C615" t="str">
            <v>Quick Response Support Group</v>
          </cell>
          <cell r="D615" t="str">
            <v>*ENH*</v>
          </cell>
          <cell r="E615" t="str">
            <v>GADDIS</v>
          </cell>
          <cell r="F615" t="str">
            <v>LGADIS</v>
          </cell>
          <cell r="G615">
            <v>36840</v>
          </cell>
          <cell r="H615">
            <v>2.5</v>
          </cell>
        </row>
        <row r="616">
          <cell r="A616" t="str">
            <v>EN02</v>
          </cell>
          <cell r="B616" t="str">
            <v>JTENFACG</v>
          </cell>
          <cell r="C616" t="str">
            <v>Work Flow Automation</v>
          </cell>
          <cell r="D616" t="str">
            <v>*ENH*</v>
          </cell>
          <cell r="E616" t="str">
            <v>GADDIS</v>
          </cell>
          <cell r="F616" t="str">
            <v>LGADIS</v>
          </cell>
          <cell r="G616">
            <v>36840</v>
          </cell>
          <cell r="H616">
            <v>5</v>
          </cell>
        </row>
        <row r="617">
          <cell r="A617" t="str">
            <v>EN02</v>
          </cell>
          <cell r="B617" t="str">
            <v>JTENRSKS</v>
          </cell>
          <cell r="C617" t="str">
            <v>3DR Due Diligene Data Repository</v>
          </cell>
          <cell r="D617" t="str">
            <v>*ENH*</v>
          </cell>
          <cell r="E617" t="str">
            <v>GADDIS</v>
          </cell>
          <cell r="F617" t="str">
            <v>LGADIS</v>
          </cell>
          <cell r="G617">
            <v>36847</v>
          </cell>
          <cell r="H617">
            <v>1</v>
          </cell>
        </row>
        <row r="618">
          <cell r="A618" t="str">
            <v>EN02</v>
          </cell>
          <cell r="B618" t="str">
            <v>JTENFAC3</v>
          </cell>
          <cell r="C618" t="str">
            <v>BSOC Interim</v>
          </cell>
          <cell r="D618" t="str">
            <v>*ENH*</v>
          </cell>
          <cell r="E618" t="str">
            <v>GADDIS</v>
          </cell>
          <cell r="F618" t="str">
            <v>LGADIS</v>
          </cell>
          <cell r="G618">
            <v>36847</v>
          </cell>
          <cell r="H618">
            <v>3</v>
          </cell>
        </row>
        <row r="619">
          <cell r="A619" t="str">
            <v>EN02</v>
          </cell>
          <cell r="B619" t="str">
            <v>JTENFACI</v>
          </cell>
          <cell r="C619" t="str">
            <v>BSOC Training</v>
          </cell>
          <cell r="D619" t="str">
            <v>*OGS*</v>
          </cell>
          <cell r="E619" t="str">
            <v>GADDIS</v>
          </cell>
          <cell r="F619" t="str">
            <v>LGADIS</v>
          </cell>
          <cell r="G619">
            <v>36847</v>
          </cell>
          <cell r="H619">
            <v>7</v>
          </cell>
        </row>
        <row r="620">
          <cell r="A620" t="str">
            <v>EN02</v>
          </cell>
          <cell r="B620" t="str">
            <v>JTENFAC5</v>
          </cell>
          <cell r="C620" t="str">
            <v>Document Development Management</v>
          </cell>
          <cell r="D620" t="str">
            <v>*OGS*</v>
          </cell>
          <cell r="E620" t="str">
            <v>GADDIS</v>
          </cell>
          <cell r="F620" t="str">
            <v>LGADIS</v>
          </cell>
          <cell r="G620">
            <v>36847</v>
          </cell>
          <cell r="H620">
            <v>5.5</v>
          </cell>
        </row>
        <row r="621">
          <cell r="A621" t="str">
            <v>EN02</v>
          </cell>
          <cell r="B621" t="str">
            <v>JTENFAC6</v>
          </cell>
          <cell r="C621" t="str">
            <v>Documentum 4i Upgrade</v>
          </cell>
          <cell r="D621" t="str">
            <v>*DEV*</v>
          </cell>
          <cell r="E621" t="str">
            <v>GADDIS</v>
          </cell>
          <cell r="F621" t="str">
            <v>LGADIS</v>
          </cell>
          <cell r="G621">
            <v>36847</v>
          </cell>
          <cell r="H621">
            <v>5.5</v>
          </cell>
        </row>
        <row r="622">
          <cell r="A622" t="str">
            <v>EN02</v>
          </cell>
          <cell r="B622" t="str">
            <v>JTENFAC7</v>
          </cell>
          <cell r="C622" t="str">
            <v>Facilities Monitoring &amp; Control 3.1</v>
          </cell>
          <cell r="D622" t="str">
            <v>*OGS*</v>
          </cell>
          <cell r="E622" t="str">
            <v>GADDIS</v>
          </cell>
          <cell r="F622" t="str">
            <v>LGADIS</v>
          </cell>
          <cell r="G622">
            <v>36847</v>
          </cell>
          <cell r="H622">
            <v>3</v>
          </cell>
        </row>
        <row r="623">
          <cell r="A623" t="str">
            <v>EN02</v>
          </cell>
          <cell r="B623" t="str">
            <v>JTENFACS</v>
          </cell>
          <cell r="C623" t="str">
            <v>FASER/COBRA Support</v>
          </cell>
          <cell r="D623" t="str">
            <v>*OGS*</v>
          </cell>
          <cell r="E623" t="str">
            <v>GADDIS</v>
          </cell>
          <cell r="F623" t="str">
            <v>LGADIS</v>
          </cell>
          <cell r="G623">
            <v>36847</v>
          </cell>
          <cell r="H623">
            <v>3</v>
          </cell>
        </row>
        <row r="624">
          <cell r="A624" t="str">
            <v>EN02</v>
          </cell>
          <cell r="B624" t="str">
            <v>JTMXDD01</v>
          </cell>
          <cell r="C624" t="str">
            <v>MapXtreme Developer</v>
          </cell>
          <cell r="D624" t="str">
            <v>*DEV*</v>
          </cell>
          <cell r="E624" t="str">
            <v>GADDIS</v>
          </cell>
          <cell r="F624" t="str">
            <v>LGADIS</v>
          </cell>
          <cell r="G624">
            <v>36847</v>
          </cell>
          <cell r="H624">
            <v>7</v>
          </cell>
        </row>
        <row r="625">
          <cell r="A625" t="str">
            <v>EN02</v>
          </cell>
          <cell r="B625" t="str">
            <v>JTENFACD</v>
          </cell>
          <cell r="C625" t="str">
            <v>Operational Data Store Phase 1</v>
          </cell>
          <cell r="D625" t="str">
            <v>*DEV*</v>
          </cell>
          <cell r="E625" t="str">
            <v>GADDIS</v>
          </cell>
          <cell r="F625" t="str">
            <v>LGADIS</v>
          </cell>
          <cell r="G625">
            <v>36847</v>
          </cell>
          <cell r="H625">
            <v>4.5</v>
          </cell>
        </row>
        <row r="626">
          <cell r="A626" t="str">
            <v>EN02</v>
          </cell>
          <cell r="B626" t="str">
            <v>JTENFACE</v>
          </cell>
          <cell r="C626" t="str">
            <v>Project &amp; Construction Mgt</v>
          </cell>
          <cell r="D626" t="str">
            <v>*OGS*</v>
          </cell>
          <cell r="E626" t="str">
            <v>GADDIS</v>
          </cell>
          <cell r="F626" t="str">
            <v>LGADIS</v>
          </cell>
          <cell r="G626">
            <v>36847</v>
          </cell>
          <cell r="H626">
            <v>2</v>
          </cell>
        </row>
        <row r="627">
          <cell r="A627" t="str">
            <v>EN02</v>
          </cell>
          <cell r="B627" t="str">
            <v>JTQRSD01</v>
          </cell>
          <cell r="C627" t="str">
            <v>Quick Response Support Group</v>
          </cell>
          <cell r="D627" t="str">
            <v>*DEV*</v>
          </cell>
          <cell r="E627" t="str">
            <v>GADDIS</v>
          </cell>
          <cell r="F627" t="str">
            <v>LGADIS</v>
          </cell>
          <cell r="G627">
            <v>36847</v>
          </cell>
          <cell r="H627">
            <v>3.5</v>
          </cell>
        </row>
        <row r="628">
          <cell r="A628" t="str">
            <v>EN02</v>
          </cell>
          <cell r="B628" t="str">
            <v>JTQRSE01</v>
          </cell>
          <cell r="C628" t="str">
            <v>Quick Response Support Group</v>
          </cell>
          <cell r="D628" t="str">
            <v>*ENH*</v>
          </cell>
          <cell r="E628" t="str">
            <v>GADDIS</v>
          </cell>
          <cell r="F628" t="str">
            <v>LGADIS</v>
          </cell>
          <cell r="G628">
            <v>36847</v>
          </cell>
          <cell r="H628">
            <v>4</v>
          </cell>
        </row>
        <row r="629">
          <cell r="A629" t="str">
            <v>EN02</v>
          </cell>
          <cell r="B629" t="str">
            <v>JTENFACG</v>
          </cell>
          <cell r="C629" t="str">
            <v>Work Flow Automation</v>
          </cell>
          <cell r="D629" t="str">
            <v>*ENH*</v>
          </cell>
          <cell r="E629" t="str">
            <v>GADDIS</v>
          </cell>
          <cell r="F629" t="str">
            <v>LGADIS</v>
          </cell>
          <cell r="G629">
            <v>36847</v>
          </cell>
          <cell r="H629">
            <v>7</v>
          </cell>
        </row>
        <row r="630">
          <cell r="A630" t="str">
            <v>EN02</v>
          </cell>
          <cell r="B630" t="str">
            <v>JTENFAC3</v>
          </cell>
          <cell r="C630" t="str">
            <v>BSOC Interim</v>
          </cell>
          <cell r="D630" t="str">
            <v>*ENH*</v>
          </cell>
          <cell r="E630" t="str">
            <v>GADDIS</v>
          </cell>
          <cell r="F630" t="str">
            <v>LGADIS</v>
          </cell>
          <cell r="G630">
            <v>36854</v>
          </cell>
          <cell r="H630">
            <v>2.5</v>
          </cell>
        </row>
        <row r="631">
          <cell r="A631" t="str">
            <v>EN02</v>
          </cell>
          <cell r="B631" t="str">
            <v>JTENFAC7</v>
          </cell>
          <cell r="C631" t="str">
            <v>Facilities Monitoring &amp; Control 3.1</v>
          </cell>
          <cell r="D631" t="str">
            <v>*OGS*</v>
          </cell>
          <cell r="E631" t="str">
            <v>GADDIS</v>
          </cell>
          <cell r="F631" t="str">
            <v>LGADIS</v>
          </cell>
          <cell r="G631">
            <v>36854</v>
          </cell>
          <cell r="H631">
            <v>3.5</v>
          </cell>
        </row>
        <row r="632">
          <cell r="A632" t="str">
            <v>EN02</v>
          </cell>
          <cell r="B632" t="str">
            <v>JTMXDD01</v>
          </cell>
          <cell r="C632" t="str">
            <v>MapXtreme Developer</v>
          </cell>
          <cell r="D632" t="str">
            <v>*DEV*</v>
          </cell>
          <cell r="E632" t="str">
            <v>GADDIS</v>
          </cell>
          <cell r="F632" t="str">
            <v>LGADIS</v>
          </cell>
          <cell r="G632">
            <v>36854</v>
          </cell>
          <cell r="H632">
            <v>3</v>
          </cell>
        </row>
        <row r="633">
          <cell r="A633" t="str">
            <v>EN02</v>
          </cell>
          <cell r="B633" t="str">
            <v>JTQRSD01</v>
          </cell>
          <cell r="C633" t="str">
            <v>Quick Response Support Group</v>
          </cell>
          <cell r="D633" t="str">
            <v>*DEV*</v>
          </cell>
          <cell r="E633" t="str">
            <v>GAMBLE</v>
          </cell>
          <cell r="F633" t="str">
            <v>ENRGAMBL</v>
          </cell>
          <cell r="G633">
            <v>36826</v>
          </cell>
          <cell r="H633">
            <v>0</v>
          </cell>
        </row>
        <row r="634">
          <cell r="A634" t="str">
            <v>EN02</v>
          </cell>
          <cell r="B634" t="str">
            <v>JTENFAC3</v>
          </cell>
          <cell r="C634" t="str">
            <v>BSOC Interim</v>
          </cell>
          <cell r="D634" t="str">
            <v>*ENH*</v>
          </cell>
          <cell r="E634" t="str">
            <v>GAMBLE</v>
          </cell>
          <cell r="F634" t="str">
            <v>ENRGAMBL</v>
          </cell>
          <cell r="G634">
            <v>36826</v>
          </cell>
          <cell r="H634">
            <v>2</v>
          </cell>
        </row>
        <row r="635">
          <cell r="A635" t="str">
            <v>EN02</v>
          </cell>
          <cell r="B635" t="str">
            <v>JTQRSE01</v>
          </cell>
          <cell r="C635" t="str">
            <v>Quick Response Support Group</v>
          </cell>
          <cell r="D635" t="str">
            <v>*ENH*</v>
          </cell>
          <cell r="E635" t="str">
            <v>GAMBLE</v>
          </cell>
          <cell r="F635" t="str">
            <v>ENRGAMBL</v>
          </cell>
          <cell r="G635">
            <v>36826</v>
          </cell>
          <cell r="H635">
            <v>7</v>
          </cell>
        </row>
        <row r="636">
          <cell r="A636" t="str">
            <v>EN02</v>
          </cell>
          <cell r="B636" t="str">
            <v>JTENFAC3</v>
          </cell>
          <cell r="C636" t="str">
            <v>BSOC Interim</v>
          </cell>
          <cell r="D636" t="str">
            <v>*ENH*</v>
          </cell>
          <cell r="E636" t="str">
            <v>GAMBLE</v>
          </cell>
          <cell r="F636" t="str">
            <v>ENRGAMBL</v>
          </cell>
          <cell r="G636">
            <v>36833</v>
          </cell>
          <cell r="H636">
            <v>-19</v>
          </cell>
        </row>
        <row r="637">
          <cell r="A637" t="str">
            <v>EN02</v>
          </cell>
          <cell r="B637" t="str">
            <v>JTENFAC3</v>
          </cell>
          <cell r="C637" t="str">
            <v>BSOC Interim</v>
          </cell>
          <cell r="D637" t="str">
            <v>*ENH*</v>
          </cell>
          <cell r="E637" t="str">
            <v>GAMBLE</v>
          </cell>
          <cell r="F637" t="str">
            <v>ENRGAMBL</v>
          </cell>
          <cell r="G637">
            <v>36833</v>
          </cell>
          <cell r="H637">
            <v>30</v>
          </cell>
        </row>
        <row r="638">
          <cell r="A638" t="str">
            <v>EN02</v>
          </cell>
          <cell r="B638" t="str">
            <v>JTQRSD01</v>
          </cell>
          <cell r="C638" t="str">
            <v>Quick Response Support Group</v>
          </cell>
          <cell r="D638" t="str">
            <v>*DEV*</v>
          </cell>
          <cell r="E638" t="str">
            <v>GAMBLE</v>
          </cell>
          <cell r="F638" t="str">
            <v>ENRGAMBL</v>
          </cell>
          <cell r="G638">
            <v>36833</v>
          </cell>
          <cell r="H638">
            <v>-8</v>
          </cell>
        </row>
        <row r="639">
          <cell r="A639" t="str">
            <v>EN02</v>
          </cell>
          <cell r="B639" t="str">
            <v>JTQRSE01</v>
          </cell>
          <cell r="C639" t="str">
            <v>Quick Response Support Group</v>
          </cell>
          <cell r="D639" t="str">
            <v>*ENH*</v>
          </cell>
          <cell r="E639" t="str">
            <v>GAMBLE</v>
          </cell>
          <cell r="F639" t="str">
            <v>ENRGAMBL</v>
          </cell>
          <cell r="G639">
            <v>36833</v>
          </cell>
          <cell r="H639">
            <v>-13</v>
          </cell>
        </row>
        <row r="640">
          <cell r="A640" t="str">
            <v>EN02</v>
          </cell>
          <cell r="B640" t="str">
            <v>JTQRSD01</v>
          </cell>
          <cell r="C640" t="str">
            <v>Quick Response Support Group</v>
          </cell>
          <cell r="D640" t="str">
            <v>*DEV*</v>
          </cell>
          <cell r="E640" t="str">
            <v>GAMBLE</v>
          </cell>
          <cell r="F640" t="str">
            <v>ENRGAMBL</v>
          </cell>
          <cell r="G640">
            <v>36833</v>
          </cell>
          <cell r="H640">
            <v>4</v>
          </cell>
        </row>
        <row r="641">
          <cell r="A641" t="str">
            <v>EN02</v>
          </cell>
          <cell r="B641" t="str">
            <v>JTQRSE01</v>
          </cell>
          <cell r="C641" t="str">
            <v>Quick Response Support Group</v>
          </cell>
          <cell r="D641" t="str">
            <v>*ENH*</v>
          </cell>
          <cell r="E641" t="str">
            <v>GAMBLE</v>
          </cell>
          <cell r="F641" t="str">
            <v>ENRGAMBL</v>
          </cell>
          <cell r="G641">
            <v>36833</v>
          </cell>
          <cell r="H641">
            <v>20</v>
          </cell>
        </row>
        <row r="642">
          <cell r="A642" t="str">
            <v>EN02</v>
          </cell>
          <cell r="B642" t="str">
            <v>JTENFAC3</v>
          </cell>
          <cell r="C642" t="str">
            <v>BSOC Interim</v>
          </cell>
          <cell r="D642" t="str">
            <v>*ENH*</v>
          </cell>
          <cell r="E642" t="str">
            <v>GAMBLE</v>
          </cell>
          <cell r="F642" t="str">
            <v>ENRGAMBL</v>
          </cell>
          <cell r="G642">
            <v>36833</v>
          </cell>
          <cell r="H642">
            <v>19</v>
          </cell>
        </row>
        <row r="643">
          <cell r="A643" t="str">
            <v>EN02</v>
          </cell>
          <cell r="B643" t="str">
            <v>JTQRSD01</v>
          </cell>
          <cell r="C643" t="str">
            <v>Quick Response Support Group</v>
          </cell>
          <cell r="D643" t="str">
            <v>*DEV*</v>
          </cell>
          <cell r="E643" t="str">
            <v>GAMBLE</v>
          </cell>
          <cell r="F643" t="str">
            <v>ENRGAMBL</v>
          </cell>
          <cell r="G643">
            <v>36833</v>
          </cell>
          <cell r="H643">
            <v>8</v>
          </cell>
        </row>
        <row r="644">
          <cell r="A644" t="str">
            <v>EN02</v>
          </cell>
          <cell r="B644" t="str">
            <v>JTQRSE01</v>
          </cell>
          <cell r="C644" t="str">
            <v>Quick Response Support Group</v>
          </cell>
          <cell r="D644" t="str">
            <v>*ENH*</v>
          </cell>
          <cell r="E644" t="str">
            <v>GAMBLE</v>
          </cell>
          <cell r="F644" t="str">
            <v>ENRGAMBL</v>
          </cell>
          <cell r="G644">
            <v>36833</v>
          </cell>
          <cell r="H644">
            <v>13</v>
          </cell>
        </row>
        <row r="645">
          <cell r="A645" t="str">
            <v>EN02</v>
          </cell>
          <cell r="B645" t="str">
            <v>JTENFAC3</v>
          </cell>
          <cell r="C645" t="str">
            <v>BSOC Interim</v>
          </cell>
          <cell r="D645" t="str">
            <v>*ENH*</v>
          </cell>
          <cell r="E645" t="str">
            <v>GAMBLE</v>
          </cell>
          <cell r="F645" t="str">
            <v>ENRGAMBL</v>
          </cell>
          <cell r="G645">
            <v>36840</v>
          </cell>
          <cell r="H645">
            <v>30</v>
          </cell>
        </row>
        <row r="646">
          <cell r="A646" t="str">
            <v>EN02</v>
          </cell>
          <cell r="B646" t="str">
            <v>JTQRSD01</v>
          </cell>
          <cell r="C646" t="str">
            <v>Quick Response Support Group</v>
          </cell>
          <cell r="D646" t="str">
            <v>*DEV*</v>
          </cell>
          <cell r="E646" t="str">
            <v>GAMBLE</v>
          </cell>
          <cell r="F646" t="str">
            <v>ENRGAMBL</v>
          </cell>
          <cell r="G646">
            <v>36840</v>
          </cell>
          <cell r="H646">
            <v>4</v>
          </cell>
        </row>
        <row r="647">
          <cell r="A647" t="str">
            <v>EN02</v>
          </cell>
          <cell r="B647" t="str">
            <v>JTQRSE01</v>
          </cell>
          <cell r="C647" t="str">
            <v>Quick Response Support Group</v>
          </cell>
          <cell r="D647" t="str">
            <v>*ENH*</v>
          </cell>
          <cell r="E647" t="str">
            <v>GAMBLE</v>
          </cell>
          <cell r="F647" t="str">
            <v>ENRGAMBL</v>
          </cell>
          <cell r="G647">
            <v>36840</v>
          </cell>
          <cell r="H647">
            <v>20</v>
          </cell>
        </row>
        <row r="648">
          <cell r="A648" t="str">
            <v>EN02</v>
          </cell>
          <cell r="B648" t="str">
            <v>JTENFAC3</v>
          </cell>
          <cell r="C648" t="str">
            <v>BSOC Interim</v>
          </cell>
          <cell r="D648" t="str">
            <v>*ENH*</v>
          </cell>
          <cell r="E648" t="str">
            <v>GAMBLE</v>
          </cell>
          <cell r="F648" t="str">
            <v>ENRGAMBL</v>
          </cell>
          <cell r="G648">
            <v>36847</v>
          </cell>
          <cell r="H648">
            <v>23</v>
          </cell>
        </row>
        <row r="649">
          <cell r="A649" t="str">
            <v>EN02</v>
          </cell>
          <cell r="B649" t="str">
            <v>JTQRSE01</v>
          </cell>
          <cell r="C649" t="str">
            <v>Quick Response Support Group</v>
          </cell>
          <cell r="D649" t="str">
            <v>*ENH*</v>
          </cell>
          <cell r="E649" t="str">
            <v>GAMBLE</v>
          </cell>
          <cell r="F649" t="str">
            <v>ENRGAMBL</v>
          </cell>
          <cell r="G649">
            <v>36847</v>
          </cell>
          <cell r="H649">
            <v>30</v>
          </cell>
        </row>
        <row r="650">
          <cell r="A650" t="str">
            <v>EN02</v>
          </cell>
          <cell r="B650" t="str">
            <v>JTENFAC3</v>
          </cell>
          <cell r="C650" t="str">
            <v>BSOC Interim</v>
          </cell>
          <cell r="D650" t="str">
            <v>*ENH*</v>
          </cell>
          <cell r="E650" t="str">
            <v>GAMBLE</v>
          </cell>
          <cell r="F650" t="str">
            <v>ENRGAMBL</v>
          </cell>
          <cell r="G650">
            <v>36854</v>
          </cell>
          <cell r="H650">
            <v>15</v>
          </cell>
        </row>
        <row r="651">
          <cell r="A651" t="str">
            <v>EN02</v>
          </cell>
          <cell r="B651" t="str">
            <v>JTQRSE01</v>
          </cell>
          <cell r="C651" t="str">
            <v>Quick Response Support Group</v>
          </cell>
          <cell r="D651" t="str">
            <v>*ENH*</v>
          </cell>
          <cell r="E651" t="str">
            <v>GAMBLE</v>
          </cell>
          <cell r="F651" t="str">
            <v>ENRGAMBL</v>
          </cell>
          <cell r="G651">
            <v>36854</v>
          </cell>
          <cell r="H651">
            <v>16</v>
          </cell>
        </row>
        <row r="652">
          <cell r="A652" t="str">
            <v>EN04</v>
          </cell>
          <cell r="B652" t="str">
            <v>JTENRSKM</v>
          </cell>
          <cell r="C652" t="str">
            <v>RMPM</v>
          </cell>
          <cell r="D652" t="str">
            <v>*DEV*</v>
          </cell>
          <cell r="E652" t="str">
            <v>GARBISO</v>
          </cell>
          <cell r="F652" t="str">
            <v>ENRDONAS</v>
          </cell>
          <cell r="G652">
            <v>36826</v>
          </cell>
          <cell r="H652">
            <v>16.5</v>
          </cell>
        </row>
        <row r="653">
          <cell r="A653" t="str">
            <v>EN04</v>
          </cell>
          <cell r="B653" t="str">
            <v>JTENRSKM</v>
          </cell>
          <cell r="C653" t="str">
            <v>RMPM</v>
          </cell>
          <cell r="D653" t="str">
            <v>*DEV*</v>
          </cell>
          <cell r="E653" t="str">
            <v>GARBISO</v>
          </cell>
          <cell r="F653" t="str">
            <v>ENRDONAS</v>
          </cell>
          <cell r="G653">
            <v>36833</v>
          </cell>
          <cell r="H653">
            <v>40</v>
          </cell>
        </row>
        <row r="654">
          <cell r="A654" t="str">
            <v>EN04</v>
          </cell>
          <cell r="B654" t="str">
            <v>JTENRSKM</v>
          </cell>
          <cell r="C654" t="str">
            <v>RMPM</v>
          </cell>
          <cell r="D654" t="str">
            <v>*DEV*</v>
          </cell>
          <cell r="E654" t="str">
            <v>GARBISO</v>
          </cell>
          <cell r="F654" t="str">
            <v>ENRDONAS</v>
          </cell>
          <cell r="G654">
            <v>36840</v>
          </cell>
          <cell r="H654">
            <v>40</v>
          </cell>
        </row>
        <row r="655">
          <cell r="A655" t="str">
            <v>EN04</v>
          </cell>
          <cell r="B655" t="str">
            <v>JTENRS24</v>
          </cell>
          <cell r="C655" t="str">
            <v>RMPM</v>
          </cell>
          <cell r="D655" t="str">
            <v>*OGS*</v>
          </cell>
          <cell r="E655" t="str">
            <v>GARBISO</v>
          </cell>
          <cell r="F655" t="str">
            <v>ENRDONAS</v>
          </cell>
          <cell r="G655">
            <v>36847</v>
          </cell>
          <cell r="H655">
            <v>6</v>
          </cell>
        </row>
        <row r="656">
          <cell r="A656" t="str">
            <v>EN04</v>
          </cell>
          <cell r="B656" t="str">
            <v>JTENRSKM</v>
          </cell>
          <cell r="C656" t="str">
            <v>RMPM</v>
          </cell>
          <cell r="D656" t="str">
            <v>*DEV*</v>
          </cell>
          <cell r="E656" t="str">
            <v>GARBISO</v>
          </cell>
          <cell r="F656" t="str">
            <v>ENRDONAS</v>
          </cell>
          <cell r="G656">
            <v>36847</v>
          </cell>
          <cell r="H656">
            <v>34</v>
          </cell>
        </row>
        <row r="657">
          <cell r="A657" t="str">
            <v>EN04</v>
          </cell>
          <cell r="B657" t="str">
            <v>JTENRSKM</v>
          </cell>
          <cell r="C657" t="str">
            <v>RMPM</v>
          </cell>
          <cell r="D657" t="str">
            <v>*DEV*</v>
          </cell>
          <cell r="E657" t="str">
            <v>GARBISO</v>
          </cell>
          <cell r="F657" t="str">
            <v>ENRDONAS</v>
          </cell>
          <cell r="G657">
            <v>36854</v>
          </cell>
          <cell r="H657">
            <v>27</v>
          </cell>
        </row>
        <row r="658">
          <cell r="A658" t="str">
            <v>EN02</v>
          </cell>
          <cell r="B658" t="str">
            <v>JTENFA96</v>
          </cell>
          <cell r="C658" t="str">
            <v>Facilities-Fastpath Development</v>
          </cell>
          <cell r="D658" t="str">
            <v>*DEV*</v>
          </cell>
          <cell r="E658" t="str">
            <v>GARG</v>
          </cell>
          <cell r="F658" t="str">
            <v>ENRDGARG</v>
          </cell>
          <cell r="G658">
            <v>36826</v>
          </cell>
          <cell r="H658">
            <v>2</v>
          </cell>
        </row>
        <row r="659">
          <cell r="A659" t="str">
            <v>EN02</v>
          </cell>
          <cell r="B659" t="str">
            <v>JTENFACR</v>
          </cell>
          <cell r="C659" t="str">
            <v>Tax Internal Web Site</v>
          </cell>
          <cell r="D659" t="str">
            <v>*DEV*</v>
          </cell>
          <cell r="E659" t="str">
            <v>GARG</v>
          </cell>
          <cell r="F659" t="str">
            <v>ENRDGARG</v>
          </cell>
          <cell r="G659">
            <v>36826</v>
          </cell>
          <cell r="H659">
            <v>1</v>
          </cell>
        </row>
        <row r="660">
          <cell r="A660" t="str">
            <v>EN02</v>
          </cell>
          <cell r="B660" t="str">
            <v>JTENFACG</v>
          </cell>
          <cell r="C660" t="str">
            <v>Work Flow Automation</v>
          </cell>
          <cell r="D660" t="str">
            <v>*ENH*</v>
          </cell>
          <cell r="E660" t="str">
            <v>GARG</v>
          </cell>
          <cell r="F660" t="str">
            <v>ENRDGARG</v>
          </cell>
          <cell r="G660">
            <v>36826</v>
          </cell>
          <cell r="H660">
            <v>9</v>
          </cell>
        </row>
        <row r="661">
          <cell r="A661" t="str">
            <v>EN02</v>
          </cell>
          <cell r="B661" t="str">
            <v>JTENFACG</v>
          </cell>
          <cell r="C661" t="str">
            <v>Work Flow Automation</v>
          </cell>
          <cell r="D661" t="str">
            <v>*ENH*</v>
          </cell>
          <cell r="E661" t="str">
            <v>GARG</v>
          </cell>
          <cell r="F661" t="str">
            <v>ENRDGARG</v>
          </cell>
          <cell r="G661">
            <v>36833</v>
          </cell>
          <cell r="H661">
            <v>40</v>
          </cell>
        </row>
        <row r="662">
          <cell r="A662" t="str">
            <v>EN02</v>
          </cell>
          <cell r="B662" t="str">
            <v>JTENFACR</v>
          </cell>
          <cell r="C662" t="str">
            <v>Tax Internal Web Site</v>
          </cell>
          <cell r="D662" t="str">
            <v>*DEV*</v>
          </cell>
          <cell r="E662" t="str">
            <v>GARG</v>
          </cell>
          <cell r="F662" t="str">
            <v>ENRDGARG</v>
          </cell>
          <cell r="G662">
            <v>36840</v>
          </cell>
          <cell r="H662">
            <v>20</v>
          </cell>
        </row>
        <row r="663">
          <cell r="A663" t="str">
            <v>EN02</v>
          </cell>
          <cell r="B663" t="str">
            <v>JTENFACG</v>
          </cell>
          <cell r="C663" t="str">
            <v>Work Flow Automation</v>
          </cell>
          <cell r="D663" t="str">
            <v>*ENH*</v>
          </cell>
          <cell r="E663" t="str">
            <v>GARG</v>
          </cell>
          <cell r="F663" t="str">
            <v>ENRDGARG</v>
          </cell>
          <cell r="G663">
            <v>36840</v>
          </cell>
          <cell r="H663">
            <v>20</v>
          </cell>
        </row>
        <row r="664">
          <cell r="A664" t="str">
            <v>EN02</v>
          </cell>
          <cell r="B664" t="str">
            <v>JTENFACG</v>
          </cell>
          <cell r="C664" t="str">
            <v>Work Flow Automation</v>
          </cell>
          <cell r="D664" t="str">
            <v>*ENH*</v>
          </cell>
          <cell r="E664" t="str">
            <v>GARG</v>
          </cell>
          <cell r="F664" t="str">
            <v>ENRDGARG</v>
          </cell>
          <cell r="G664">
            <v>36847</v>
          </cell>
          <cell r="H664">
            <v>34</v>
          </cell>
        </row>
        <row r="665">
          <cell r="A665" t="str">
            <v>EN02</v>
          </cell>
          <cell r="B665" t="str">
            <v>JTENFACR</v>
          </cell>
          <cell r="C665" t="str">
            <v>Tax Internal Web Site</v>
          </cell>
          <cell r="D665" t="str">
            <v>*DEV*</v>
          </cell>
          <cell r="E665" t="str">
            <v>GARG</v>
          </cell>
          <cell r="F665" t="str">
            <v>ENRDGARG</v>
          </cell>
          <cell r="G665">
            <v>36854</v>
          </cell>
          <cell r="H665">
            <v>1</v>
          </cell>
        </row>
        <row r="666">
          <cell r="A666" t="str">
            <v>EN02</v>
          </cell>
          <cell r="B666" t="str">
            <v>JTWFAE91</v>
          </cell>
          <cell r="C666" t="str">
            <v>Work Flow Automation FastPath</v>
          </cell>
          <cell r="D666" t="str">
            <v>*ENH*</v>
          </cell>
          <cell r="E666" t="str">
            <v>GARG</v>
          </cell>
          <cell r="F666" t="str">
            <v>ENRDGARG</v>
          </cell>
          <cell r="G666">
            <v>36854</v>
          </cell>
          <cell r="H666">
            <v>24</v>
          </cell>
        </row>
        <row r="667">
          <cell r="A667" t="str">
            <v>EN31</v>
          </cell>
          <cell r="B667" t="str">
            <v>CSITKM00</v>
          </cell>
          <cell r="C667" t="str">
            <v>Knowledge Management</v>
          </cell>
          <cell r="D667" t="str">
            <v>*OTH*</v>
          </cell>
          <cell r="E667" t="str">
            <v>GARRITY</v>
          </cell>
          <cell r="F667" t="str">
            <v>RGARRITY</v>
          </cell>
          <cell r="G667">
            <v>36847</v>
          </cell>
          <cell r="H667">
            <v>30</v>
          </cell>
        </row>
        <row r="668">
          <cell r="A668" t="str">
            <v>EN31</v>
          </cell>
          <cell r="B668" t="str">
            <v>CSITKM00</v>
          </cell>
          <cell r="C668" t="str">
            <v>Knowledge Management</v>
          </cell>
          <cell r="D668" t="str">
            <v>*OTH*</v>
          </cell>
          <cell r="E668" t="str">
            <v>GARRITY</v>
          </cell>
          <cell r="F668" t="str">
            <v>RGARRITY</v>
          </cell>
          <cell r="G668">
            <v>36854</v>
          </cell>
          <cell r="H668">
            <v>15</v>
          </cell>
        </row>
        <row r="669">
          <cell r="A669" t="str">
            <v>EN02</v>
          </cell>
          <cell r="B669" t="str">
            <v>JTENFAC6</v>
          </cell>
          <cell r="C669" t="str">
            <v>Documentum 4i Upgrade</v>
          </cell>
          <cell r="D669" t="str">
            <v>*DEV*</v>
          </cell>
          <cell r="E669" t="str">
            <v>GEHRING</v>
          </cell>
          <cell r="F669" t="str">
            <v>BGEHRIN</v>
          </cell>
          <cell r="G669">
            <v>36826</v>
          </cell>
          <cell r="H669">
            <v>0</v>
          </cell>
        </row>
        <row r="670">
          <cell r="A670" t="str">
            <v>EN02</v>
          </cell>
          <cell r="B670" t="str">
            <v>JTENFACS</v>
          </cell>
          <cell r="C670" t="str">
            <v>FASER/COBRA Support</v>
          </cell>
          <cell r="D670" t="str">
            <v>*OGS*</v>
          </cell>
          <cell r="E670" t="str">
            <v>GEHRING</v>
          </cell>
          <cell r="F670" t="str">
            <v>BGEHRIN</v>
          </cell>
          <cell r="G670">
            <v>36826</v>
          </cell>
          <cell r="H670">
            <v>0</v>
          </cell>
        </row>
        <row r="671">
          <cell r="A671" t="str">
            <v>EN02</v>
          </cell>
          <cell r="B671" t="str">
            <v>JTENFACN</v>
          </cell>
          <cell r="C671" t="str">
            <v>FICCM custom Rpt Capability</v>
          </cell>
          <cell r="D671" t="str">
            <v>*ENH*</v>
          </cell>
          <cell r="E671" t="str">
            <v>GEHRING</v>
          </cell>
          <cell r="F671" t="str">
            <v>BGEHRIN</v>
          </cell>
          <cell r="G671">
            <v>36826</v>
          </cell>
          <cell r="H671">
            <v>0</v>
          </cell>
        </row>
        <row r="672">
          <cell r="A672" t="str">
            <v>EN02</v>
          </cell>
          <cell r="B672" t="str">
            <v>JTENFAC6</v>
          </cell>
          <cell r="C672" t="str">
            <v>Documentum 4i Upgrade</v>
          </cell>
          <cell r="D672" t="str">
            <v>*DEV*</v>
          </cell>
          <cell r="E672" t="str">
            <v>GEHRING</v>
          </cell>
          <cell r="F672" t="str">
            <v>BGEHRIN</v>
          </cell>
          <cell r="G672">
            <v>36833</v>
          </cell>
          <cell r="H672">
            <v>1</v>
          </cell>
        </row>
        <row r="673">
          <cell r="A673" t="str">
            <v>EN02</v>
          </cell>
          <cell r="B673" t="str">
            <v>JTENFACS</v>
          </cell>
          <cell r="C673" t="str">
            <v>FASER/COBRA Support</v>
          </cell>
          <cell r="D673" t="str">
            <v>*OGS*</v>
          </cell>
          <cell r="E673" t="str">
            <v>GEHRING</v>
          </cell>
          <cell r="F673" t="str">
            <v>BGEHRIN</v>
          </cell>
          <cell r="G673">
            <v>36833</v>
          </cell>
          <cell r="H673">
            <v>31</v>
          </cell>
        </row>
        <row r="674">
          <cell r="A674" t="str">
            <v>EN02</v>
          </cell>
          <cell r="B674" t="str">
            <v>JTBPRD02</v>
          </cell>
          <cell r="C674" t="str">
            <v>Bill Payment Repository</v>
          </cell>
          <cell r="D674" t="str">
            <v>*DEV*</v>
          </cell>
          <cell r="E674" t="str">
            <v>GEHRING</v>
          </cell>
          <cell r="F674" t="str">
            <v>BGEHRIN</v>
          </cell>
          <cell r="G674">
            <v>36840</v>
          </cell>
          <cell r="H674">
            <v>10</v>
          </cell>
        </row>
        <row r="675">
          <cell r="A675" t="str">
            <v>EN02</v>
          </cell>
          <cell r="B675" t="str">
            <v>JTBPRD01</v>
          </cell>
          <cell r="C675" t="str">
            <v>Bill Tracking Database</v>
          </cell>
          <cell r="D675" t="str">
            <v>*DEV*</v>
          </cell>
          <cell r="E675" t="str">
            <v>GEHRING</v>
          </cell>
          <cell r="F675" t="str">
            <v>BGEHRIN</v>
          </cell>
          <cell r="G675">
            <v>36840</v>
          </cell>
          <cell r="H675">
            <v>2.5</v>
          </cell>
        </row>
        <row r="676">
          <cell r="A676" t="str">
            <v>EN02</v>
          </cell>
          <cell r="B676" t="str">
            <v>JTENFAC6</v>
          </cell>
          <cell r="C676" t="str">
            <v>Documentum 4i Upgrade</v>
          </cell>
          <cell r="D676" t="str">
            <v>*DEV*</v>
          </cell>
          <cell r="E676" t="str">
            <v>GEHRING</v>
          </cell>
          <cell r="F676" t="str">
            <v>BGEHRIN</v>
          </cell>
          <cell r="G676">
            <v>36840</v>
          </cell>
          <cell r="H676">
            <v>2</v>
          </cell>
        </row>
        <row r="677">
          <cell r="A677" t="str">
            <v>EN02</v>
          </cell>
          <cell r="B677" t="str">
            <v>JTENFACS</v>
          </cell>
          <cell r="C677" t="str">
            <v>FASER/COBRA Support</v>
          </cell>
          <cell r="D677" t="str">
            <v>*OGS*</v>
          </cell>
          <cell r="E677" t="str">
            <v>GEHRING</v>
          </cell>
          <cell r="F677" t="str">
            <v>BGEHRIN</v>
          </cell>
          <cell r="G677">
            <v>36840</v>
          </cell>
          <cell r="H677">
            <v>38.5</v>
          </cell>
        </row>
        <row r="678">
          <cell r="A678" t="str">
            <v>EN02</v>
          </cell>
          <cell r="B678" t="str">
            <v>JTBPRD02</v>
          </cell>
          <cell r="C678" t="str">
            <v>Bill Payment Repository</v>
          </cell>
          <cell r="D678" t="str">
            <v>*DEV*</v>
          </cell>
          <cell r="E678" t="str">
            <v>GEHRING</v>
          </cell>
          <cell r="F678" t="str">
            <v>BGEHRIN</v>
          </cell>
          <cell r="G678">
            <v>36847</v>
          </cell>
          <cell r="H678">
            <v>11.5</v>
          </cell>
        </row>
        <row r="679">
          <cell r="A679" t="str">
            <v>EN02</v>
          </cell>
          <cell r="B679" t="str">
            <v>JTBPRD01</v>
          </cell>
          <cell r="C679" t="str">
            <v>Bill Tracking Database</v>
          </cell>
          <cell r="D679" t="str">
            <v>*DEV*</v>
          </cell>
          <cell r="E679" t="str">
            <v>GEHRING</v>
          </cell>
          <cell r="F679" t="str">
            <v>BGEHRIN</v>
          </cell>
          <cell r="G679">
            <v>36847</v>
          </cell>
          <cell r="H679">
            <v>7</v>
          </cell>
        </row>
        <row r="680">
          <cell r="A680" t="str">
            <v>EN02</v>
          </cell>
          <cell r="B680" t="str">
            <v>JTENFACS</v>
          </cell>
          <cell r="C680" t="str">
            <v>FASER/COBRA Support</v>
          </cell>
          <cell r="D680" t="str">
            <v>*OGS*</v>
          </cell>
          <cell r="E680" t="str">
            <v>GEHRING</v>
          </cell>
          <cell r="F680" t="str">
            <v>BGEHRIN</v>
          </cell>
          <cell r="G680">
            <v>36847</v>
          </cell>
          <cell r="H680">
            <v>19</v>
          </cell>
        </row>
        <row r="681">
          <cell r="A681" t="str">
            <v>EN02</v>
          </cell>
          <cell r="B681" t="str">
            <v>JTENFACN</v>
          </cell>
          <cell r="C681" t="str">
            <v>FICCM custom Rpt Capability</v>
          </cell>
          <cell r="D681" t="str">
            <v>*ENH*</v>
          </cell>
          <cell r="E681" t="str">
            <v>GEHRING</v>
          </cell>
          <cell r="F681" t="str">
            <v>BGEHRIN</v>
          </cell>
          <cell r="G681">
            <v>36847</v>
          </cell>
          <cell r="H681">
            <v>2.5</v>
          </cell>
        </row>
        <row r="682">
          <cell r="A682" t="str">
            <v>EN02</v>
          </cell>
          <cell r="B682" t="str">
            <v>JTENFACD</v>
          </cell>
          <cell r="C682" t="str">
            <v>Operational Data Store Phase 1</v>
          </cell>
          <cell r="D682" t="str">
            <v>*DEV*</v>
          </cell>
          <cell r="E682" t="str">
            <v>GEHRING</v>
          </cell>
          <cell r="F682" t="str">
            <v>BGEHRIN</v>
          </cell>
          <cell r="G682">
            <v>36847</v>
          </cell>
          <cell r="H682">
            <v>2</v>
          </cell>
        </row>
        <row r="683">
          <cell r="A683" t="str">
            <v>EN09</v>
          </cell>
          <cell r="B683" t="str">
            <v>JTENFINX</v>
          </cell>
          <cell r="C683" t="str">
            <v>Tax Quantum</v>
          </cell>
          <cell r="D683" t="str">
            <v>*DEV*</v>
          </cell>
          <cell r="E683" t="str">
            <v>GEHRING</v>
          </cell>
          <cell r="F683" t="str">
            <v>BGEHRIN</v>
          </cell>
          <cell r="G683">
            <v>36847</v>
          </cell>
          <cell r="H683">
            <v>2</v>
          </cell>
        </row>
        <row r="684">
          <cell r="A684" t="str">
            <v>EN02</v>
          </cell>
          <cell r="B684" t="str">
            <v>JTBPRD02</v>
          </cell>
          <cell r="C684" t="str">
            <v>Bill Payment Repository</v>
          </cell>
          <cell r="D684" t="str">
            <v>*DEV*</v>
          </cell>
          <cell r="E684" t="str">
            <v>GEHRING</v>
          </cell>
          <cell r="F684" t="str">
            <v>BGEHRIN</v>
          </cell>
          <cell r="G684">
            <v>36854</v>
          </cell>
          <cell r="H684">
            <v>5</v>
          </cell>
        </row>
        <row r="685">
          <cell r="A685" t="str">
            <v>EN02</v>
          </cell>
          <cell r="B685" t="str">
            <v>JTBPRD01</v>
          </cell>
          <cell r="C685" t="str">
            <v>Bill Tracking Database</v>
          </cell>
          <cell r="D685" t="str">
            <v>*DEV*</v>
          </cell>
          <cell r="E685" t="str">
            <v>GEHRING</v>
          </cell>
          <cell r="F685" t="str">
            <v>BGEHRIN</v>
          </cell>
          <cell r="G685">
            <v>36854</v>
          </cell>
          <cell r="H685">
            <v>5</v>
          </cell>
        </row>
        <row r="686">
          <cell r="A686" t="str">
            <v>EN02</v>
          </cell>
          <cell r="B686" t="str">
            <v>JTENFACS</v>
          </cell>
          <cell r="C686" t="str">
            <v>FASER/COBRA Support</v>
          </cell>
          <cell r="D686" t="str">
            <v>*OGS*</v>
          </cell>
          <cell r="E686" t="str">
            <v>GEHRING</v>
          </cell>
          <cell r="F686" t="str">
            <v>BGEHRIN</v>
          </cell>
          <cell r="G686">
            <v>36854</v>
          </cell>
          <cell r="H686">
            <v>16</v>
          </cell>
        </row>
        <row r="687">
          <cell r="A687" t="str">
            <v>EN09</v>
          </cell>
          <cell r="B687" t="str">
            <v>JTENFINX</v>
          </cell>
          <cell r="C687" t="str">
            <v>Tax Quantum</v>
          </cell>
          <cell r="D687" t="str">
            <v>*DEV*</v>
          </cell>
          <cell r="E687" t="str">
            <v>GEHRING</v>
          </cell>
          <cell r="F687" t="str">
            <v>BGEHRIN</v>
          </cell>
          <cell r="G687">
            <v>36854</v>
          </cell>
          <cell r="H687">
            <v>1</v>
          </cell>
        </row>
        <row r="688">
          <cell r="A688" t="str">
            <v>EN02</v>
          </cell>
          <cell r="B688" t="str">
            <v>CSENFAC6</v>
          </cell>
          <cell r="C688" t="str">
            <v>Documentum 4i Upgrade</v>
          </cell>
          <cell r="D688" t="str">
            <v>*DEV*</v>
          </cell>
          <cell r="E688" t="str">
            <v>GILANI</v>
          </cell>
          <cell r="F688" t="str">
            <v>GGILANI</v>
          </cell>
          <cell r="G688">
            <v>36840</v>
          </cell>
          <cell r="H688">
            <v>42</v>
          </cell>
        </row>
        <row r="689">
          <cell r="A689" t="str">
            <v>EN02</v>
          </cell>
          <cell r="B689" t="str">
            <v>CSEN0202</v>
          </cell>
          <cell r="C689" t="str">
            <v>Operational Data Store Phase 1</v>
          </cell>
          <cell r="D689" t="str">
            <v>*DEV*</v>
          </cell>
          <cell r="E689" t="str">
            <v>GILANI</v>
          </cell>
          <cell r="F689" t="str">
            <v>GGILANI</v>
          </cell>
          <cell r="G689">
            <v>36840</v>
          </cell>
          <cell r="H689">
            <v>-42</v>
          </cell>
        </row>
        <row r="690">
          <cell r="A690" t="str">
            <v>EN02</v>
          </cell>
          <cell r="B690" t="str">
            <v>CSEN0202</v>
          </cell>
          <cell r="C690" t="str">
            <v>Operational Data Store Phase 1</v>
          </cell>
          <cell r="D690" t="str">
            <v>*DEV*</v>
          </cell>
          <cell r="E690" t="str">
            <v>GILANI</v>
          </cell>
          <cell r="F690" t="str">
            <v>GGILANI</v>
          </cell>
          <cell r="G690">
            <v>36840</v>
          </cell>
          <cell r="H690">
            <v>42</v>
          </cell>
        </row>
        <row r="691">
          <cell r="A691" t="str">
            <v>EN02</v>
          </cell>
          <cell r="B691" t="str">
            <v>CSENFAC6</v>
          </cell>
          <cell r="C691" t="str">
            <v>Documentum 4i Upgrade</v>
          </cell>
          <cell r="D691" t="str">
            <v>*DEV*</v>
          </cell>
          <cell r="E691" t="str">
            <v>GILANI</v>
          </cell>
          <cell r="F691" t="str">
            <v>GGILANI</v>
          </cell>
          <cell r="G691">
            <v>36847</v>
          </cell>
          <cell r="H691">
            <v>37</v>
          </cell>
        </row>
        <row r="692">
          <cell r="A692" t="str">
            <v>EN02</v>
          </cell>
          <cell r="B692" t="str">
            <v>CSEN0201</v>
          </cell>
          <cell r="C692" t="str">
            <v>Operational Data Store Phase 1</v>
          </cell>
          <cell r="D692" t="str">
            <v>*DEV*</v>
          </cell>
          <cell r="E692" t="str">
            <v>GILANI</v>
          </cell>
          <cell r="F692" t="str">
            <v>GGILANI</v>
          </cell>
          <cell r="G692">
            <v>36847</v>
          </cell>
          <cell r="H692">
            <v>-37</v>
          </cell>
        </row>
        <row r="693">
          <cell r="A693" t="str">
            <v>EN02</v>
          </cell>
          <cell r="B693" t="str">
            <v>CSEN0201</v>
          </cell>
          <cell r="C693" t="str">
            <v>Operational Data Store Phase 1</v>
          </cell>
          <cell r="D693" t="str">
            <v>*DEV*</v>
          </cell>
          <cell r="E693" t="str">
            <v>GILANI</v>
          </cell>
          <cell r="F693" t="str">
            <v>GGILANI</v>
          </cell>
          <cell r="G693">
            <v>36847</v>
          </cell>
          <cell r="H693">
            <v>37</v>
          </cell>
        </row>
        <row r="694">
          <cell r="A694" t="str">
            <v>EN08</v>
          </cell>
          <cell r="B694" t="str">
            <v>CSENRR98</v>
          </cell>
          <cell r="C694" t="str">
            <v>Strategic Risk Mgt - RFS Proposal Dev</v>
          </cell>
          <cell r="D694" t="str">
            <v>*DEV*</v>
          </cell>
          <cell r="E694" t="str">
            <v>GILANI</v>
          </cell>
          <cell r="F694" t="str">
            <v>GILANI</v>
          </cell>
          <cell r="G694">
            <v>36826</v>
          </cell>
          <cell r="H694">
            <v>-16</v>
          </cell>
        </row>
        <row r="695">
          <cell r="A695" t="str">
            <v>EN08</v>
          </cell>
          <cell r="B695" t="str">
            <v>CSENRR98</v>
          </cell>
          <cell r="C695" t="str">
            <v>Strategic Risk Mgt - RFS Proposal</v>
          </cell>
          <cell r="D695" t="str">
            <v>*DEV*</v>
          </cell>
          <cell r="E695" t="str">
            <v>GILANI</v>
          </cell>
          <cell r="F695" t="str">
            <v>GILANI</v>
          </cell>
          <cell r="G695">
            <v>36826</v>
          </cell>
          <cell r="H695">
            <v>16</v>
          </cell>
        </row>
        <row r="696">
          <cell r="A696" t="str">
            <v>EN08</v>
          </cell>
          <cell r="B696" t="str">
            <v>CSENRR98</v>
          </cell>
          <cell r="C696" t="str">
            <v>Strategic Risk Mgt - RFS Proposal Dev</v>
          </cell>
          <cell r="D696" t="str">
            <v>*DEV*</v>
          </cell>
          <cell r="E696" t="str">
            <v>GILANI</v>
          </cell>
          <cell r="F696" t="str">
            <v>GILANI</v>
          </cell>
          <cell r="G696">
            <v>36840</v>
          </cell>
          <cell r="H696">
            <v>-45</v>
          </cell>
        </row>
        <row r="697">
          <cell r="A697" t="str">
            <v>EN08</v>
          </cell>
          <cell r="B697" t="str">
            <v>CSENRR98</v>
          </cell>
          <cell r="C697" t="str">
            <v>Strategic Risk Mgt - RFS Proposal</v>
          </cell>
          <cell r="D697" t="str">
            <v>*DEV*</v>
          </cell>
          <cell r="E697" t="str">
            <v>GILANI</v>
          </cell>
          <cell r="F697" t="str">
            <v>GILANI</v>
          </cell>
          <cell r="G697">
            <v>36840</v>
          </cell>
          <cell r="H697">
            <v>45</v>
          </cell>
        </row>
        <row r="698">
          <cell r="A698" t="str">
            <v>EN08</v>
          </cell>
          <cell r="B698" t="str">
            <v>CSENRR98</v>
          </cell>
          <cell r="C698" t="str">
            <v>Strategic Risk Mgt - RFS Proposal Dev</v>
          </cell>
          <cell r="D698" t="str">
            <v>*DEV*</v>
          </cell>
          <cell r="E698" t="str">
            <v>GILANI</v>
          </cell>
          <cell r="F698" t="str">
            <v>GILANI</v>
          </cell>
          <cell r="G698">
            <v>36847</v>
          </cell>
          <cell r="H698">
            <v>-45</v>
          </cell>
        </row>
        <row r="699">
          <cell r="A699" t="str">
            <v>EN08</v>
          </cell>
          <cell r="B699" t="str">
            <v>CSENRR98</v>
          </cell>
          <cell r="C699" t="str">
            <v>Strategic Risk Mgt - RFS Proposal</v>
          </cell>
          <cell r="D699" t="str">
            <v>*DEV*</v>
          </cell>
          <cell r="E699" t="str">
            <v>GILANI</v>
          </cell>
          <cell r="F699" t="str">
            <v>GILANI</v>
          </cell>
          <cell r="G699">
            <v>36847</v>
          </cell>
          <cell r="H699">
            <v>45</v>
          </cell>
        </row>
        <row r="700">
          <cell r="A700" t="str">
            <v>EN08</v>
          </cell>
          <cell r="B700" t="str">
            <v>CSENRR98</v>
          </cell>
          <cell r="C700" t="str">
            <v>Strategic Risk Mgt - RFS Proposal Dev</v>
          </cell>
          <cell r="D700" t="str">
            <v>*DEV*</v>
          </cell>
          <cell r="E700" t="str">
            <v>GILANI</v>
          </cell>
          <cell r="F700" t="str">
            <v>GILANI</v>
          </cell>
          <cell r="G700">
            <v>36854</v>
          </cell>
          <cell r="H700">
            <v>-27</v>
          </cell>
        </row>
        <row r="701">
          <cell r="A701" t="str">
            <v>EN08</v>
          </cell>
          <cell r="B701" t="str">
            <v>CSENRR98</v>
          </cell>
          <cell r="C701" t="str">
            <v>Strategic Risk Mgt - RFS Proposal</v>
          </cell>
          <cell r="D701" t="str">
            <v>*DEV*</v>
          </cell>
          <cell r="E701" t="str">
            <v>GILANI</v>
          </cell>
          <cell r="F701" t="str">
            <v>GILANI</v>
          </cell>
          <cell r="G701">
            <v>36854</v>
          </cell>
          <cell r="H701">
            <v>27</v>
          </cell>
        </row>
        <row r="702">
          <cell r="A702" t="str">
            <v>EN06</v>
          </cell>
          <cell r="B702" t="str">
            <v>JTENMEAS</v>
          </cell>
          <cell r="C702" t="str">
            <v>Measurements</v>
          </cell>
          <cell r="D702" t="str">
            <v>*OTH*</v>
          </cell>
          <cell r="E702" t="str">
            <v>GLORIA</v>
          </cell>
          <cell r="F702" t="str">
            <v>PAGGSYI</v>
          </cell>
          <cell r="G702">
            <v>36826</v>
          </cell>
          <cell r="H702">
            <v>16.5</v>
          </cell>
        </row>
        <row r="703">
          <cell r="A703" t="str">
            <v>EN06</v>
          </cell>
          <cell r="B703" t="str">
            <v>JTENMEAS</v>
          </cell>
          <cell r="C703" t="str">
            <v>Measurements</v>
          </cell>
          <cell r="D703" t="str">
            <v>*OTH*</v>
          </cell>
          <cell r="E703" t="str">
            <v>GLORIA</v>
          </cell>
          <cell r="F703" t="str">
            <v>PAGGSYI</v>
          </cell>
          <cell r="G703">
            <v>36833</v>
          </cell>
          <cell r="H703">
            <v>45</v>
          </cell>
        </row>
        <row r="704">
          <cell r="A704" t="str">
            <v>EN06</v>
          </cell>
          <cell r="B704" t="str">
            <v>JTENMEAS</v>
          </cell>
          <cell r="C704" t="str">
            <v>Measurements</v>
          </cell>
          <cell r="D704" t="str">
            <v>*OTH*</v>
          </cell>
          <cell r="E704" t="str">
            <v>GLORIA</v>
          </cell>
          <cell r="F704" t="str">
            <v>PAGGSYI</v>
          </cell>
          <cell r="G704">
            <v>36840</v>
          </cell>
          <cell r="H704">
            <v>43.5</v>
          </cell>
        </row>
        <row r="705">
          <cell r="A705" t="str">
            <v>EN06</v>
          </cell>
          <cell r="B705" t="str">
            <v>JTENMEAS</v>
          </cell>
          <cell r="C705" t="str">
            <v>Measurements</v>
          </cell>
          <cell r="D705" t="str">
            <v>*OTH*</v>
          </cell>
          <cell r="E705" t="str">
            <v>GLORIA</v>
          </cell>
          <cell r="F705" t="str">
            <v>PAGGSYI</v>
          </cell>
          <cell r="G705">
            <v>36847</v>
          </cell>
          <cell r="H705">
            <v>35.5</v>
          </cell>
        </row>
        <row r="706">
          <cell r="A706" t="str">
            <v>EN02</v>
          </cell>
          <cell r="B706" t="str">
            <v>JTENFA98</v>
          </cell>
          <cell r="C706" t="str">
            <v>Facilities RFS Proposal Development</v>
          </cell>
          <cell r="D706" t="str">
            <v>*DEV*</v>
          </cell>
          <cell r="E706" t="str">
            <v>GONZALEZ FLORES</v>
          </cell>
          <cell r="F706" t="str">
            <v>REFLORES</v>
          </cell>
          <cell r="G706">
            <v>36840</v>
          </cell>
          <cell r="H706">
            <v>24</v>
          </cell>
        </row>
        <row r="707">
          <cell r="A707" t="str">
            <v>EN08</v>
          </cell>
          <cell r="B707" t="str">
            <v>JTENRSKQ</v>
          </cell>
          <cell r="C707" t="str">
            <v>Integrated Water System v1</v>
          </cell>
          <cell r="D707" t="str">
            <v>*DEV*</v>
          </cell>
          <cell r="E707" t="str">
            <v>GONZALEZ FLORES</v>
          </cell>
          <cell r="F707" t="str">
            <v>REFLORES</v>
          </cell>
          <cell r="G707">
            <v>36840</v>
          </cell>
          <cell r="H707">
            <v>16</v>
          </cell>
        </row>
        <row r="708">
          <cell r="A708" t="str">
            <v>EN02</v>
          </cell>
          <cell r="B708" t="str">
            <v>JTENFA98</v>
          </cell>
          <cell r="C708" t="str">
            <v>Facilities RFS Proposal Development</v>
          </cell>
          <cell r="D708" t="str">
            <v>*DEV*</v>
          </cell>
          <cell r="E708" t="str">
            <v>GONZALEZ FLORES</v>
          </cell>
          <cell r="F708" t="str">
            <v>REFLORES</v>
          </cell>
          <cell r="G708">
            <v>36847</v>
          </cell>
          <cell r="H708">
            <v>40</v>
          </cell>
        </row>
        <row r="709">
          <cell r="A709" t="str">
            <v>EN31</v>
          </cell>
          <cell r="B709" t="str">
            <v>CSENENTA</v>
          </cell>
          <cell r="C709" t="str">
            <v>Enterprise Architecture</v>
          </cell>
          <cell r="D709" t="str">
            <v>*OTH*</v>
          </cell>
          <cell r="E709" t="str">
            <v>GOODBODY</v>
          </cell>
          <cell r="F709" t="str">
            <v>GOODBODY</v>
          </cell>
          <cell r="G709">
            <v>36826</v>
          </cell>
          <cell r="H709">
            <v>-5</v>
          </cell>
        </row>
        <row r="710">
          <cell r="A710" t="str">
            <v>EN31</v>
          </cell>
          <cell r="B710" t="str">
            <v>CSENENTA</v>
          </cell>
          <cell r="C710" t="str">
            <v>Enterprise Architecture</v>
          </cell>
          <cell r="D710" t="str">
            <v>*OTH*</v>
          </cell>
          <cell r="E710" t="str">
            <v>GOODBODY</v>
          </cell>
          <cell r="F710" t="str">
            <v>GOODBODY</v>
          </cell>
          <cell r="G710">
            <v>36826</v>
          </cell>
          <cell r="H710">
            <v>5</v>
          </cell>
        </row>
        <row r="711">
          <cell r="A711" t="str">
            <v>EN31</v>
          </cell>
          <cell r="B711" t="str">
            <v>CSENENTA</v>
          </cell>
          <cell r="C711" t="str">
            <v>Enterprise Architecture</v>
          </cell>
          <cell r="D711" t="str">
            <v>*OTH*</v>
          </cell>
          <cell r="E711" t="str">
            <v>GOODBODY</v>
          </cell>
          <cell r="F711" t="str">
            <v>GOODBODY</v>
          </cell>
          <cell r="G711">
            <v>36833</v>
          </cell>
          <cell r="H711">
            <v>-19</v>
          </cell>
        </row>
        <row r="712">
          <cell r="A712" t="str">
            <v>EN31</v>
          </cell>
          <cell r="B712" t="str">
            <v>CSENENTA</v>
          </cell>
          <cell r="C712" t="str">
            <v>Enterprise Architecture</v>
          </cell>
          <cell r="D712" t="str">
            <v>*OTH*</v>
          </cell>
          <cell r="E712" t="str">
            <v>GOODBODY</v>
          </cell>
          <cell r="F712" t="str">
            <v>GOODBODY</v>
          </cell>
          <cell r="G712">
            <v>36833</v>
          </cell>
          <cell r="H712">
            <v>19</v>
          </cell>
        </row>
        <row r="713">
          <cell r="A713" t="str">
            <v>EN31</v>
          </cell>
          <cell r="B713" t="str">
            <v>CSENENTA</v>
          </cell>
          <cell r="C713" t="str">
            <v>Enterprise Architecture</v>
          </cell>
          <cell r="D713" t="str">
            <v>*OTH*</v>
          </cell>
          <cell r="E713" t="str">
            <v>GOODBODY</v>
          </cell>
          <cell r="F713" t="str">
            <v>GOODBODY</v>
          </cell>
          <cell r="G713">
            <v>36840</v>
          </cell>
          <cell r="H713">
            <v>-32</v>
          </cell>
        </row>
        <row r="714">
          <cell r="A714" t="str">
            <v>EN31</v>
          </cell>
          <cell r="B714" t="str">
            <v>CSENENTA</v>
          </cell>
          <cell r="C714" t="str">
            <v>Enterprise Architecture</v>
          </cell>
          <cell r="D714" t="str">
            <v>*OTH*</v>
          </cell>
          <cell r="E714" t="str">
            <v>GOODBODY</v>
          </cell>
          <cell r="F714" t="str">
            <v>GOODBODY</v>
          </cell>
          <cell r="G714">
            <v>36840</v>
          </cell>
          <cell r="H714">
            <v>32</v>
          </cell>
        </row>
        <row r="715">
          <cell r="A715" t="str">
            <v>EN31</v>
          </cell>
          <cell r="B715" t="str">
            <v>CSENENTA</v>
          </cell>
          <cell r="C715" t="str">
            <v>Enterprise Architecture</v>
          </cell>
          <cell r="D715" t="str">
            <v>*OTH*</v>
          </cell>
          <cell r="E715" t="str">
            <v>GOODBODY</v>
          </cell>
          <cell r="F715" t="str">
            <v>GOODBODY</v>
          </cell>
          <cell r="G715">
            <v>36847</v>
          </cell>
          <cell r="H715">
            <v>-24</v>
          </cell>
        </row>
        <row r="716">
          <cell r="A716" t="str">
            <v>EN31</v>
          </cell>
          <cell r="B716" t="str">
            <v>CSENENTA</v>
          </cell>
          <cell r="C716" t="str">
            <v>Enterprise Architecture</v>
          </cell>
          <cell r="D716" t="str">
            <v>*OTH*</v>
          </cell>
          <cell r="E716" t="str">
            <v>GOODBODY</v>
          </cell>
          <cell r="F716" t="str">
            <v>GOODBODY</v>
          </cell>
          <cell r="G716">
            <v>36847</v>
          </cell>
          <cell r="H716">
            <v>24</v>
          </cell>
        </row>
        <row r="717">
          <cell r="A717" t="str">
            <v>EN08</v>
          </cell>
          <cell r="B717" t="str">
            <v>CSEN0801</v>
          </cell>
          <cell r="C717" t="str">
            <v>SAP PLANT MAINT. IMPLEMENTATION</v>
          </cell>
          <cell r="D717" t="str">
            <v>*DEV*</v>
          </cell>
          <cell r="E717" t="str">
            <v>GORMAN</v>
          </cell>
          <cell r="F717" t="str">
            <v>DGORMAN</v>
          </cell>
          <cell r="G717">
            <v>36826</v>
          </cell>
          <cell r="H717">
            <v>-20</v>
          </cell>
        </row>
        <row r="718">
          <cell r="A718" t="str">
            <v>EN08</v>
          </cell>
          <cell r="B718" t="str">
            <v>CSEN0801</v>
          </cell>
          <cell r="C718" t="str">
            <v>SAP PLANT MAINT. IMPLEMENTATION</v>
          </cell>
          <cell r="D718" t="str">
            <v>*DEV*</v>
          </cell>
          <cell r="E718" t="str">
            <v>GORMAN</v>
          </cell>
          <cell r="F718" t="str">
            <v>DGORMAN</v>
          </cell>
          <cell r="G718">
            <v>36826</v>
          </cell>
          <cell r="H718">
            <v>20</v>
          </cell>
        </row>
        <row r="719">
          <cell r="A719" t="str">
            <v>EN08</v>
          </cell>
          <cell r="B719" t="str">
            <v>CSEN0801</v>
          </cell>
          <cell r="C719" t="str">
            <v>SAP PLANT MAINT. IMPLEMENTATION</v>
          </cell>
          <cell r="D719" t="str">
            <v>*DEV*</v>
          </cell>
          <cell r="E719" t="str">
            <v>GORMAN</v>
          </cell>
          <cell r="F719" t="str">
            <v>DGORMAN</v>
          </cell>
          <cell r="G719">
            <v>36833</v>
          </cell>
          <cell r="H719">
            <v>-54</v>
          </cell>
        </row>
        <row r="720">
          <cell r="A720" t="str">
            <v>EN08</v>
          </cell>
          <cell r="B720" t="str">
            <v>CSEN0801</v>
          </cell>
          <cell r="C720" t="str">
            <v>SAP PLANT MAINT. IMPLEMENTATION</v>
          </cell>
          <cell r="D720" t="str">
            <v>*DEV*</v>
          </cell>
          <cell r="E720" t="str">
            <v>GORMAN</v>
          </cell>
          <cell r="F720" t="str">
            <v>DGORMAN</v>
          </cell>
          <cell r="G720">
            <v>36833</v>
          </cell>
          <cell r="H720">
            <v>54</v>
          </cell>
        </row>
        <row r="721">
          <cell r="A721" t="str">
            <v>EN08</v>
          </cell>
          <cell r="B721" t="str">
            <v>CSEN0801</v>
          </cell>
          <cell r="C721" t="str">
            <v>SAP PLANT MAINT. IMPLEMENTATION</v>
          </cell>
          <cell r="D721" t="str">
            <v>*DEV*</v>
          </cell>
          <cell r="E721" t="str">
            <v>GORMAN</v>
          </cell>
          <cell r="F721" t="str">
            <v>DGORMAN</v>
          </cell>
          <cell r="G721">
            <v>36840</v>
          </cell>
          <cell r="H721">
            <v>-55</v>
          </cell>
        </row>
        <row r="722">
          <cell r="A722" t="str">
            <v>EN08</v>
          </cell>
          <cell r="B722" t="str">
            <v>CSEN0801</v>
          </cell>
          <cell r="C722" t="str">
            <v>SAP PLANT MAINT. IMPLEMENTATION</v>
          </cell>
          <cell r="D722" t="str">
            <v>*DEV*</v>
          </cell>
          <cell r="E722" t="str">
            <v>GORMAN</v>
          </cell>
          <cell r="F722" t="str">
            <v>DGORMAN</v>
          </cell>
          <cell r="G722">
            <v>36840</v>
          </cell>
          <cell r="H722">
            <v>55</v>
          </cell>
        </row>
        <row r="723">
          <cell r="A723" t="str">
            <v>EN08</v>
          </cell>
          <cell r="B723" t="str">
            <v>CSEN0801</v>
          </cell>
          <cell r="C723" t="str">
            <v>SAP PLANT MAINT. IMPLEMENTATION</v>
          </cell>
          <cell r="D723" t="str">
            <v>*DEV*</v>
          </cell>
          <cell r="E723" t="str">
            <v>GORMAN</v>
          </cell>
          <cell r="F723" t="str">
            <v>DGORMAN</v>
          </cell>
          <cell r="G723">
            <v>36847</v>
          </cell>
          <cell r="H723">
            <v>-54</v>
          </cell>
        </row>
        <row r="724">
          <cell r="A724" t="str">
            <v>EN08</v>
          </cell>
          <cell r="B724" t="str">
            <v>CSEN0801</v>
          </cell>
          <cell r="C724" t="str">
            <v>SAP PLANT MAINT. IMPLEMENTATION</v>
          </cell>
          <cell r="D724" t="str">
            <v>*DEV*</v>
          </cell>
          <cell r="E724" t="str">
            <v>GORMAN</v>
          </cell>
          <cell r="F724" t="str">
            <v>DGORMAN</v>
          </cell>
          <cell r="G724">
            <v>36847</v>
          </cell>
          <cell r="H724">
            <v>54</v>
          </cell>
        </row>
        <row r="725">
          <cell r="A725" t="str">
            <v>EN08</v>
          </cell>
          <cell r="B725" t="str">
            <v>CSEN0801</v>
          </cell>
          <cell r="C725" t="str">
            <v>SAP PLANT MAINT. IMPLEMENTATION</v>
          </cell>
          <cell r="D725" t="str">
            <v>*DEV*</v>
          </cell>
          <cell r="E725" t="str">
            <v>GORMAN</v>
          </cell>
          <cell r="F725" t="str">
            <v>DGORMAN</v>
          </cell>
          <cell r="G725">
            <v>36854</v>
          </cell>
          <cell r="H725">
            <v>-40</v>
          </cell>
        </row>
        <row r="726">
          <cell r="A726" t="str">
            <v>EN08</v>
          </cell>
          <cell r="B726" t="str">
            <v>CSEN0801</v>
          </cell>
          <cell r="C726" t="str">
            <v>SAP PLANT MAINT. IMPLEMENTATION</v>
          </cell>
          <cell r="D726" t="str">
            <v>*DEV*</v>
          </cell>
          <cell r="E726" t="str">
            <v>GORMAN</v>
          </cell>
          <cell r="F726" t="str">
            <v>DGORMAN</v>
          </cell>
          <cell r="G726">
            <v>36854</v>
          </cell>
          <cell r="H726">
            <v>40</v>
          </cell>
        </row>
        <row r="727">
          <cell r="A727" t="str">
            <v>EN04</v>
          </cell>
          <cell r="B727" t="str">
            <v>JTENRSK7</v>
          </cell>
          <cell r="C727" t="str">
            <v>Electric Risk Book, R1</v>
          </cell>
          <cell r="D727" t="str">
            <v>*OGS*</v>
          </cell>
          <cell r="E727" t="str">
            <v>GRAVES</v>
          </cell>
          <cell r="F727" t="str">
            <v>TGRAVES</v>
          </cell>
          <cell r="G727">
            <v>36826</v>
          </cell>
          <cell r="H727">
            <v>16</v>
          </cell>
        </row>
        <row r="728">
          <cell r="A728" t="str">
            <v>EN06</v>
          </cell>
          <cell r="B728" t="str">
            <v>JTENMEAS</v>
          </cell>
          <cell r="C728" t="str">
            <v>Measurements</v>
          </cell>
          <cell r="D728" t="str">
            <v>*OTH*</v>
          </cell>
          <cell r="E728" t="str">
            <v>GRAVES</v>
          </cell>
          <cell r="F728" t="str">
            <v>TGRAVES</v>
          </cell>
          <cell r="G728">
            <v>36833</v>
          </cell>
          <cell r="H728">
            <v>40</v>
          </cell>
        </row>
        <row r="729">
          <cell r="A729" t="str">
            <v>EN06</v>
          </cell>
          <cell r="B729" t="str">
            <v>JTENMEAS</v>
          </cell>
          <cell r="C729" t="str">
            <v>Measurements</v>
          </cell>
          <cell r="D729" t="str">
            <v>*OTH*</v>
          </cell>
          <cell r="E729" t="str">
            <v>GRAVES</v>
          </cell>
          <cell r="F729" t="str">
            <v>TGRAVES</v>
          </cell>
          <cell r="G729">
            <v>36840</v>
          </cell>
          <cell r="H729">
            <v>40</v>
          </cell>
        </row>
        <row r="730">
          <cell r="A730" t="str">
            <v>EN02</v>
          </cell>
          <cell r="B730" t="str">
            <v>JTBPRD01</v>
          </cell>
          <cell r="C730" t="str">
            <v>Bill Tracking Database</v>
          </cell>
          <cell r="D730" t="str">
            <v>*DEV*</v>
          </cell>
          <cell r="E730" t="str">
            <v>GRAVES</v>
          </cell>
          <cell r="F730" t="str">
            <v>TGRAVES</v>
          </cell>
          <cell r="G730">
            <v>36847</v>
          </cell>
          <cell r="H730">
            <v>16</v>
          </cell>
        </row>
        <row r="731">
          <cell r="A731" t="str">
            <v>EN06</v>
          </cell>
          <cell r="B731" t="str">
            <v>JTENMEAS</v>
          </cell>
          <cell r="C731" t="str">
            <v>Measurements</v>
          </cell>
          <cell r="D731" t="str">
            <v>*OTH*</v>
          </cell>
          <cell r="E731" t="str">
            <v>GRAVES</v>
          </cell>
          <cell r="F731" t="str">
            <v>TGRAVES</v>
          </cell>
          <cell r="G731">
            <v>36847</v>
          </cell>
          <cell r="H731">
            <v>24</v>
          </cell>
        </row>
        <row r="732">
          <cell r="A732" t="str">
            <v>EN02</v>
          </cell>
          <cell r="B732" t="str">
            <v>JTBPRD01</v>
          </cell>
          <cell r="C732" t="str">
            <v>Bill Tracking Database</v>
          </cell>
          <cell r="D732" t="str">
            <v>*DEV*</v>
          </cell>
          <cell r="E732" t="str">
            <v>GRAVES</v>
          </cell>
          <cell r="F732" t="str">
            <v>TGRAVES</v>
          </cell>
          <cell r="G732">
            <v>36854</v>
          </cell>
          <cell r="H732">
            <v>24</v>
          </cell>
        </row>
        <row r="733">
          <cell r="A733" t="str">
            <v>EN04</v>
          </cell>
          <cell r="B733" t="str">
            <v>JTCPBE01</v>
          </cell>
          <cell r="C733" t="str">
            <v>Capital Book/EAM Integration</v>
          </cell>
          <cell r="D733" t="str">
            <v>*ENH*</v>
          </cell>
          <cell r="E733" t="str">
            <v>GUBBALA</v>
          </cell>
          <cell r="F733" t="str">
            <v>ENRJNANE</v>
          </cell>
          <cell r="G733">
            <v>36826</v>
          </cell>
          <cell r="H733">
            <v>0</v>
          </cell>
        </row>
        <row r="734">
          <cell r="A734" t="str">
            <v>EN04</v>
          </cell>
          <cell r="B734" t="str">
            <v>JTENRS28</v>
          </cell>
          <cell r="C734" t="str">
            <v>PCCS Release 1.3.1</v>
          </cell>
          <cell r="D734" t="str">
            <v>*ENH*</v>
          </cell>
          <cell r="E734" t="str">
            <v>GUBBALA</v>
          </cell>
          <cell r="F734" t="str">
            <v>ENRJNANE</v>
          </cell>
          <cell r="G734">
            <v>36826</v>
          </cell>
          <cell r="H734">
            <v>0</v>
          </cell>
        </row>
        <row r="735">
          <cell r="A735" t="str">
            <v>EN04</v>
          </cell>
          <cell r="B735" t="str">
            <v>JTENRSKO</v>
          </cell>
          <cell r="C735" t="str">
            <v>Solutions Framework V1.2</v>
          </cell>
          <cell r="D735" t="str">
            <v>*OGS*</v>
          </cell>
          <cell r="E735" t="str">
            <v>GUBBALA</v>
          </cell>
          <cell r="F735" t="str">
            <v>ENRJNANE</v>
          </cell>
          <cell r="G735">
            <v>36826</v>
          </cell>
          <cell r="H735">
            <v>16</v>
          </cell>
        </row>
        <row r="736">
          <cell r="A736" t="str">
            <v>EN04</v>
          </cell>
          <cell r="B736" t="str">
            <v>JTCPBE01</v>
          </cell>
          <cell r="C736" t="str">
            <v>Capital Book/EAM Integration</v>
          </cell>
          <cell r="D736" t="str">
            <v>*ENH*</v>
          </cell>
          <cell r="E736" t="str">
            <v>GUBBALA</v>
          </cell>
          <cell r="F736" t="str">
            <v>ENRJNANE</v>
          </cell>
          <cell r="G736">
            <v>36833</v>
          </cell>
          <cell r="H736">
            <v>40</v>
          </cell>
        </row>
        <row r="737">
          <cell r="A737" t="str">
            <v>EN04</v>
          </cell>
          <cell r="B737" t="str">
            <v>JTENRSKO</v>
          </cell>
          <cell r="C737" t="str">
            <v>Solutions Framework V1.2</v>
          </cell>
          <cell r="D737" t="str">
            <v>*OGS*</v>
          </cell>
          <cell r="E737" t="str">
            <v>GUBBALA</v>
          </cell>
          <cell r="F737" t="str">
            <v>ENRJNANE</v>
          </cell>
          <cell r="G737">
            <v>36833</v>
          </cell>
          <cell r="H737">
            <v>4</v>
          </cell>
        </row>
        <row r="738">
          <cell r="A738" t="str">
            <v>EN04</v>
          </cell>
          <cell r="B738" t="str">
            <v>JTPCCE03</v>
          </cell>
          <cell r="C738" t="str">
            <v>PCCS Release 2.0</v>
          </cell>
          <cell r="D738" t="str">
            <v>*ENH*</v>
          </cell>
          <cell r="E738" t="str">
            <v>GUBBALA</v>
          </cell>
          <cell r="F738" t="str">
            <v>ENRJNANE</v>
          </cell>
          <cell r="G738">
            <v>36840</v>
          </cell>
          <cell r="H738">
            <v>53</v>
          </cell>
        </row>
        <row r="739">
          <cell r="A739" t="str">
            <v>EN04</v>
          </cell>
          <cell r="B739" t="str">
            <v>JTPCCE03</v>
          </cell>
          <cell r="C739" t="str">
            <v>PCCS Release 2.0</v>
          </cell>
          <cell r="D739" t="str">
            <v>*ENH*</v>
          </cell>
          <cell r="E739" t="str">
            <v>GUBBALA</v>
          </cell>
          <cell r="F739" t="str">
            <v>ENRJNANE</v>
          </cell>
          <cell r="G739">
            <v>36847</v>
          </cell>
          <cell r="H739">
            <v>40</v>
          </cell>
        </row>
        <row r="740">
          <cell r="A740" t="str">
            <v>EN04</v>
          </cell>
          <cell r="B740" t="str">
            <v>JTPCCE03</v>
          </cell>
          <cell r="C740" t="str">
            <v>PCCS Release 2.0</v>
          </cell>
          <cell r="D740" t="str">
            <v>*ENH*</v>
          </cell>
          <cell r="E740" t="str">
            <v>GUBBALA</v>
          </cell>
          <cell r="F740" t="str">
            <v>ENRJNANE</v>
          </cell>
          <cell r="G740">
            <v>36854</v>
          </cell>
          <cell r="H740">
            <v>25</v>
          </cell>
        </row>
        <row r="741">
          <cell r="A741" t="str">
            <v>EN05</v>
          </cell>
          <cell r="B741" t="str">
            <v>CSBRIDO3</v>
          </cell>
          <cell r="C741" t="str">
            <v>BRIO Reporting/ENA</v>
          </cell>
          <cell r="D741" t="str">
            <v>*DEV*</v>
          </cell>
          <cell r="E741" t="str">
            <v>GUBBAY</v>
          </cell>
          <cell r="F741" t="str">
            <v>DJGUBBAY</v>
          </cell>
          <cell r="G741">
            <v>36826</v>
          </cell>
          <cell r="H741">
            <v>16</v>
          </cell>
        </row>
        <row r="742">
          <cell r="A742" t="str">
            <v>EN05</v>
          </cell>
          <cell r="B742" t="str">
            <v>CSBRIDO3</v>
          </cell>
          <cell r="C742" t="str">
            <v>BRIO Reporting/ENA</v>
          </cell>
          <cell r="D742" t="str">
            <v>*DEV*</v>
          </cell>
          <cell r="E742" t="str">
            <v>GUBBAY</v>
          </cell>
          <cell r="F742" t="str">
            <v>DJGUBBAY</v>
          </cell>
          <cell r="G742">
            <v>36833</v>
          </cell>
          <cell r="H742">
            <v>42.5</v>
          </cell>
        </row>
        <row r="743">
          <cell r="A743" t="str">
            <v>EN05</v>
          </cell>
          <cell r="B743" t="str">
            <v>CSBRIDO3</v>
          </cell>
          <cell r="C743" t="str">
            <v>BRIO Reporting/ENA</v>
          </cell>
          <cell r="D743" t="str">
            <v>*DEV*</v>
          </cell>
          <cell r="E743" t="str">
            <v>GUBBAY</v>
          </cell>
          <cell r="F743" t="str">
            <v>DJGUBBAY</v>
          </cell>
          <cell r="G743">
            <v>36840</v>
          </cell>
          <cell r="H743">
            <v>35</v>
          </cell>
        </row>
        <row r="744">
          <cell r="A744" t="str">
            <v>EN05</v>
          </cell>
          <cell r="B744" t="str">
            <v>CSBRIDO3</v>
          </cell>
          <cell r="C744" t="str">
            <v>BRIO Reporting/ENA</v>
          </cell>
          <cell r="D744" t="str">
            <v>*DEV*</v>
          </cell>
          <cell r="E744" t="str">
            <v>GUBBAY</v>
          </cell>
          <cell r="F744" t="str">
            <v>DJGUBBAY</v>
          </cell>
          <cell r="G744">
            <v>36847</v>
          </cell>
          <cell r="H744">
            <v>44</v>
          </cell>
        </row>
        <row r="745">
          <cell r="A745" t="str">
            <v>EN05</v>
          </cell>
          <cell r="B745" t="str">
            <v>CSBRIDO3</v>
          </cell>
          <cell r="C745" t="str">
            <v>BRIO Reporting/ENA</v>
          </cell>
          <cell r="D745" t="str">
            <v>*DEV*</v>
          </cell>
          <cell r="E745" t="str">
            <v>GUBBAY</v>
          </cell>
          <cell r="F745" t="str">
            <v>DJGUBBAY</v>
          </cell>
          <cell r="G745">
            <v>36854</v>
          </cell>
          <cell r="H745">
            <v>24</v>
          </cell>
        </row>
        <row r="746">
          <cell r="A746" t="str">
            <v>EN01</v>
          </cell>
          <cell r="B746" t="str">
            <v>JTCMSE03</v>
          </cell>
          <cell r="C746" t="str">
            <v>CMS 2.6</v>
          </cell>
          <cell r="D746" t="str">
            <v>*ENH*</v>
          </cell>
          <cell r="E746" t="str">
            <v>GUDAPURI</v>
          </cell>
          <cell r="F746" t="str">
            <v>ENRSURES</v>
          </cell>
          <cell r="G746">
            <v>36826</v>
          </cell>
          <cell r="H746">
            <v>16</v>
          </cell>
        </row>
        <row r="747">
          <cell r="A747" t="str">
            <v>EN01</v>
          </cell>
          <cell r="B747" t="str">
            <v>JTCMSE03</v>
          </cell>
          <cell r="C747" t="str">
            <v>CMS 2.6</v>
          </cell>
          <cell r="D747" t="str">
            <v>*ENH*</v>
          </cell>
          <cell r="E747" t="str">
            <v>GUDAPURI</v>
          </cell>
          <cell r="F747" t="str">
            <v>ENRSURES</v>
          </cell>
          <cell r="G747">
            <v>36833</v>
          </cell>
          <cell r="H747">
            <v>40</v>
          </cell>
        </row>
        <row r="748">
          <cell r="A748" t="str">
            <v>EN01</v>
          </cell>
          <cell r="B748" t="str">
            <v>JTCMSE03</v>
          </cell>
          <cell r="C748" t="str">
            <v>CMS 2.6</v>
          </cell>
          <cell r="D748" t="str">
            <v>*ENH*</v>
          </cell>
          <cell r="E748" t="str">
            <v>GUDAPURI</v>
          </cell>
          <cell r="F748" t="str">
            <v>ENRSURES</v>
          </cell>
          <cell r="G748">
            <v>36840</v>
          </cell>
          <cell r="H748">
            <v>40</v>
          </cell>
        </row>
        <row r="749">
          <cell r="A749" t="str">
            <v>EN01</v>
          </cell>
          <cell r="B749" t="str">
            <v>JTCMSE03</v>
          </cell>
          <cell r="C749" t="str">
            <v>CMS 2.6</v>
          </cell>
          <cell r="D749" t="str">
            <v>*ENH*</v>
          </cell>
          <cell r="E749" t="str">
            <v>GUDAPURI</v>
          </cell>
          <cell r="F749" t="str">
            <v>ENRSURES</v>
          </cell>
          <cell r="G749">
            <v>36847</v>
          </cell>
          <cell r="H749">
            <v>40</v>
          </cell>
        </row>
        <row r="750">
          <cell r="A750" t="str">
            <v>EN01</v>
          </cell>
          <cell r="B750" t="str">
            <v>JTCMSE02</v>
          </cell>
          <cell r="C750" t="str">
            <v>CMS Energy 2000</v>
          </cell>
          <cell r="D750" t="str">
            <v>*ENH*</v>
          </cell>
          <cell r="E750" t="str">
            <v>GUDAPURI</v>
          </cell>
          <cell r="F750" t="str">
            <v>ENRSURES</v>
          </cell>
          <cell r="G750">
            <v>36854</v>
          </cell>
          <cell r="H750">
            <v>24</v>
          </cell>
        </row>
        <row r="751">
          <cell r="A751" t="str">
            <v>EN02</v>
          </cell>
          <cell r="B751" t="str">
            <v>JTENFA98</v>
          </cell>
          <cell r="C751" t="str">
            <v>Facilities RFS Proposal Development</v>
          </cell>
          <cell r="D751" t="str">
            <v>*DEV*</v>
          </cell>
          <cell r="E751" t="str">
            <v>HALL</v>
          </cell>
          <cell r="F751" t="str">
            <v>RICHHALL</v>
          </cell>
          <cell r="G751">
            <v>36826</v>
          </cell>
          <cell r="H751">
            <v>14</v>
          </cell>
        </row>
        <row r="752">
          <cell r="A752" t="str">
            <v>EN02</v>
          </cell>
          <cell r="B752" t="str">
            <v>JTENFAC7</v>
          </cell>
          <cell r="C752" t="str">
            <v xml:space="preserve"> Facilities Monitoring &amp; Control 3.1 </v>
          </cell>
          <cell r="D752" t="str">
            <v>*OGS*</v>
          </cell>
          <cell r="E752" t="str">
            <v>HAMBY</v>
          </cell>
          <cell r="F752" t="str">
            <v>HAMBYJ</v>
          </cell>
          <cell r="G752">
            <v>36826</v>
          </cell>
          <cell r="H752">
            <v>0</v>
          </cell>
        </row>
        <row r="753">
          <cell r="A753" t="str">
            <v>EN02</v>
          </cell>
          <cell r="B753" t="str">
            <v>JTENFACS</v>
          </cell>
          <cell r="C753" t="str">
            <v>FASER/COBRA Support</v>
          </cell>
          <cell r="D753" t="str">
            <v>*OGS*</v>
          </cell>
          <cell r="E753" t="str">
            <v>HAMBY</v>
          </cell>
          <cell r="F753" t="str">
            <v>HAMBYJ</v>
          </cell>
          <cell r="G753">
            <v>36826</v>
          </cell>
          <cell r="H753">
            <v>16</v>
          </cell>
        </row>
        <row r="754">
          <cell r="A754" t="str">
            <v>EN02</v>
          </cell>
          <cell r="B754" t="str">
            <v>JTENFACF</v>
          </cell>
          <cell r="C754" t="str">
            <v>UCCSU Website</v>
          </cell>
          <cell r="D754" t="str">
            <v>*ENH*</v>
          </cell>
          <cell r="E754" t="str">
            <v>HAMBY</v>
          </cell>
          <cell r="F754" t="str">
            <v>HAMBYJ</v>
          </cell>
          <cell r="G754">
            <v>36826</v>
          </cell>
          <cell r="H754">
            <v>2</v>
          </cell>
        </row>
        <row r="755">
          <cell r="A755" t="str">
            <v>EN02</v>
          </cell>
          <cell r="B755" t="str">
            <v>JTENFACS</v>
          </cell>
          <cell r="C755" t="str">
            <v>FASER/COBRA Support</v>
          </cell>
          <cell r="D755" t="str">
            <v>*OGS*</v>
          </cell>
          <cell r="E755" t="str">
            <v>HAMBY</v>
          </cell>
          <cell r="F755" t="str">
            <v>HAMBYJ</v>
          </cell>
          <cell r="G755">
            <v>36833</v>
          </cell>
          <cell r="H755">
            <v>5</v>
          </cell>
        </row>
        <row r="756">
          <cell r="A756" t="str">
            <v>EN02</v>
          </cell>
          <cell r="B756" t="str">
            <v>JTENFACF</v>
          </cell>
          <cell r="C756" t="str">
            <v>UCCSU Website</v>
          </cell>
          <cell r="D756" t="str">
            <v>*ENH*</v>
          </cell>
          <cell r="E756" t="str">
            <v>HAMBY</v>
          </cell>
          <cell r="F756" t="str">
            <v>HAMBYJ</v>
          </cell>
          <cell r="G756">
            <v>36833</v>
          </cell>
          <cell r="H756">
            <v>42</v>
          </cell>
        </row>
        <row r="757">
          <cell r="A757" t="str">
            <v>EN02</v>
          </cell>
          <cell r="B757" t="str">
            <v>JTBPRD02</v>
          </cell>
          <cell r="C757" t="str">
            <v>Bill Payment Repository</v>
          </cell>
          <cell r="D757" t="str">
            <v>*DEV*</v>
          </cell>
          <cell r="E757" t="str">
            <v>HAMBY</v>
          </cell>
          <cell r="F757" t="str">
            <v>HAMBYJ</v>
          </cell>
          <cell r="G757">
            <v>36840</v>
          </cell>
          <cell r="H757">
            <v>44</v>
          </cell>
        </row>
        <row r="758">
          <cell r="A758" t="str">
            <v>EN02</v>
          </cell>
          <cell r="B758" t="str">
            <v>JTENFACF</v>
          </cell>
          <cell r="C758" t="str">
            <v>UCCSU Website</v>
          </cell>
          <cell r="D758" t="str">
            <v>*ENH*</v>
          </cell>
          <cell r="E758" t="str">
            <v>HAMBY</v>
          </cell>
          <cell r="F758" t="str">
            <v>HAMBYJ</v>
          </cell>
          <cell r="G758">
            <v>36840</v>
          </cell>
          <cell r="H758">
            <v>9</v>
          </cell>
        </row>
        <row r="759">
          <cell r="A759" t="str">
            <v>EN02</v>
          </cell>
          <cell r="B759" t="str">
            <v>JTBPRD02</v>
          </cell>
          <cell r="C759" t="str">
            <v>Bill Payment Repository</v>
          </cell>
          <cell r="D759" t="str">
            <v>*DEV*</v>
          </cell>
          <cell r="E759" t="str">
            <v>HAMBY</v>
          </cell>
          <cell r="F759" t="str">
            <v>HAMBYJ</v>
          </cell>
          <cell r="G759">
            <v>36847</v>
          </cell>
          <cell r="H759">
            <v>40</v>
          </cell>
        </row>
        <row r="760">
          <cell r="A760" t="str">
            <v>EN02</v>
          </cell>
          <cell r="B760" t="str">
            <v>JTENFACF</v>
          </cell>
          <cell r="C760" t="str">
            <v>UCCSU Website</v>
          </cell>
          <cell r="D760" t="str">
            <v>*ENH*</v>
          </cell>
          <cell r="E760" t="str">
            <v>HAMBY</v>
          </cell>
          <cell r="F760" t="str">
            <v>HAMBYJ</v>
          </cell>
          <cell r="G760">
            <v>36847</v>
          </cell>
          <cell r="H760">
            <v>11</v>
          </cell>
        </row>
        <row r="761">
          <cell r="A761" t="str">
            <v>EN02</v>
          </cell>
          <cell r="B761" t="str">
            <v>JTBPRD02</v>
          </cell>
          <cell r="C761" t="str">
            <v>Bill Payment Repository</v>
          </cell>
          <cell r="D761" t="str">
            <v>*DEV*</v>
          </cell>
          <cell r="E761" t="str">
            <v>HAMBY</v>
          </cell>
          <cell r="F761" t="str">
            <v>HAMBYJ</v>
          </cell>
          <cell r="G761">
            <v>36854</v>
          </cell>
          <cell r="H761">
            <v>35</v>
          </cell>
        </row>
        <row r="762">
          <cell r="A762" t="str">
            <v>EN02</v>
          </cell>
          <cell r="B762" t="str">
            <v>JTENFACF</v>
          </cell>
          <cell r="C762" t="str">
            <v>UCCSU Website</v>
          </cell>
          <cell r="D762" t="str">
            <v>*ENH*</v>
          </cell>
          <cell r="E762" t="str">
            <v>HAMBY</v>
          </cell>
          <cell r="F762" t="str">
            <v>HAMBYJ</v>
          </cell>
          <cell r="G762">
            <v>36854</v>
          </cell>
          <cell r="H762">
            <v>4</v>
          </cell>
        </row>
        <row r="763">
          <cell r="A763" t="str">
            <v>EN05</v>
          </cell>
          <cell r="B763" t="str">
            <v>CSPPEE01</v>
          </cell>
          <cell r="C763" t="str">
            <v>Power Pricing Engine/San Diego</v>
          </cell>
          <cell r="D763" t="str">
            <v>*ENH*</v>
          </cell>
          <cell r="E763" t="str">
            <v>HAMILTON</v>
          </cell>
          <cell r="F763" t="str">
            <v>DMHAMILT</v>
          </cell>
          <cell r="G763">
            <v>36833</v>
          </cell>
          <cell r="H763">
            <v>47</v>
          </cell>
        </row>
        <row r="764">
          <cell r="A764" t="str">
            <v>EN05</v>
          </cell>
          <cell r="B764" t="str">
            <v>CSPPEE01</v>
          </cell>
          <cell r="C764" t="str">
            <v>Power Pricing Engine/San Diego</v>
          </cell>
          <cell r="D764" t="str">
            <v>*ENH*</v>
          </cell>
          <cell r="E764" t="str">
            <v>HAMILTON</v>
          </cell>
          <cell r="F764" t="str">
            <v>DMHAMILT</v>
          </cell>
          <cell r="G764">
            <v>36840</v>
          </cell>
          <cell r="H764">
            <v>44</v>
          </cell>
        </row>
        <row r="765">
          <cell r="A765" t="str">
            <v>EN05</v>
          </cell>
          <cell r="B765" t="str">
            <v>CSPPEE01</v>
          </cell>
          <cell r="C765" t="str">
            <v>Power Pricing Engine/San Diego</v>
          </cell>
          <cell r="D765" t="str">
            <v>*ENH*</v>
          </cell>
          <cell r="E765" t="str">
            <v>HAMILTON</v>
          </cell>
          <cell r="F765" t="str">
            <v>DMHAMILT</v>
          </cell>
          <cell r="G765">
            <v>36847</v>
          </cell>
          <cell r="H765">
            <v>50.5</v>
          </cell>
        </row>
        <row r="766">
          <cell r="A766" t="str">
            <v>EN06</v>
          </cell>
          <cell r="B766" t="str">
            <v>JTENMEAS</v>
          </cell>
          <cell r="C766" t="str">
            <v>Measurements</v>
          </cell>
          <cell r="D766" t="str">
            <v>*OTH*</v>
          </cell>
          <cell r="E766" t="str">
            <v>HAMMONDS</v>
          </cell>
          <cell r="F766" t="str">
            <v>JOHNNYH</v>
          </cell>
          <cell r="G766">
            <v>36826</v>
          </cell>
          <cell r="H766">
            <v>17</v>
          </cell>
        </row>
        <row r="767">
          <cell r="A767" t="str">
            <v>EN06</v>
          </cell>
          <cell r="B767" t="str">
            <v>JTENMEAS</v>
          </cell>
          <cell r="C767" t="str">
            <v>Measurements</v>
          </cell>
          <cell r="D767" t="str">
            <v>*OTH*</v>
          </cell>
          <cell r="E767" t="str">
            <v>HAMMONDS</v>
          </cell>
          <cell r="F767" t="str">
            <v>JOHNNYH</v>
          </cell>
          <cell r="G767">
            <v>36833</v>
          </cell>
          <cell r="H767">
            <v>58</v>
          </cell>
        </row>
        <row r="768">
          <cell r="A768" t="str">
            <v>EN06</v>
          </cell>
          <cell r="B768" t="str">
            <v>JTENMEAS</v>
          </cell>
          <cell r="C768" t="str">
            <v>Measurements</v>
          </cell>
          <cell r="D768" t="str">
            <v>*OTH*</v>
          </cell>
          <cell r="E768" t="str">
            <v>HAMMONDS</v>
          </cell>
          <cell r="F768" t="str">
            <v>JOHNNYH</v>
          </cell>
          <cell r="G768">
            <v>36840</v>
          </cell>
          <cell r="H768">
            <v>51</v>
          </cell>
        </row>
        <row r="769">
          <cell r="A769" t="str">
            <v>EN06</v>
          </cell>
          <cell r="B769" t="str">
            <v>JTENMEAS</v>
          </cell>
          <cell r="C769" t="str">
            <v>Measurements</v>
          </cell>
          <cell r="D769" t="str">
            <v>*OTH*</v>
          </cell>
          <cell r="E769" t="str">
            <v>HAMMONDS</v>
          </cell>
          <cell r="F769" t="str">
            <v>JOHNNYH</v>
          </cell>
          <cell r="G769">
            <v>36847</v>
          </cell>
          <cell r="H769">
            <v>55</v>
          </cell>
        </row>
        <row r="770">
          <cell r="A770" t="str">
            <v>EN02</v>
          </cell>
          <cell r="B770" t="str">
            <v>JTENFINJ</v>
          </cell>
          <cell r="C770" t="str">
            <v>Peace Energy</v>
          </cell>
          <cell r="D770" t="str">
            <v>*OGS*</v>
          </cell>
          <cell r="E770" t="str">
            <v>HARRISON</v>
          </cell>
          <cell r="F770" t="str">
            <v>ENRJPHAR</v>
          </cell>
          <cell r="G770">
            <v>36826</v>
          </cell>
          <cell r="H770">
            <v>16</v>
          </cell>
        </row>
        <row r="771">
          <cell r="A771" t="str">
            <v>EN02</v>
          </cell>
          <cell r="B771" t="str">
            <v>JTENFINJ</v>
          </cell>
          <cell r="C771" t="str">
            <v>Peace Energy</v>
          </cell>
          <cell r="D771" t="str">
            <v>*OGS*</v>
          </cell>
          <cell r="E771" t="str">
            <v>HARRISON</v>
          </cell>
          <cell r="F771" t="str">
            <v>ENRJPHAR</v>
          </cell>
          <cell r="G771">
            <v>36833</v>
          </cell>
          <cell r="H771">
            <v>40</v>
          </cell>
        </row>
        <row r="772">
          <cell r="A772" t="str">
            <v>EN02</v>
          </cell>
          <cell r="B772" t="str">
            <v>JTENFINJ</v>
          </cell>
          <cell r="C772" t="str">
            <v>Peace Energy</v>
          </cell>
          <cell r="D772" t="str">
            <v>*OGS*</v>
          </cell>
          <cell r="E772" t="str">
            <v>HARRISON</v>
          </cell>
          <cell r="F772" t="str">
            <v>ENRJPHAR</v>
          </cell>
          <cell r="G772">
            <v>36840</v>
          </cell>
          <cell r="H772">
            <v>40</v>
          </cell>
        </row>
        <row r="773">
          <cell r="A773" t="str">
            <v>EN02</v>
          </cell>
          <cell r="B773" t="str">
            <v>JTENFINJ</v>
          </cell>
          <cell r="C773" t="str">
            <v>Peace Energy</v>
          </cell>
          <cell r="D773" t="str">
            <v>*OGS*</v>
          </cell>
          <cell r="E773" t="str">
            <v>HARRISON</v>
          </cell>
          <cell r="F773" t="str">
            <v>ENRJPHAR</v>
          </cell>
          <cell r="G773">
            <v>36847</v>
          </cell>
          <cell r="H773">
            <v>40</v>
          </cell>
        </row>
        <row r="774">
          <cell r="A774" t="str">
            <v>EN02</v>
          </cell>
          <cell r="B774" t="str">
            <v>JTENFINJ</v>
          </cell>
          <cell r="C774" t="str">
            <v>Peace Energy</v>
          </cell>
          <cell r="D774" t="str">
            <v>*OGS*</v>
          </cell>
          <cell r="E774" t="str">
            <v>HARRISON</v>
          </cell>
          <cell r="F774" t="str">
            <v>ENRJPHAR</v>
          </cell>
          <cell r="G774">
            <v>36854</v>
          </cell>
          <cell r="H774">
            <v>19</v>
          </cell>
        </row>
        <row r="775">
          <cell r="A775" t="str">
            <v>EN06</v>
          </cell>
          <cell r="B775" t="str">
            <v>JTENPMOV</v>
          </cell>
          <cell r="C775" t="str">
            <v>PM Oversite</v>
          </cell>
          <cell r="D775" t="str">
            <v>*OTH*</v>
          </cell>
          <cell r="E775" t="str">
            <v>HASKETT</v>
          </cell>
          <cell r="F775" t="str">
            <v>HASKETT</v>
          </cell>
          <cell r="G775">
            <v>36826</v>
          </cell>
          <cell r="H775">
            <v>26</v>
          </cell>
        </row>
        <row r="776">
          <cell r="A776" t="str">
            <v>EN06</v>
          </cell>
          <cell r="B776" t="str">
            <v>JTENPMOV</v>
          </cell>
          <cell r="C776" t="str">
            <v>PM Oversite</v>
          </cell>
          <cell r="D776" t="str">
            <v>*OTH*</v>
          </cell>
          <cell r="E776" t="str">
            <v>HASKETT</v>
          </cell>
          <cell r="F776" t="str">
            <v>HASKETT</v>
          </cell>
          <cell r="G776">
            <v>36833</v>
          </cell>
          <cell r="H776">
            <v>67</v>
          </cell>
        </row>
        <row r="777">
          <cell r="A777" t="str">
            <v>EN06</v>
          </cell>
          <cell r="B777" t="str">
            <v>JTENPMOV</v>
          </cell>
          <cell r="C777" t="str">
            <v>PM Oversite</v>
          </cell>
          <cell r="D777" t="str">
            <v>*OTH*</v>
          </cell>
          <cell r="E777" t="str">
            <v>HASKETT</v>
          </cell>
          <cell r="F777" t="str">
            <v>HASKETT</v>
          </cell>
          <cell r="G777">
            <v>36840</v>
          </cell>
          <cell r="H777">
            <v>67</v>
          </cell>
        </row>
        <row r="778">
          <cell r="A778" t="str">
            <v>EN06</v>
          </cell>
          <cell r="B778" t="str">
            <v>JTENPMOV</v>
          </cell>
          <cell r="C778" t="str">
            <v>PM Oversite</v>
          </cell>
          <cell r="D778" t="str">
            <v>*OTH*</v>
          </cell>
          <cell r="E778" t="str">
            <v>HASKETT</v>
          </cell>
          <cell r="F778" t="str">
            <v>HASKETT</v>
          </cell>
          <cell r="G778">
            <v>36847</v>
          </cell>
          <cell r="H778">
            <v>67</v>
          </cell>
        </row>
        <row r="779">
          <cell r="A779" t="str">
            <v>EN06</v>
          </cell>
          <cell r="B779" t="str">
            <v>JTENPMOV</v>
          </cell>
          <cell r="C779" t="str">
            <v>PM Oversite</v>
          </cell>
          <cell r="D779" t="str">
            <v>*OTH*</v>
          </cell>
          <cell r="E779" t="str">
            <v>HASKETT</v>
          </cell>
          <cell r="F779" t="str">
            <v>HASKETT</v>
          </cell>
          <cell r="G779">
            <v>36854</v>
          </cell>
          <cell r="H779">
            <v>39</v>
          </cell>
        </row>
        <row r="780">
          <cell r="A780" t="str">
            <v>EN05</v>
          </cell>
          <cell r="B780" t="str">
            <v>CSBRIDO3</v>
          </cell>
          <cell r="C780" t="str">
            <v>BRIO Reporting ENA</v>
          </cell>
          <cell r="D780" t="str">
            <v>*DEV*</v>
          </cell>
          <cell r="E780" t="str">
            <v>HAYES</v>
          </cell>
          <cell r="F780" t="str">
            <v>ECHAYES</v>
          </cell>
          <cell r="G780">
            <v>36826</v>
          </cell>
          <cell r="H780">
            <v>0</v>
          </cell>
        </row>
        <row r="781">
          <cell r="A781" t="str">
            <v>EN05</v>
          </cell>
          <cell r="B781" t="str">
            <v>CSBRIDO7</v>
          </cell>
          <cell r="C781" t="str">
            <v>BRIO Reporting Enron Corp</v>
          </cell>
          <cell r="D781" t="str">
            <v>DEV*</v>
          </cell>
          <cell r="E781" t="str">
            <v>HAYES</v>
          </cell>
          <cell r="F781" t="str">
            <v>ECHAYES</v>
          </cell>
          <cell r="G781">
            <v>36826</v>
          </cell>
          <cell r="H781">
            <v>0</v>
          </cell>
        </row>
        <row r="782">
          <cell r="A782" t="str">
            <v>EN05</v>
          </cell>
          <cell r="B782" t="str">
            <v>TNENFINV</v>
          </cell>
          <cell r="C782" t="str">
            <v>BRIO Reporting/Query</v>
          </cell>
          <cell r="D782" t="str">
            <v>*DEV*</v>
          </cell>
          <cell r="E782" t="str">
            <v>HAYES</v>
          </cell>
          <cell r="F782" t="str">
            <v>ECHAYES</v>
          </cell>
          <cell r="G782">
            <v>36826</v>
          </cell>
          <cell r="H782">
            <v>0</v>
          </cell>
        </row>
        <row r="783">
          <cell r="A783" t="str">
            <v>EN05</v>
          </cell>
          <cell r="B783" t="str">
            <v>CSBRIDO3</v>
          </cell>
          <cell r="C783" t="str">
            <v>BRIO Reporting/ENA</v>
          </cell>
          <cell r="D783" t="str">
            <v>*DEV*</v>
          </cell>
          <cell r="E783" t="str">
            <v>HAYES</v>
          </cell>
          <cell r="F783" t="str">
            <v>ECHAYES</v>
          </cell>
          <cell r="G783">
            <v>36833</v>
          </cell>
          <cell r="H783">
            <v>25</v>
          </cell>
        </row>
        <row r="784">
          <cell r="A784" t="str">
            <v>EN05</v>
          </cell>
          <cell r="B784" t="str">
            <v>TNENFINV</v>
          </cell>
          <cell r="C784" t="str">
            <v>BRIO Reporting/Query</v>
          </cell>
          <cell r="D784" t="str">
            <v>*DEV*</v>
          </cell>
          <cell r="E784" t="str">
            <v>HAYES</v>
          </cell>
          <cell r="F784" t="str">
            <v>ECHAYES</v>
          </cell>
          <cell r="G784">
            <v>36833</v>
          </cell>
          <cell r="H784">
            <v>27</v>
          </cell>
        </row>
        <row r="785">
          <cell r="A785" t="str">
            <v>EN05</v>
          </cell>
          <cell r="B785" t="str">
            <v>CSBRIDO3</v>
          </cell>
          <cell r="C785" t="str">
            <v>BRIO Reporting/ENA</v>
          </cell>
          <cell r="D785" t="str">
            <v>*DEV*</v>
          </cell>
          <cell r="E785" t="str">
            <v>HAYES</v>
          </cell>
          <cell r="F785" t="str">
            <v>ECHAYES</v>
          </cell>
          <cell r="G785">
            <v>36840</v>
          </cell>
          <cell r="H785">
            <v>11</v>
          </cell>
        </row>
        <row r="786">
          <cell r="A786" t="str">
            <v>EN05</v>
          </cell>
          <cell r="B786" t="str">
            <v>TNENFINV</v>
          </cell>
          <cell r="C786" t="str">
            <v>BRIO Reporting/Query</v>
          </cell>
          <cell r="D786" t="str">
            <v>*DEV*</v>
          </cell>
          <cell r="E786" t="str">
            <v>HAYES</v>
          </cell>
          <cell r="F786" t="str">
            <v>ECHAYES</v>
          </cell>
          <cell r="G786">
            <v>36840</v>
          </cell>
          <cell r="H786">
            <v>42</v>
          </cell>
        </row>
        <row r="787">
          <cell r="A787" t="str">
            <v>EN02</v>
          </cell>
          <cell r="B787" t="str">
            <v>CSBPID02</v>
          </cell>
          <cell r="C787" t="str">
            <v>BILL PAYMENT &amp; INVOICE INTRANET</v>
          </cell>
          <cell r="D787" t="str">
            <v>*DEV*</v>
          </cell>
          <cell r="E787" t="str">
            <v>HAYES</v>
          </cell>
          <cell r="F787" t="str">
            <v>ECHAYES</v>
          </cell>
          <cell r="G787">
            <v>36847</v>
          </cell>
          <cell r="H787">
            <v>10</v>
          </cell>
        </row>
        <row r="788">
          <cell r="A788" t="str">
            <v>EN09</v>
          </cell>
          <cell r="B788" t="str">
            <v>CSJCRD01</v>
          </cell>
          <cell r="C788" t="str">
            <v>JOB COST REPORTING</v>
          </cell>
          <cell r="D788" t="str">
            <v>*DEV*</v>
          </cell>
          <cell r="E788" t="str">
            <v>HAYES</v>
          </cell>
          <cell r="F788" t="str">
            <v>ECHAYES</v>
          </cell>
          <cell r="G788">
            <v>36847</v>
          </cell>
          <cell r="H788">
            <v>8</v>
          </cell>
        </row>
        <row r="789">
          <cell r="A789" t="str">
            <v>EN04</v>
          </cell>
          <cell r="B789" t="str">
            <v>CSEN0402</v>
          </cell>
          <cell r="C789" t="str">
            <v>Risk Mgt-RFS Proposal Development</v>
          </cell>
          <cell r="D789" t="str">
            <v>*DEV*</v>
          </cell>
          <cell r="E789" t="str">
            <v>HAYES</v>
          </cell>
          <cell r="F789" t="str">
            <v>ECHAYES</v>
          </cell>
          <cell r="G789">
            <v>36847</v>
          </cell>
          <cell r="H789">
            <v>34</v>
          </cell>
        </row>
        <row r="790">
          <cell r="A790" t="str">
            <v>EN02</v>
          </cell>
          <cell r="B790" t="str">
            <v>CSBPID02</v>
          </cell>
          <cell r="C790" t="str">
            <v>BILL PAYMENT &amp; INVOICE INTRANET</v>
          </cell>
          <cell r="D790" t="str">
            <v>*DEV*</v>
          </cell>
          <cell r="E790" t="str">
            <v>HAYES</v>
          </cell>
          <cell r="F790" t="str">
            <v>ECHAYES</v>
          </cell>
          <cell r="G790">
            <v>36854</v>
          </cell>
          <cell r="H790">
            <v>4</v>
          </cell>
        </row>
        <row r="791">
          <cell r="A791" t="str">
            <v>EN06</v>
          </cell>
          <cell r="B791" t="str">
            <v>JTENWEBM</v>
          </cell>
          <cell r="C791" t="str">
            <v>MHD &amp; WebMonitor</v>
          </cell>
          <cell r="D791" t="str">
            <v>*OTH*</v>
          </cell>
          <cell r="E791" t="str">
            <v>HEBENSTREIT</v>
          </cell>
          <cell r="F791" t="str">
            <v>DARAY1</v>
          </cell>
          <cell r="G791">
            <v>36826</v>
          </cell>
          <cell r="H791">
            <v>0</v>
          </cell>
        </row>
        <row r="792">
          <cell r="A792" t="str">
            <v>EN06</v>
          </cell>
          <cell r="B792" t="str">
            <v>JTENWEBM</v>
          </cell>
          <cell r="C792" t="str">
            <v>MHD &amp; WebMonitor</v>
          </cell>
          <cell r="D792" t="str">
            <v>*OTH*</v>
          </cell>
          <cell r="E792" t="str">
            <v>HEBENSTREIT</v>
          </cell>
          <cell r="F792" t="str">
            <v>DARAY1</v>
          </cell>
          <cell r="G792">
            <v>36833</v>
          </cell>
          <cell r="H792">
            <v>2</v>
          </cell>
        </row>
        <row r="793">
          <cell r="A793" t="str">
            <v>EN06</v>
          </cell>
          <cell r="B793" t="str">
            <v>JTENWEBM</v>
          </cell>
          <cell r="C793" t="str">
            <v>MHD &amp; WebMonitor</v>
          </cell>
          <cell r="D793" t="str">
            <v>*OTH*</v>
          </cell>
          <cell r="E793" t="str">
            <v>HEBENSTREIT</v>
          </cell>
          <cell r="F793" t="str">
            <v>DARAY1</v>
          </cell>
          <cell r="G793">
            <v>36840</v>
          </cell>
          <cell r="H793">
            <v>3</v>
          </cell>
        </row>
        <row r="794">
          <cell r="A794" t="str">
            <v>EN06</v>
          </cell>
          <cell r="B794" t="str">
            <v>JTENWEBM</v>
          </cell>
          <cell r="C794" t="str">
            <v>MHD &amp; WebMonitor</v>
          </cell>
          <cell r="D794" t="str">
            <v>*OTH*</v>
          </cell>
          <cell r="E794" t="str">
            <v>HEBENSTREIT</v>
          </cell>
          <cell r="F794" t="str">
            <v>DARAY1</v>
          </cell>
          <cell r="G794">
            <v>36847</v>
          </cell>
          <cell r="H794">
            <v>5</v>
          </cell>
        </row>
        <row r="795">
          <cell r="A795" t="str">
            <v>EN06</v>
          </cell>
          <cell r="B795" t="str">
            <v>JTENWEBM</v>
          </cell>
          <cell r="C795" t="str">
            <v>MHD &amp; WebMonitor</v>
          </cell>
          <cell r="D795" t="str">
            <v>*OTH*</v>
          </cell>
          <cell r="E795" t="str">
            <v>HEBENSTREIT</v>
          </cell>
          <cell r="F795" t="str">
            <v>DARAY1</v>
          </cell>
          <cell r="G795">
            <v>36854</v>
          </cell>
          <cell r="H795">
            <v>1</v>
          </cell>
        </row>
        <row r="796">
          <cell r="A796" t="str">
            <v>EN02</v>
          </cell>
          <cell r="B796" t="str">
            <v>JTENFA98</v>
          </cell>
          <cell r="C796" t="str">
            <v>Facilities RFS Proposal Development</v>
          </cell>
          <cell r="D796" t="str">
            <v>*DEV*</v>
          </cell>
          <cell r="E796" t="str">
            <v>HEIN</v>
          </cell>
          <cell r="F796" t="str">
            <v>HEINL</v>
          </cell>
          <cell r="G796">
            <v>36826</v>
          </cell>
          <cell r="H796">
            <v>12</v>
          </cell>
        </row>
        <row r="797">
          <cell r="A797" t="str">
            <v>EN02</v>
          </cell>
          <cell r="B797" t="str">
            <v>JTBSOC02</v>
          </cell>
          <cell r="C797" t="str">
            <v>GNO Requirements</v>
          </cell>
          <cell r="D797" t="str">
            <v>*OTH*</v>
          </cell>
          <cell r="E797" t="str">
            <v>HEIN</v>
          </cell>
          <cell r="F797" t="str">
            <v>HEINL</v>
          </cell>
          <cell r="G797">
            <v>36826</v>
          </cell>
          <cell r="H797">
            <v>8</v>
          </cell>
        </row>
        <row r="798">
          <cell r="A798" t="str">
            <v>EN02</v>
          </cell>
          <cell r="B798" t="str">
            <v>JTENFA98</v>
          </cell>
          <cell r="C798" t="str">
            <v>Facilities RFS Proposal Development</v>
          </cell>
          <cell r="D798" t="str">
            <v>*DEV*</v>
          </cell>
          <cell r="E798" t="str">
            <v>HEIN</v>
          </cell>
          <cell r="F798" t="str">
            <v>HEINL</v>
          </cell>
          <cell r="G798">
            <v>36833</v>
          </cell>
          <cell r="H798">
            <v>20</v>
          </cell>
        </row>
        <row r="799">
          <cell r="A799" t="str">
            <v>EN02</v>
          </cell>
          <cell r="B799" t="str">
            <v>JTBSOC02</v>
          </cell>
          <cell r="C799" t="str">
            <v>GNO Requirements</v>
          </cell>
          <cell r="D799" t="str">
            <v>*OTH*</v>
          </cell>
          <cell r="E799" t="str">
            <v>HEIN</v>
          </cell>
          <cell r="F799" t="str">
            <v>HEINL</v>
          </cell>
          <cell r="G799">
            <v>36833</v>
          </cell>
          <cell r="H799">
            <v>29</v>
          </cell>
        </row>
        <row r="800">
          <cell r="A800" t="str">
            <v>EN02</v>
          </cell>
          <cell r="B800" t="str">
            <v>JTENFA98</v>
          </cell>
          <cell r="C800" t="str">
            <v>Facilities RFS Proposal Development</v>
          </cell>
          <cell r="D800" t="str">
            <v>*DEV*</v>
          </cell>
          <cell r="E800" t="str">
            <v>HEIN</v>
          </cell>
          <cell r="F800" t="str">
            <v>HEINL</v>
          </cell>
          <cell r="G800">
            <v>36840</v>
          </cell>
          <cell r="H800">
            <v>23</v>
          </cell>
        </row>
        <row r="801">
          <cell r="A801" t="str">
            <v>EN02</v>
          </cell>
          <cell r="B801" t="str">
            <v>JTBSOC02</v>
          </cell>
          <cell r="C801" t="str">
            <v>GNO Requirements</v>
          </cell>
          <cell r="D801" t="str">
            <v>*OTH*</v>
          </cell>
          <cell r="E801" t="str">
            <v>HEIN</v>
          </cell>
          <cell r="F801" t="str">
            <v>HEINL</v>
          </cell>
          <cell r="G801">
            <v>36840</v>
          </cell>
          <cell r="H801">
            <v>24</v>
          </cell>
        </row>
        <row r="802">
          <cell r="A802" t="str">
            <v>EN02</v>
          </cell>
          <cell r="B802" t="str">
            <v>JTENFA98</v>
          </cell>
          <cell r="C802" t="str">
            <v>Facilities RFS Proposal Development</v>
          </cell>
          <cell r="D802" t="str">
            <v>*DEV*</v>
          </cell>
          <cell r="E802" t="str">
            <v>HEIN</v>
          </cell>
          <cell r="F802" t="str">
            <v>HEINL</v>
          </cell>
          <cell r="G802">
            <v>36847</v>
          </cell>
          <cell r="H802">
            <v>11</v>
          </cell>
        </row>
        <row r="803">
          <cell r="A803" t="str">
            <v>EN02</v>
          </cell>
          <cell r="B803" t="str">
            <v>JTBSOC02</v>
          </cell>
          <cell r="C803" t="str">
            <v>GNO Requirements</v>
          </cell>
          <cell r="D803" t="str">
            <v>*OTH*</v>
          </cell>
          <cell r="E803" t="str">
            <v>HEIN</v>
          </cell>
          <cell r="F803" t="str">
            <v>HEINL</v>
          </cell>
          <cell r="G803">
            <v>36847</v>
          </cell>
          <cell r="H803">
            <v>40</v>
          </cell>
        </row>
        <row r="804">
          <cell r="A804" t="str">
            <v>EN02</v>
          </cell>
          <cell r="B804" t="str">
            <v>JTENFA98</v>
          </cell>
          <cell r="C804" t="str">
            <v>Facilities RFS Proposal Development</v>
          </cell>
          <cell r="D804" t="str">
            <v>*DEV*</v>
          </cell>
          <cell r="E804" t="str">
            <v>HEIN</v>
          </cell>
          <cell r="F804" t="str">
            <v>HEINL</v>
          </cell>
          <cell r="G804">
            <v>36854</v>
          </cell>
          <cell r="H804">
            <v>7</v>
          </cell>
        </row>
        <row r="805">
          <cell r="A805" t="str">
            <v>EN02</v>
          </cell>
          <cell r="B805" t="str">
            <v>JTBSOC02</v>
          </cell>
          <cell r="C805" t="str">
            <v>GNO Requirements</v>
          </cell>
          <cell r="D805" t="str">
            <v>*OTH*</v>
          </cell>
          <cell r="E805" t="str">
            <v>HEIN</v>
          </cell>
          <cell r="F805" t="str">
            <v>HEINL</v>
          </cell>
          <cell r="G805">
            <v>36854</v>
          </cell>
          <cell r="H805">
            <v>22</v>
          </cell>
        </row>
        <row r="806">
          <cell r="A806" t="str">
            <v>EN06</v>
          </cell>
          <cell r="B806" t="str">
            <v>JTAPPO02</v>
          </cell>
          <cell r="C806" t="str">
            <v>Software Configuration Mgt</v>
          </cell>
          <cell r="D806" t="str">
            <v>*OTH*</v>
          </cell>
          <cell r="E806" t="str">
            <v>HENSON</v>
          </cell>
          <cell r="F806" t="str">
            <v>HENSONL</v>
          </cell>
          <cell r="G806">
            <v>36840</v>
          </cell>
          <cell r="H806">
            <v>44</v>
          </cell>
        </row>
        <row r="807">
          <cell r="A807" t="str">
            <v>EN06</v>
          </cell>
          <cell r="B807" t="str">
            <v>JTAPPO02</v>
          </cell>
          <cell r="C807" t="str">
            <v>Software Configuration Mgt</v>
          </cell>
          <cell r="D807" t="str">
            <v>*OTH*</v>
          </cell>
          <cell r="E807" t="str">
            <v>HENSON</v>
          </cell>
          <cell r="F807" t="str">
            <v>HENSONL</v>
          </cell>
          <cell r="G807">
            <v>36847</v>
          </cell>
          <cell r="H807">
            <v>40</v>
          </cell>
        </row>
        <row r="808">
          <cell r="A808" t="str">
            <v>EN06</v>
          </cell>
          <cell r="B808" t="str">
            <v>JTAPPO02</v>
          </cell>
          <cell r="C808" t="str">
            <v>Software Configuration Mgt</v>
          </cell>
          <cell r="D808" t="str">
            <v>*OTH*</v>
          </cell>
          <cell r="E808" t="str">
            <v>HENSON</v>
          </cell>
          <cell r="F808" t="str">
            <v>HENSONL</v>
          </cell>
          <cell r="G808">
            <v>36854</v>
          </cell>
          <cell r="H808">
            <v>9</v>
          </cell>
        </row>
        <row r="809">
          <cell r="A809" t="str">
            <v>EN02</v>
          </cell>
          <cell r="B809" t="str">
            <v>JTENFA98</v>
          </cell>
          <cell r="C809" t="str">
            <v>Facilities RFS Proposal Development</v>
          </cell>
          <cell r="D809" t="str">
            <v>*DEV*</v>
          </cell>
          <cell r="E809" t="str">
            <v>HENSON</v>
          </cell>
          <cell r="F809" t="str">
            <v>REYNA1</v>
          </cell>
          <cell r="G809">
            <v>36826</v>
          </cell>
          <cell r="H809">
            <v>13</v>
          </cell>
        </row>
        <row r="810">
          <cell r="A810" t="str">
            <v>EN09</v>
          </cell>
          <cell r="B810" t="str">
            <v>JTENFINX</v>
          </cell>
          <cell r="C810" t="str">
            <v>Tax Quantum</v>
          </cell>
          <cell r="D810" t="str">
            <v>*DEV*</v>
          </cell>
          <cell r="E810" t="str">
            <v>HENSON</v>
          </cell>
          <cell r="F810" t="str">
            <v>REYNA1</v>
          </cell>
          <cell r="G810">
            <v>36826</v>
          </cell>
          <cell r="H810">
            <v>1</v>
          </cell>
        </row>
        <row r="811">
          <cell r="A811" t="str">
            <v>EN02</v>
          </cell>
          <cell r="B811" t="str">
            <v>JTUCCE90</v>
          </cell>
          <cell r="C811" t="str">
            <v>UC/CSU Website Development BodySho</v>
          </cell>
          <cell r="D811" t="str">
            <v>*ENH*</v>
          </cell>
          <cell r="E811" t="str">
            <v>HENSON</v>
          </cell>
          <cell r="F811" t="str">
            <v>REYNA1</v>
          </cell>
          <cell r="G811">
            <v>36826</v>
          </cell>
          <cell r="H811">
            <v>2</v>
          </cell>
        </row>
        <row r="812">
          <cell r="A812" t="str">
            <v>EN02</v>
          </cell>
          <cell r="B812" t="str">
            <v>JTWFAE90</v>
          </cell>
          <cell r="C812" t="str">
            <v>Work Flow Automation BodyShop</v>
          </cell>
          <cell r="D812" t="str">
            <v>*ENH*</v>
          </cell>
          <cell r="E812" t="str">
            <v>HENSON</v>
          </cell>
          <cell r="F812" t="str">
            <v>REYNA1</v>
          </cell>
          <cell r="G812">
            <v>36826</v>
          </cell>
          <cell r="H812">
            <v>5</v>
          </cell>
        </row>
        <row r="813">
          <cell r="A813" t="str">
            <v>EN02</v>
          </cell>
          <cell r="B813" t="str">
            <v>JTENFA98</v>
          </cell>
          <cell r="C813" t="str">
            <v>Facilities RFS Proposal Development</v>
          </cell>
          <cell r="D813" t="str">
            <v>*DEV*</v>
          </cell>
          <cell r="E813" t="str">
            <v>HENSON</v>
          </cell>
          <cell r="F813" t="str">
            <v>REYNA1</v>
          </cell>
          <cell r="G813">
            <v>36833</v>
          </cell>
          <cell r="H813">
            <v>15</v>
          </cell>
        </row>
        <row r="814">
          <cell r="A814" t="str">
            <v>EN02</v>
          </cell>
          <cell r="B814" t="str">
            <v>JTSPLE90</v>
          </cell>
          <cell r="C814" t="str">
            <v>Sales Presentation Library BodyShop</v>
          </cell>
          <cell r="D814" t="str">
            <v>*ENH*</v>
          </cell>
          <cell r="E814" t="str">
            <v>HENSON</v>
          </cell>
          <cell r="F814" t="str">
            <v>REYNA1</v>
          </cell>
          <cell r="G814">
            <v>36833</v>
          </cell>
          <cell r="H814">
            <v>1</v>
          </cell>
        </row>
        <row r="815">
          <cell r="A815" t="str">
            <v>EN02</v>
          </cell>
          <cell r="B815" t="str">
            <v>JTTWSE90</v>
          </cell>
          <cell r="C815" t="str">
            <v>Tax Internal Web Site BodyShop</v>
          </cell>
          <cell r="D815" t="str">
            <v>*ENH*</v>
          </cell>
          <cell r="E815" t="str">
            <v>HENSON</v>
          </cell>
          <cell r="F815" t="str">
            <v>REYNA1</v>
          </cell>
          <cell r="G815">
            <v>36833</v>
          </cell>
          <cell r="H815">
            <v>0.5</v>
          </cell>
        </row>
        <row r="816">
          <cell r="A816" t="str">
            <v>EN09</v>
          </cell>
          <cell r="B816" t="str">
            <v>JTENFINX</v>
          </cell>
          <cell r="C816" t="str">
            <v>Tax Quantum</v>
          </cell>
          <cell r="D816" t="str">
            <v>*DEV*</v>
          </cell>
          <cell r="E816" t="str">
            <v>HENSON</v>
          </cell>
          <cell r="F816" t="str">
            <v>REYNA1</v>
          </cell>
          <cell r="G816">
            <v>36833</v>
          </cell>
          <cell r="H816">
            <v>2.5</v>
          </cell>
        </row>
        <row r="817">
          <cell r="A817" t="str">
            <v>EN02</v>
          </cell>
          <cell r="B817" t="str">
            <v>JTUCCE90</v>
          </cell>
          <cell r="C817" t="str">
            <v>UC/CSU Website Development BodySho</v>
          </cell>
          <cell r="D817" t="str">
            <v>*ENH*</v>
          </cell>
          <cell r="E817" t="str">
            <v>HENSON</v>
          </cell>
          <cell r="F817" t="str">
            <v>REYNA1</v>
          </cell>
          <cell r="G817">
            <v>36833</v>
          </cell>
          <cell r="H817">
            <v>1</v>
          </cell>
        </row>
        <row r="818">
          <cell r="A818" t="str">
            <v>EN02</v>
          </cell>
          <cell r="B818" t="str">
            <v>JTWFAE90</v>
          </cell>
          <cell r="C818" t="str">
            <v>Work Flow Automation BodyShop</v>
          </cell>
          <cell r="D818" t="str">
            <v>*ENH*</v>
          </cell>
          <cell r="E818" t="str">
            <v>HENSON</v>
          </cell>
          <cell r="F818" t="str">
            <v>REYNA1</v>
          </cell>
          <cell r="G818">
            <v>36833</v>
          </cell>
          <cell r="H818">
            <v>6.5</v>
          </cell>
        </row>
        <row r="819">
          <cell r="A819" t="str">
            <v>EN02</v>
          </cell>
          <cell r="B819" t="str">
            <v>JTDTDD01</v>
          </cell>
          <cell r="C819" t="str">
            <v>Deal Team Discussion Database</v>
          </cell>
          <cell r="D819" t="str">
            <v>*DEV*</v>
          </cell>
          <cell r="E819" t="str">
            <v>HENSON</v>
          </cell>
          <cell r="F819" t="str">
            <v>REYNA1</v>
          </cell>
          <cell r="G819">
            <v>36840</v>
          </cell>
          <cell r="H819">
            <v>4</v>
          </cell>
        </row>
        <row r="820">
          <cell r="A820" t="str">
            <v>EN02</v>
          </cell>
          <cell r="B820" t="str">
            <v>JTENFA98</v>
          </cell>
          <cell r="C820" t="str">
            <v>Facilities RFS Proposal Development</v>
          </cell>
          <cell r="D820" t="str">
            <v>*DEV*</v>
          </cell>
          <cell r="E820" t="str">
            <v>HENSON</v>
          </cell>
          <cell r="F820" t="str">
            <v>REYNA1</v>
          </cell>
          <cell r="G820">
            <v>36840</v>
          </cell>
          <cell r="H820">
            <v>28.5</v>
          </cell>
        </row>
        <row r="821">
          <cell r="A821" t="str">
            <v>EN02</v>
          </cell>
          <cell r="B821" t="str">
            <v>JTLWSD01</v>
          </cell>
          <cell r="C821" t="str">
            <v>Legal Website V1.0</v>
          </cell>
          <cell r="D821" t="str">
            <v>*DEV*</v>
          </cell>
          <cell r="E821" t="str">
            <v>HENSON</v>
          </cell>
          <cell r="F821" t="str">
            <v>REYNA1</v>
          </cell>
          <cell r="G821">
            <v>36840</v>
          </cell>
          <cell r="H821">
            <v>1</v>
          </cell>
        </row>
        <row r="822">
          <cell r="A822" t="str">
            <v>EN02</v>
          </cell>
          <cell r="B822" t="str">
            <v>JTENFACB</v>
          </cell>
          <cell r="C822" t="str">
            <v>On-Line Survey</v>
          </cell>
          <cell r="D822" t="str">
            <v>*OGS*</v>
          </cell>
          <cell r="E822" t="str">
            <v>HENSON</v>
          </cell>
          <cell r="F822" t="str">
            <v>REYNA1</v>
          </cell>
          <cell r="G822">
            <v>36840</v>
          </cell>
          <cell r="H822">
            <v>2</v>
          </cell>
        </row>
        <row r="823">
          <cell r="A823" t="str">
            <v>EN02</v>
          </cell>
          <cell r="B823" t="str">
            <v>JTSPLE02</v>
          </cell>
          <cell r="C823" t="str">
            <v>Sales Presentation Library V3.0</v>
          </cell>
          <cell r="D823" t="str">
            <v>*ENH*</v>
          </cell>
          <cell r="E823" t="str">
            <v>HENSON</v>
          </cell>
          <cell r="F823" t="str">
            <v>REYNA1</v>
          </cell>
          <cell r="G823">
            <v>36840</v>
          </cell>
          <cell r="H823">
            <v>1</v>
          </cell>
        </row>
        <row r="824">
          <cell r="A824" t="str">
            <v>EN09</v>
          </cell>
          <cell r="B824" t="str">
            <v>JTENFINX</v>
          </cell>
          <cell r="C824" t="str">
            <v>Tax Quantum</v>
          </cell>
          <cell r="D824" t="str">
            <v>*DEV*</v>
          </cell>
          <cell r="E824" t="str">
            <v>HENSON</v>
          </cell>
          <cell r="F824" t="str">
            <v>REYNA1</v>
          </cell>
          <cell r="G824">
            <v>36840</v>
          </cell>
          <cell r="H824">
            <v>1</v>
          </cell>
        </row>
        <row r="825">
          <cell r="A825" t="str">
            <v>EN02</v>
          </cell>
          <cell r="B825" t="str">
            <v>JTUCCE90</v>
          </cell>
          <cell r="C825" t="str">
            <v>UC/CSU Website Development BodyShop</v>
          </cell>
          <cell r="D825" t="str">
            <v>*ENH*</v>
          </cell>
          <cell r="E825" t="str">
            <v>HENSON</v>
          </cell>
          <cell r="F825" t="str">
            <v>REYNA1</v>
          </cell>
          <cell r="G825">
            <v>36840</v>
          </cell>
          <cell r="H825">
            <v>1</v>
          </cell>
        </row>
        <row r="826">
          <cell r="A826" t="str">
            <v>EN02</v>
          </cell>
          <cell r="B826" t="str">
            <v>JTWFAE90</v>
          </cell>
          <cell r="C826" t="str">
            <v>Work Flow Automation BodyShop</v>
          </cell>
          <cell r="D826" t="str">
            <v>*ENH*</v>
          </cell>
          <cell r="E826" t="str">
            <v>HENSON</v>
          </cell>
          <cell r="F826" t="str">
            <v>REYNA1</v>
          </cell>
          <cell r="G826">
            <v>36840</v>
          </cell>
          <cell r="H826">
            <v>5.5</v>
          </cell>
        </row>
        <row r="827">
          <cell r="A827" t="str">
            <v>EN02</v>
          </cell>
          <cell r="B827" t="str">
            <v>JTENFA98</v>
          </cell>
          <cell r="C827" t="str">
            <v>Facilities RFS Proposal Development</v>
          </cell>
          <cell r="D827" t="str">
            <v>*DEV*</v>
          </cell>
          <cell r="E827" t="str">
            <v>HENSON</v>
          </cell>
          <cell r="F827" t="str">
            <v>REYNA1</v>
          </cell>
          <cell r="G827">
            <v>36847</v>
          </cell>
          <cell r="H827">
            <v>15</v>
          </cell>
        </row>
        <row r="828">
          <cell r="A828" t="str">
            <v>EN02</v>
          </cell>
          <cell r="B828" t="str">
            <v>JTLWSD01</v>
          </cell>
          <cell r="C828" t="str">
            <v>Legal Website V1.0</v>
          </cell>
          <cell r="D828" t="str">
            <v>*DEV*</v>
          </cell>
          <cell r="E828" t="str">
            <v>HENSON</v>
          </cell>
          <cell r="F828" t="str">
            <v>REYNA1</v>
          </cell>
          <cell r="G828">
            <v>36847</v>
          </cell>
          <cell r="H828">
            <v>2</v>
          </cell>
        </row>
        <row r="829">
          <cell r="A829" t="str">
            <v>EN02</v>
          </cell>
          <cell r="B829" t="str">
            <v>JTENFACB</v>
          </cell>
          <cell r="C829" t="str">
            <v>On-Line Survey</v>
          </cell>
          <cell r="D829" t="str">
            <v>*OGS*</v>
          </cell>
          <cell r="E829" t="str">
            <v>HENSON</v>
          </cell>
          <cell r="F829" t="str">
            <v>REYNA1</v>
          </cell>
          <cell r="G829">
            <v>36847</v>
          </cell>
          <cell r="H829">
            <v>2</v>
          </cell>
        </row>
        <row r="830">
          <cell r="A830" t="str">
            <v>EN02</v>
          </cell>
          <cell r="B830" t="str">
            <v>JTSPLE02</v>
          </cell>
          <cell r="C830" t="str">
            <v>Sales Presentation Library V3.0</v>
          </cell>
          <cell r="D830" t="str">
            <v>*ENH*</v>
          </cell>
          <cell r="E830" t="str">
            <v>HENSON</v>
          </cell>
          <cell r="F830" t="str">
            <v>REYNA1</v>
          </cell>
          <cell r="G830">
            <v>36847</v>
          </cell>
          <cell r="H830">
            <v>2</v>
          </cell>
        </row>
        <row r="831">
          <cell r="A831" t="str">
            <v>EN02</v>
          </cell>
          <cell r="B831" t="str">
            <v>JTTWSE91</v>
          </cell>
          <cell r="C831" t="str">
            <v>Tax Internal Website FastPath</v>
          </cell>
          <cell r="D831" t="str">
            <v>*ENH*</v>
          </cell>
          <cell r="E831" t="str">
            <v>HENSON</v>
          </cell>
          <cell r="F831" t="str">
            <v>REYNA1</v>
          </cell>
          <cell r="G831">
            <v>36847</v>
          </cell>
          <cell r="H831">
            <v>1</v>
          </cell>
        </row>
        <row r="832">
          <cell r="A832" t="str">
            <v>EN09</v>
          </cell>
          <cell r="B832" t="str">
            <v>JTENFINX</v>
          </cell>
          <cell r="C832" t="str">
            <v>Tax Quantum</v>
          </cell>
          <cell r="D832" t="str">
            <v>*DEV*</v>
          </cell>
          <cell r="E832" t="str">
            <v>HENSON</v>
          </cell>
          <cell r="F832" t="str">
            <v>REYNA1</v>
          </cell>
          <cell r="G832">
            <v>36847</v>
          </cell>
          <cell r="H832">
            <v>4</v>
          </cell>
        </row>
        <row r="833">
          <cell r="A833" t="str">
            <v>EN02</v>
          </cell>
          <cell r="B833" t="str">
            <v>JTUCCE90</v>
          </cell>
          <cell r="C833" t="str">
            <v>UC/CSU Website Development BodyShop</v>
          </cell>
          <cell r="D833" t="str">
            <v>*ENH*</v>
          </cell>
          <cell r="E833" t="str">
            <v>HENSON</v>
          </cell>
          <cell r="F833" t="str">
            <v>REYNA1</v>
          </cell>
          <cell r="G833">
            <v>36847</v>
          </cell>
          <cell r="H833">
            <v>6</v>
          </cell>
        </row>
        <row r="834">
          <cell r="A834" t="str">
            <v>EN02</v>
          </cell>
          <cell r="B834" t="str">
            <v>JTWFAE90</v>
          </cell>
          <cell r="C834" t="str">
            <v>Work Flow Automation BodyShop</v>
          </cell>
          <cell r="D834" t="str">
            <v>*ENH*</v>
          </cell>
          <cell r="E834" t="str">
            <v>HENSON</v>
          </cell>
          <cell r="F834" t="str">
            <v>REYNA1</v>
          </cell>
          <cell r="G834">
            <v>36847</v>
          </cell>
          <cell r="H834">
            <v>15</v>
          </cell>
        </row>
        <row r="835">
          <cell r="A835" t="str">
            <v>EN02</v>
          </cell>
          <cell r="B835" t="str">
            <v>JTENFA98</v>
          </cell>
          <cell r="C835" t="str">
            <v>Facilities RFS Proposal Development</v>
          </cell>
          <cell r="D835" t="str">
            <v>*DEV*</v>
          </cell>
          <cell r="E835" t="str">
            <v>HENSON</v>
          </cell>
          <cell r="F835" t="str">
            <v>REYNA1</v>
          </cell>
          <cell r="G835">
            <v>36854</v>
          </cell>
          <cell r="H835">
            <v>6</v>
          </cell>
        </row>
        <row r="836">
          <cell r="A836" t="str">
            <v>EN02</v>
          </cell>
          <cell r="B836" t="str">
            <v>JTLWSD01</v>
          </cell>
          <cell r="C836" t="str">
            <v>Legal Website V1.0</v>
          </cell>
          <cell r="D836" t="str">
            <v>*DEV*</v>
          </cell>
          <cell r="E836" t="str">
            <v>HENSON</v>
          </cell>
          <cell r="F836" t="str">
            <v>REYNA1</v>
          </cell>
          <cell r="G836">
            <v>36854</v>
          </cell>
          <cell r="H836">
            <v>2</v>
          </cell>
        </row>
        <row r="837">
          <cell r="A837" t="str">
            <v>EN02</v>
          </cell>
          <cell r="B837" t="str">
            <v>JTWFAE90</v>
          </cell>
          <cell r="C837" t="str">
            <v>Work Flow Automation BodyShop</v>
          </cell>
          <cell r="D837" t="str">
            <v>*ENH*</v>
          </cell>
          <cell r="E837" t="str">
            <v>HENSON</v>
          </cell>
          <cell r="F837" t="str">
            <v>REYNA1</v>
          </cell>
          <cell r="G837">
            <v>36854</v>
          </cell>
          <cell r="H837">
            <v>10</v>
          </cell>
        </row>
        <row r="838">
          <cell r="A838" t="str">
            <v>EN05</v>
          </cell>
          <cell r="B838" t="str">
            <v>JTENFINY</v>
          </cell>
          <cell r="C838" t="str">
            <v>Strategy/Management</v>
          </cell>
          <cell r="D838" t="str">
            <v>*ENH*</v>
          </cell>
          <cell r="E838" t="str">
            <v>HERNANDEZ</v>
          </cell>
          <cell r="F838" t="str">
            <v>ENRCESAR</v>
          </cell>
          <cell r="G838">
            <v>36826</v>
          </cell>
          <cell r="H838">
            <v>17</v>
          </cell>
        </row>
        <row r="839">
          <cell r="A839" t="str">
            <v>EN05</v>
          </cell>
          <cell r="B839" t="str">
            <v>JTENFINY</v>
          </cell>
          <cell r="C839" t="str">
            <v>Strategy/Management</v>
          </cell>
          <cell r="D839" t="str">
            <v>*ENH*</v>
          </cell>
          <cell r="E839" t="str">
            <v>HERNANDEZ</v>
          </cell>
          <cell r="F839" t="str">
            <v>ENRCESAR</v>
          </cell>
          <cell r="G839">
            <v>36833</v>
          </cell>
          <cell r="H839">
            <v>41</v>
          </cell>
        </row>
        <row r="840">
          <cell r="A840" t="str">
            <v>EN05</v>
          </cell>
          <cell r="B840" t="str">
            <v>JTENFINY</v>
          </cell>
          <cell r="C840" t="str">
            <v>Strategy/Management</v>
          </cell>
          <cell r="D840" t="str">
            <v>*ENH*</v>
          </cell>
          <cell r="E840" t="str">
            <v>HERNANDEZ</v>
          </cell>
          <cell r="F840" t="str">
            <v>ENRCESAR</v>
          </cell>
          <cell r="G840">
            <v>36840</v>
          </cell>
          <cell r="H840">
            <v>43</v>
          </cell>
        </row>
        <row r="841">
          <cell r="A841" t="str">
            <v>EN05</v>
          </cell>
          <cell r="B841" t="str">
            <v>JTENFINY</v>
          </cell>
          <cell r="C841" t="str">
            <v>Strategy/Management</v>
          </cell>
          <cell r="D841" t="str">
            <v>*ENH*</v>
          </cell>
          <cell r="E841" t="str">
            <v>HERNANDEZ</v>
          </cell>
          <cell r="F841" t="str">
            <v>ENRCESAR</v>
          </cell>
          <cell r="G841">
            <v>36847</v>
          </cell>
          <cell r="H841">
            <v>42</v>
          </cell>
        </row>
        <row r="842">
          <cell r="A842" t="str">
            <v>EN05</v>
          </cell>
          <cell r="B842" t="str">
            <v>JTENFINY</v>
          </cell>
          <cell r="C842" t="str">
            <v>Strategy/Management</v>
          </cell>
          <cell r="D842" t="str">
            <v>*ENH*</v>
          </cell>
          <cell r="E842" t="str">
            <v>HERNANDEZ</v>
          </cell>
          <cell r="F842" t="str">
            <v>ENRCESAR</v>
          </cell>
          <cell r="G842">
            <v>36854</v>
          </cell>
          <cell r="H842">
            <v>20</v>
          </cell>
        </row>
        <row r="843">
          <cell r="A843" t="str">
            <v>EN08</v>
          </cell>
          <cell r="B843" t="str">
            <v>JTWRMD01</v>
          </cell>
          <cell r="C843" t="str">
            <v>Water Project System v1</v>
          </cell>
          <cell r="D843" t="str">
            <v>*DEV*</v>
          </cell>
          <cell r="E843" t="str">
            <v>HERNANDEZ LOPEZ</v>
          </cell>
          <cell r="F843" t="str">
            <v>GUSLOPEZ</v>
          </cell>
          <cell r="G843">
            <v>36833</v>
          </cell>
          <cell r="H843">
            <v>40</v>
          </cell>
        </row>
        <row r="844">
          <cell r="A844" t="str">
            <v>EN08</v>
          </cell>
          <cell r="B844" t="str">
            <v>JTWRMD01</v>
          </cell>
          <cell r="C844" t="str">
            <v>Water Project System v1</v>
          </cell>
          <cell r="D844" t="str">
            <v>*DEV*</v>
          </cell>
          <cell r="E844" t="str">
            <v>HERNANDEZ LOPEZ</v>
          </cell>
          <cell r="F844" t="str">
            <v>GUSLOPEZ</v>
          </cell>
          <cell r="G844">
            <v>36840</v>
          </cell>
          <cell r="H844">
            <v>40</v>
          </cell>
        </row>
        <row r="845">
          <cell r="A845" t="str">
            <v>EN08</v>
          </cell>
          <cell r="B845" t="str">
            <v>JTWRMD01</v>
          </cell>
          <cell r="C845" t="str">
            <v>Water Project System v1</v>
          </cell>
          <cell r="D845" t="str">
            <v>*DEV*</v>
          </cell>
          <cell r="E845" t="str">
            <v>HERNANDEZ LOPEZ</v>
          </cell>
          <cell r="F845" t="str">
            <v>GUSLOPEZ</v>
          </cell>
          <cell r="G845">
            <v>36847</v>
          </cell>
          <cell r="H845">
            <v>40</v>
          </cell>
        </row>
        <row r="846">
          <cell r="A846" t="str">
            <v>EN08</v>
          </cell>
          <cell r="B846" t="str">
            <v>JTWRMD01</v>
          </cell>
          <cell r="C846" t="str">
            <v>Water Project System v1</v>
          </cell>
          <cell r="D846" t="str">
            <v>*DEV*</v>
          </cell>
          <cell r="E846" t="str">
            <v>HERNANDEZ LOPEZ</v>
          </cell>
          <cell r="F846" t="str">
            <v>GUSLOPEZ</v>
          </cell>
          <cell r="G846">
            <v>36854</v>
          </cell>
          <cell r="H846">
            <v>40</v>
          </cell>
        </row>
        <row r="847">
          <cell r="A847" t="str">
            <v>EN07</v>
          </cell>
          <cell r="B847" t="str">
            <v>JTENUNDR</v>
          </cell>
          <cell r="C847" t="str">
            <v>Under Utilization</v>
          </cell>
          <cell r="D847" t="str">
            <v>*OTH*</v>
          </cell>
          <cell r="E847" t="str">
            <v>HIBBS</v>
          </cell>
          <cell r="F847" t="str">
            <v>ENRHIBBS</v>
          </cell>
          <cell r="G847">
            <v>36826</v>
          </cell>
          <cell r="H847">
            <v>15.8</v>
          </cell>
        </row>
        <row r="848">
          <cell r="A848" t="str">
            <v>EN07</v>
          </cell>
          <cell r="B848" t="str">
            <v>JTENUNDR</v>
          </cell>
          <cell r="C848" t="str">
            <v>Under Utilization</v>
          </cell>
          <cell r="D848" t="str">
            <v>*OTH*</v>
          </cell>
          <cell r="E848" t="str">
            <v>HIBBS</v>
          </cell>
          <cell r="F848" t="str">
            <v>ENRHIBBS</v>
          </cell>
          <cell r="G848">
            <v>36833</v>
          </cell>
          <cell r="H848">
            <v>40</v>
          </cell>
        </row>
        <row r="849">
          <cell r="A849" t="str">
            <v>EN07</v>
          </cell>
          <cell r="B849" t="str">
            <v>JTENUNDR</v>
          </cell>
          <cell r="C849" t="str">
            <v>Under Utilization</v>
          </cell>
          <cell r="D849" t="str">
            <v>*OTH*</v>
          </cell>
          <cell r="E849" t="str">
            <v>HIBBS</v>
          </cell>
          <cell r="F849" t="str">
            <v>ENRHIBBS</v>
          </cell>
          <cell r="G849">
            <v>36840</v>
          </cell>
          <cell r="H849">
            <v>12</v>
          </cell>
        </row>
        <row r="850">
          <cell r="A850" t="str">
            <v>EN09</v>
          </cell>
          <cell r="B850" t="str">
            <v>JTENFINC</v>
          </cell>
          <cell r="C850" t="str">
            <v>Strategy Management</v>
          </cell>
          <cell r="D850" t="str">
            <v>*OGS*</v>
          </cell>
          <cell r="E850" t="str">
            <v>HIBBS</v>
          </cell>
          <cell r="F850" t="str">
            <v>ENRHIBBS</v>
          </cell>
          <cell r="G850">
            <v>36854</v>
          </cell>
          <cell r="H850">
            <v>12</v>
          </cell>
        </row>
        <row r="851">
          <cell r="A851" t="str">
            <v>EN07</v>
          </cell>
          <cell r="B851" t="str">
            <v>JTENUNDR</v>
          </cell>
          <cell r="C851" t="str">
            <v>Under Utilization</v>
          </cell>
          <cell r="D851" t="str">
            <v>*OTH*</v>
          </cell>
          <cell r="E851" t="str">
            <v>HIBBS</v>
          </cell>
          <cell r="F851" t="str">
            <v>ENRHIBBS</v>
          </cell>
          <cell r="G851">
            <v>36854</v>
          </cell>
          <cell r="H851">
            <v>12</v>
          </cell>
        </row>
        <row r="852">
          <cell r="A852" t="str">
            <v>EN08</v>
          </cell>
          <cell r="B852" t="str">
            <v>JTENRSKQ</v>
          </cell>
          <cell r="C852" t="str">
            <v>Integrated Water System v1</v>
          </cell>
          <cell r="D852" t="str">
            <v>*DEV*</v>
          </cell>
          <cell r="E852" t="str">
            <v>HOLASEK</v>
          </cell>
          <cell r="F852" t="str">
            <v>ENRBRIAN</v>
          </cell>
          <cell r="G852">
            <v>36826</v>
          </cell>
          <cell r="H852">
            <v>0</v>
          </cell>
        </row>
        <row r="853">
          <cell r="A853" t="str">
            <v>EN08</v>
          </cell>
          <cell r="B853" t="str">
            <v>JTWRMD01</v>
          </cell>
          <cell r="C853" t="str">
            <v>Water Project System v1</v>
          </cell>
          <cell r="D853" t="str">
            <v>*DEV*</v>
          </cell>
          <cell r="E853" t="str">
            <v>HOLASEK</v>
          </cell>
          <cell r="F853" t="str">
            <v>ENRBRIAN</v>
          </cell>
          <cell r="G853">
            <v>36826</v>
          </cell>
          <cell r="H853">
            <v>17</v>
          </cell>
        </row>
        <row r="854">
          <cell r="A854" t="str">
            <v>EN08</v>
          </cell>
          <cell r="B854" t="str">
            <v>JTENRSKQ</v>
          </cell>
          <cell r="C854" t="str">
            <v>Integrated Water System v1</v>
          </cell>
          <cell r="D854" t="str">
            <v>*DEV*</v>
          </cell>
          <cell r="E854" t="str">
            <v>HOLASEK</v>
          </cell>
          <cell r="F854" t="str">
            <v>ENRBRIAN</v>
          </cell>
          <cell r="G854">
            <v>36833</v>
          </cell>
          <cell r="H854">
            <v>44</v>
          </cell>
        </row>
        <row r="855">
          <cell r="A855" t="str">
            <v>EN08</v>
          </cell>
          <cell r="B855" t="str">
            <v>JTENRSKQ</v>
          </cell>
          <cell r="C855" t="str">
            <v>Integrated Water System v1</v>
          </cell>
          <cell r="D855" t="str">
            <v>*DEV*</v>
          </cell>
          <cell r="E855" t="str">
            <v>HOLASEK</v>
          </cell>
          <cell r="F855" t="str">
            <v>ENRBRIAN</v>
          </cell>
          <cell r="G855">
            <v>36840</v>
          </cell>
          <cell r="H855">
            <v>40</v>
          </cell>
        </row>
        <row r="856">
          <cell r="A856" t="str">
            <v>EN08</v>
          </cell>
          <cell r="B856" t="str">
            <v>JTWRMD01</v>
          </cell>
          <cell r="C856" t="str">
            <v>Water Project System v1</v>
          </cell>
          <cell r="D856" t="str">
            <v>*DEV*</v>
          </cell>
          <cell r="E856" t="str">
            <v>HOLASEK</v>
          </cell>
          <cell r="F856" t="str">
            <v>ENRBRIAN</v>
          </cell>
          <cell r="G856">
            <v>36840</v>
          </cell>
          <cell r="H856">
            <v>10</v>
          </cell>
        </row>
        <row r="857">
          <cell r="A857" t="str">
            <v>EN08</v>
          </cell>
          <cell r="B857" t="str">
            <v>JTENRSKQ</v>
          </cell>
          <cell r="C857" t="str">
            <v>Integrated Water System v1</v>
          </cell>
          <cell r="D857" t="str">
            <v>*DEV*</v>
          </cell>
          <cell r="E857" t="str">
            <v>HOLASEK</v>
          </cell>
          <cell r="F857" t="str">
            <v>ENRBRIAN</v>
          </cell>
          <cell r="G857">
            <v>36847</v>
          </cell>
          <cell r="H857">
            <v>65</v>
          </cell>
        </row>
        <row r="858">
          <cell r="A858" t="str">
            <v>EN08</v>
          </cell>
          <cell r="B858" t="str">
            <v>JTENRSKQ</v>
          </cell>
          <cell r="C858" t="str">
            <v>Integrated Water System v1</v>
          </cell>
          <cell r="D858" t="str">
            <v>*DEV*</v>
          </cell>
          <cell r="E858" t="str">
            <v>HOLASEK</v>
          </cell>
          <cell r="F858" t="str">
            <v>ENRBRIAN</v>
          </cell>
          <cell r="G858">
            <v>36854</v>
          </cell>
          <cell r="H858">
            <v>7</v>
          </cell>
        </row>
        <row r="859">
          <cell r="A859" t="str">
            <v>EN08</v>
          </cell>
          <cell r="B859" t="str">
            <v>JTWRMD01</v>
          </cell>
          <cell r="C859" t="str">
            <v>Water Project System v1</v>
          </cell>
          <cell r="D859" t="str">
            <v>*DEV*</v>
          </cell>
          <cell r="E859" t="str">
            <v>HOLASEK</v>
          </cell>
          <cell r="F859" t="str">
            <v>ENRBRIAN</v>
          </cell>
          <cell r="G859">
            <v>36854</v>
          </cell>
          <cell r="H859">
            <v>17</v>
          </cell>
        </row>
        <row r="860">
          <cell r="A860" t="str">
            <v>EN05</v>
          </cell>
          <cell r="B860" t="str">
            <v>JTENFIN5</v>
          </cell>
          <cell r="C860" t="str">
            <v>Enron. Energy Com</v>
          </cell>
          <cell r="D860" t="str">
            <v>*DEV*</v>
          </cell>
          <cell r="E860" t="str">
            <v>HOOKS</v>
          </cell>
          <cell r="F860" t="str">
            <v>ENRHOOKS</v>
          </cell>
          <cell r="G860">
            <v>36826</v>
          </cell>
          <cell r="H860">
            <v>-4</v>
          </cell>
        </row>
        <row r="861">
          <cell r="A861" t="str">
            <v>EN04</v>
          </cell>
          <cell r="B861" t="str">
            <v>JTENRS16</v>
          </cell>
          <cell r="C861" t="str">
            <v>NEPOOL</v>
          </cell>
          <cell r="D861" t="str">
            <v>*OGS*</v>
          </cell>
          <cell r="E861" t="str">
            <v>HOOKS</v>
          </cell>
          <cell r="F861" t="str">
            <v>ENRHOOKS</v>
          </cell>
          <cell r="G861">
            <v>36826</v>
          </cell>
          <cell r="H861">
            <v>-2</v>
          </cell>
        </row>
        <row r="862">
          <cell r="A862" t="str">
            <v>EN04</v>
          </cell>
          <cell r="B862" t="str">
            <v>JTENRS15</v>
          </cell>
          <cell r="C862" t="str">
            <v>NEPOOL</v>
          </cell>
          <cell r="D862" t="str">
            <v>*DEV*</v>
          </cell>
          <cell r="E862" t="str">
            <v>HOOKS</v>
          </cell>
          <cell r="F862" t="str">
            <v>ENRHOOKS</v>
          </cell>
          <cell r="G862">
            <v>36826</v>
          </cell>
          <cell r="H862">
            <v>2</v>
          </cell>
        </row>
        <row r="863">
          <cell r="A863" t="str">
            <v>EN05</v>
          </cell>
          <cell r="B863" t="str">
            <v>JTPPES01</v>
          </cell>
          <cell r="C863" t="str">
            <v>Power Pricing Engine/San Diego</v>
          </cell>
          <cell r="D863" t="str">
            <v>*OGS*</v>
          </cell>
          <cell r="E863" t="str">
            <v>HOOKS</v>
          </cell>
          <cell r="F863" t="str">
            <v>ENRHOOKS</v>
          </cell>
          <cell r="G863">
            <v>36826</v>
          </cell>
          <cell r="H863">
            <v>4</v>
          </cell>
        </row>
        <row r="864">
          <cell r="A864" t="str">
            <v>EN05</v>
          </cell>
          <cell r="B864" t="str">
            <v>JTENFIN5</v>
          </cell>
          <cell r="C864" t="str">
            <v>Enron. Energy Com</v>
          </cell>
          <cell r="D864" t="str">
            <v>*DEV*</v>
          </cell>
          <cell r="E864" t="str">
            <v>HOOKS</v>
          </cell>
          <cell r="F864" t="str">
            <v>ENRHOOKS</v>
          </cell>
          <cell r="G864">
            <v>36826</v>
          </cell>
          <cell r="H864">
            <v>4</v>
          </cell>
        </row>
        <row r="865">
          <cell r="A865" t="str">
            <v>EN04</v>
          </cell>
          <cell r="B865" t="str">
            <v>JTENRS16</v>
          </cell>
          <cell r="C865" t="str">
            <v>NEPOOL</v>
          </cell>
          <cell r="D865" t="str">
            <v>*OGS*</v>
          </cell>
          <cell r="E865" t="str">
            <v>HOOKS</v>
          </cell>
          <cell r="F865" t="str">
            <v>ENRHOOKS</v>
          </cell>
          <cell r="G865">
            <v>36826</v>
          </cell>
          <cell r="H865">
            <v>2</v>
          </cell>
        </row>
        <row r="866">
          <cell r="A866" t="str">
            <v>EN09</v>
          </cell>
          <cell r="B866" t="str">
            <v>JTENFINC</v>
          </cell>
          <cell r="C866" t="str">
            <v>Strategy Management</v>
          </cell>
          <cell r="D866" t="str">
            <v>*OGS*</v>
          </cell>
          <cell r="E866" t="str">
            <v>HOOKS</v>
          </cell>
          <cell r="F866" t="str">
            <v>ENRHOOKS</v>
          </cell>
          <cell r="G866">
            <v>36826</v>
          </cell>
          <cell r="H866">
            <v>10</v>
          </cell>
        </row>
        <row r="867">
          <cell r="A867" t="str">
            <v>EN05</v>
          </cell>
          <cell r="B867" t="str">
            <v>JTENFIN5</v>
          </cell>
          <cell r="C867" t="str">
            <v>Enron. Energy Com</v>
          </cell>
          <cell r="D867" t="str">
            <v>*DEV*</v>
          </cell>
          <cell r="E867" t="str">
            <v>HOOKS</v>
          </cell>
          <cell r="F867" t="str">
            <v>ENRHOOKS</v>
          </cell>
          <cell r="G867">
            <v>36833</v>
          </cell>
          <cell r="H867">
            <v>-16</v>
          </cell>
        </row>
        <row r="868">
          <cell r="A868" t="str">
            <v>EN05</v>
          </cell>
          <cell r="B868" t="str">
            <v>JTPPES01</v>
          </cell>
          <cell r="C868" t="str">
            <v>Power Pricing Engine/San Diego</v>
          </cell>
          <cell r="D868" t="str">
            <v>*OGS*</v>
          </cell>
          <cell r="E868" t="str">
            <v>HOOKS</v>
          </cell>
          <cell r="F868" t="str">
            <v>ENRHOOKS</v>
          </cell>
          <cell r="G868">
            <v>36833</v>
          </cell>
          <cell r="H868">
            <v>16</v>
          </cell>
        </row>
        <row r="869">
          <cell r="A869" t="str">
            <v>EN05</v>
          </cell>
          <cell r="B869" t="str">
            <v>JTENFIN5</v>
          </cell>
          <cell r="C869" t="str">
            <v>Enron. Energy Com</v>
          </cell>
          <cell r="D869" t="str">
            <v>*DEV*</v>
          </cell>
          <cell r="E869" t="str">
            <v>HOOKS</v>
          </cell>
          <cell r="F869" t="str">
            <v>ENRHOOKS</v>
          </cell>
          <cell r="G869">
            <v>36833</v>
          </cell>
          <cell r="H869">
            <v>16</v>
          </cell>
        </row>
        <row r="870">
          <cell r="A870" t="str">
            <v>EN09</v>
          </cell>
          <cell r="B870" t="str">
            <v>JTENFINC</v>
          </cell>
          <cell r="C870" t="str">
            <v>Strategy Management</v>
          </cell>
          <cell r="D870" t="str">
            <v>*OGS*</v>
          </cell>
          <cell r="E870" t="str">
            <v>HOOKS</v>
          </cell>
          <cell r="F870" t="str">
            <v>ENRHOOKS</v>
          </cell>
          <cell r="G870">
            <v>36833</v>
          </cell>
          <cell r="H870">
            <v>23</v>
          </cell>
        </row>
        <row r="871">
          <cell r="A871" t="str">
            <v>EN05</v>
          </cell>
          <cell r="B871" t="str">
            <v>JTENFIN5</v>
          </cell>
          <cell r="C871" t="str">
            <v>Enron. Energy Com</v>
          </cell>
          <cell r="D871" t="str">
            <v>*DEV*</v>
          </cell>
          <cell r="E871" t="str">
            <v>HOOKS</v>
          </cell>
          <cell r="F871" t="str">
            <v>ENRHOOKS</v>
          </cell>
          <cell r="G871">
            <v>36840</v>
          </cell>
          <cell r="H871">
            <v>-2</v>
          </cell>
        </row>
        <row r="872">
          <cell r="A872" t="str">
            <v>EN05</v>
          </cell>
          <cell r="B872" t="str">
            <v>JTPPES01</v>
          </cell>
          <cell r="C872" t="str">
            <v>Power Pricing Engine/San Diego</v>
          </cell>
          <cell r="D872" t="str">
            <v>*OGS*</v>
          </cell>
          <cell r="E872" t="str">
            <v>HOOKS</v>
          </cell>
          <cell r="F872" t="str">
            <v>ENRHOOKS</v>
          </cell>
          <cell r="G872">
            <v>36840</v>
          </cell>
          <cell r="H872">
            <v>2</v>
          </cell>
        </row>
        <row r="873">
          <cell r="A873" t="str">
            <v>EN09</v>
          </cell>
          <cell r="B873" t="str">
            <v>JTENFINC</v>
          </cell>
          <cell r="C873" t="str">
            <v>Strategy Management</v>
          </cell>
          <cell r="D873" t="str">
            <v>*OGS*</v>
          </cell>
          <cell r="E873" t="str">
            <v>HOOKS</v>
          </cell>
          <cell r="F873" t="str">
            <v>ENRHOOKS</v>
          </cell>
          <cell r="G873">
            <v>36840</v>
          </cell>
          <cell r="H873">
            <v>1</v>
          </cell>
        </row>
        <row r="874">
          <cell r="A874" t="str">
            <v>EN01</v>
          </cell>
          <cell r="B874" t="str">
            <v>JTENCM97</v>
          </cell>
          <cell r="C874" t="str">
            <v>CMS-Fastpath Enhancements</v>
          </cell>
          <cell r="D874" t="str">
            <v>*ENH*</v>
          </cell>
          <cell r="E874" t="str">
            <v>HOOKS</v>
          </cell>
          <cell r="F874" t="str">
            <v>ENRHOOKS</v>
          </cell>
          <cell r="G874">
            <v>36840</v>
          </cell>
          <cell r="H874">
            <v>6</v>
          </cell>
        </row>
        <row r="875">
          <cell r="A875" t="str">
            <v>EN02</v>
          </cell>
          <cell r="B875" t="str">
            <v>JTENFAC5</v>
          </cell>
          <cell r="C875" t="str">
            <v>Document Development Management</v>
          </cell>
          <cell r="D875" t="str">
            <v>*OGS*</v>
          </cell>
          <cell r="E875" t="str">
            <v>HOOKS</v>
          </cell>
          <cell r="F875" t="str">
            <v>ENRHOOKS</v>
          </cell>
          <cell r="G875">
            <v>36840</v>
          </cell>
          <cell r="H875">
            <v>23</v>
          </cell>
        </row>
        <row r="876">
          <cell r="A876" t="str">
            <v>EN05</v>
          </cell>
          <cell r="B876" t="str">
            <v>JTENFIN5</v>
          </cell>
          <cell r="C876" t="str">
            <v>Enron. Energy Com</v>
          </cell>
          <cell r="D876" t="str">
            <v>*DEV*</v>
          </cell>
          <cell r="E876" t="str">
            <v>HOOKS</v>
          </cell>
          <cell r="F876" t="str">
            <v>ENRHOOKS</v>
          </cell>
          <cell r="G876">
            <v>36840</v>
          </cell>
          <cell r="H876">
            <v>2</v>
          </cell>
        </row>
        <row r="877">
          <cell r="A877" t="str">
            <v>EN04</v>
          </cell>
          <cell r="B877" t="str">
            <v>JTENRS15</v>
          </cell>
          <cell r="C877" t="str">
            <v>NEPOOL</v>
          </cell>
          <cell r="D877" t="str">
            <v>*DEV*</v>
          </cell>
          <cell r="E877" t="str">
            <v>HOOKS</v>
          </cell>
          <cell r="F877" t="str">
            <v>ENRHOOKS</v>
          </cell>
          <cell r="G877">
            <v>36840</v>
          </cell>
          <cell r="H877">
            <v>8</v>
          </cell>
        </row>
        <row r="878">
          <cell r="A878" t="str">
            <v>EN01</v>
          </cell>
          <cell r="B878" t="str">
            <v>JTCMSE03</v>
          </cell>
          <cell r="C878" t="str">
            <v>CMS 2.6</v>
          </cell>
          <cell r="D878" t="str">
            <v>*ENH*</v>
          </cell>
          <cell r="E878" t="str">
            <v>HOOKS</v>
          </cell>
          <cell r="F878" t="str">
            <v>ENRHOOKS</v>
          </cell>
          <cell r="G878">
            <v>36847</v>
          </cell>
          <cell r="H878">
            <v>-20</v>
          </cell>
        </row>
        <row r="879">
          <cell r="A879" t="str">
            <v>EN01</v>
          </cell>
          <cell r="B879" t="str">
            <v>JTCMSE01</v>
          </cell>
          <cell r="C879" t="str">
            <v>CMS Enhancements</v>
          </cell>
          <cell r="D879" t="str">
            <v>*ENH*</v>
          </cell>
          <cell r="E879" t="str">
            <v>HOOKS</v>
          </cell>
          <cell r="F879" t="str">
            <v>ENRHOOKS</v>
          </cell>
          <cell r="G879">
            <v>36847</v>
          </cell>
          <cell r="H879">
            <v>10</v>
          </cell>
        </row>
        <row r="880">
          <cell r="A880" t="str">
            <v>EN02</v>
          </cell>
          <cell r="B880" t="str">
            <v>JTENFAC5</v>
          </cell>
          <cell r="C880" t="str">
            <v>Document Development Management</v>
          </cell>
          <cell r="D880" t="str">
            <v>*OGS*</v>
          </cell>
          <cell r="E880" t="str">
            <v>HOOKS</v>
          </cell>
          <cell r="F880" t="str">
            <v>ENRHOOKS</v>
          </cell>
          <cell r="G880">
            <v>36847</v>
          </cell>
          <cell r="H880">
            <v>-10</v>
          </cell>
        </row>
        <row r="881">
          <cell r="A881" t="str">
            <v>EN02</v>
          </cell>
          <cell r="B881" t="str">
            <v>JTENFA96</v>
          </cell>
          <cell r="C881" t="str">
            <v>Facilities-Fastpath Development</v>
          </cell>
          <cell r="D881" t="str">
            <v>*DEV*</v>
          </cell>
          <cell r="E881" t="str">
            <v>HOOKS</v>
          </cell>
          <cell r="F881" t="str">
            <v>ENRHOOKS</v>
          </cell>
          <cell r="G881">
            <v>36847</v>
          </cell>
          <cell r="H881">
            <v>-2</v>
          </cell>
        </row>
        <row r="882">
          <cell r="A882" t="str">
            <v>EN05</v>
          </cell>
          <cell r="B882" t="str">
            <v>JTPPES01</v>
          </cell>
          <cell r="C882" t="str">
            <v>Power Pricing Engine/San Diego</v>
          </cell>
          <cell r="D882" t="str">
            <v>*OGS*</v>
          </cell>
          <cell r="E882" t="str">
            <v>HOOKS</v>
          </cell>
          <cell r="F882" t="str">
            <v>ENRHOOKS</v>
          </cell>
          <cell r="G882">
            <v>36847</v>
          </cell>
          <cell r="H882">
            <v>-2</v>
          </cell>
        </row>
        <row r="883">
          <cell r="A883" t="str">
            <v>EN09</v>
          </cell>
          <cell r="B883" t="str">
            <v>JTENFINC</v>
          </cell>
          <cell r="C883" t="str">
            <v>Strategy Management</v>
          </cell>
          <cell r="D883" t="str">
            <v>*OGS*</v>
          </cell>
          <cell r="E883" t="str">
            <v>HOOKS</v>
          </cell>
          <cell r="F883" t="str">
            <v>ENRHOOKS</v>
          </cell>
          <cell r="G883">
            <v>36847</v>
          </cell>
          <cell r="H883">
            <v>-6</v>
          </cell>
        </row>
        <row r="884">
          <cell r="A884" t="str">
            <v>EN01</v>
          </cell>
          <cell r="B884" t="str">
            <v>JTCMSE03</v>
          </cell>
          <cell r="C884" t="str">
            <v>CMS 2.6</v>
          </cell>
          <cell r="D884" t="str">
            <v>*ENH*</v>
          </cell>
          <cell r="E884" t="str">
            <v>HOOKS</v>
          </cell>
          <cell r="F884" t="str">
            <v>ENRHOOKS</v>
          </cell>
          <cell r="G884">
            <v>36847</v>
          </cell>
          <cell r="H884">
            <v>20</v>
          </cell>
        </row>
        <row r="885">
          <cell r="A885" t="str">
            <v>EN02</v>
          </cell>
          <cell r="B885" t="str">
            <v>JTENFAC5</v>
          </cell>
          <cell r="C885" t="str">
            <v>Document Development Management</v>
          </cell>
          <cell r="D885" t="str">
            <v>*OGS*</v>
          </cell>
          <cell r="E885" t="str">
            <v>HOOKS</v>
          </cell>
          <cell r="F885" t="str">
            <v>ENRHOOKS</v>
          </cell>
          <cell r="G885">
            <v>36847</v>
          </cell>
          <cell r="H885">
            <v>10</v>
          </cell>
        </row>
        <row r="886">
          <cell r="A886" t="str">
            <v>EN02</v>
          </cell>
          <cell r="B886" t="str">
            <v>JTENFA96</v>
          </cell>
          <cell r="C886" t="str">
            <v>Facilities-Fastpath Development</v>
          </cell>
          <cell r="D886" t="str">
            <v>*DEV*</v>
          </cell>
          <cell r="E886" t="str">
            <v>HOOKS</v>
          </cell>
          <cell r="F886" t="str">
            <v>ENRHOOKS</v>
          </cell>
          <cell r="G886">
            <v>36847</v>
          </cell>
          <cell r="H886">
            <v>2</v>
          </cell>
        </row>
        <row r="887">
          <cell r="A887" t="str">
            <v>EN05</v>
          </cell>
          <cell r="B887" t="str">
            <v>JTPPES01</v>
          </cell>
          <cell r="C887" t="str">
            <v>Power Pricing Engine/San Diego</v>
          </cell>
          <cell r="D887" t="str">
            <v>*OGS*</v>
          </cell>
          <cell r="E887" t="str">
            <v>HOOKS</v>
          </cell>
          <cell r="F887" t="str">
            <v>ENRHOOKS</v>
          </cell>
          <cell r="G887">
            <v>36847</v>
          </cell>
          <cell r="H887">
            <v>2</v>
          </cell>
        </row>
        <row r="888">
          <cell r="A888" t="str">
            <v>EN09</v>
          </cell>
          <cell r="B888" t="str">
            <v>JTENFINC</v>
          </cell>
          <cell r="C888" t="str">
            <v>Strategy Management</v>
          </cell>
          <cell r="D888" t="str">
            <v>*OGS*</v>
          </cell>
          <cell r="E888" t="str">
            <v>HOOKS</v>
          </cell>
          <cell r="F888" t="str">
            <v>ENRHOOKS</v>
          </cell>
          <cell r="G888">
            <v>36847</v>
          </cell>
          <cell r="H888">
            <v>6</v>
          </cell>
        </row>
        <row r="889">
          <cell r="A889" t="str">
            <v>EN02</v>
          </cell>
          <cell r="B889" t="str">
            <v>JTENFA98</v>
          </cell>
          <cell r="C889" t="str">
            <v>Facilities RFS Proposal Development</v>
          </cell>
          <cell r="D889" t="str">
            <v>*DEV*</v>
          </cell>
          <cell r="E889" t="str">
            <v>HOULETTE</v>
          </cell>
          <cell r="F889" t="str">
            <v>HOULETTE</v>
          </cell>
          <cell r="G889">
            <v>36826</v>
          </cell>
          <cell r="H889">
            <v>15</v>
          </cell>
        </row>
        <row r="890">
          <cell r="A890" t="str">
            <v>EN02</v>
          </cell>
          <cell r="B890" t="str">
            <v>JTENFA98</v>
          </cell>
          <cell r="C890" t="str">
            <v>Facilities RFS Proposal Development</v>
          </cell>
          <cell r="D890" t="str">
            <v>*DEV*</v>
          </cell>
          <cell r="E890" t="str">
            <v>HOULETTE</v>
          </cell>
          <cell r="F890" t="str">
            <v>HOULETTE</v>
          </cell>
          <cell r="G890">
            <v>36833</v>
          </cell>
          <cell r="H890">
            <v>22</v>
          </cell>
        </row>
        <row r="891">
          <cell r="A891" t="str">
            <v>EN02</v>
          </cell>
          <cell r="B891" t="str">
            <v>JTENFA98</v>
          </cell>
          <cell r="C891" t="str">
            <v>Facilities RFS Proposal Development</v>
          </cell>
          <cell r="D891" t="str">
            <v>*DEV*</v>
          </cell>
          <cell r="E891" t="str">
            <v>HOULETTE</v>
          </cell>
          <cell r="F891" t="str">
            <v>HOULETTE</v>
          </cell>
          <cell r="G891">
            <v>36840</v>
          </cell>
          <cell r="H891">
            <v>40</v>
          </cell>
        </row>
        <row r="892">
          <cell r="A892" t="str">
            <v>EN02</v>
          </cell>
          <cell r="B892" t="str">
            <v>JTENFAC7</v>
          </cell>
          <cell r="C892" t="str">
            <v>Facilities Monitoring &amp; Control 3.1</v>
          </cell>
          <cell r="D892" t="str">
            <v>*OGS*</v>
          </cell>
          <cell r="E892" t="str">
            <v>HOULETTE</v>
          </cell>
          <cell r="F892" t="str">
            <v>HOULETTE</v>
          </cell>
          <cell r="G892">
            <v>36847</v>
          </cell>
          <cell r="H892">
            <v>4</v>
          </cell>
        </row>
        <row r="893">
          <cell r="A893" t="str">
            <v>EN02</v>
          </cell>
          <cell r="B893" t="str">
            <v>JTENFA98</v>
          </cell>
          <cell r="C893" t="str">
            <v>Facilities RFS Proposal Development</v>
          </cell>
          <cell r="D893" t="str">
            <v>*DEV*</v>
          </cell>
          <cell r="E893" t="str">
            <v>HOULETTE</v>
          </cell>
          <cell r="F893" t="str">
            <v>HOULETTE</v>
          </cell>
          <cell r="G893">
            <v>36847</v>
          </cell>
          <cell r="H893">
            <v>40</v>
          </cell>
        </row>
        <row r="894">
          <cell r="A894" t="str">
            <v>EN02</v>
          </cell>
          <cell r="B894" t="str">
            <v>JTENFA98</v>
          </cell>
          <cell r="C894" t="str">
            <v>Facilities RFS Proposal Development</v>
          </cell>
          <cell r="D894" t="str">
            <v>*DEV*</v>
          </cell>
          <cell r="E894" t="str">
            <v>HOULETTE</v>
          </cell>
          <cell r="F894" t="str">
            <v>HOULETTE</v>
          </cell>
          <cell r="G894">
            <v>36854</v>
          </cell>
          <cell r="H894">
            <v>20</v>
          </cell>
        </row>
        <row r="895">
          <cell r="A895" t="str">
            <v>EN08</v>
          </cell>
          <cell r="B895" t="str">
            <v>JTENRR98</v>
          </cell>
          <cell r="C895" t="str">
            <v>Strategic Risk Mgt - RFS Proposal</v>
          </cell>
          <cell r="D895" t="str">
            <v>*DEV*</v>
          </cell>
          <cell r="E895" t="str">
            <v>HOUSTON</v>
          </cell>
          <cell r="F895" t="str">
            <v>EHOUSTO</v>
          </cell>
          <cell r="G895">
            <v>36826</v>
          </cell>
          <cell r="H895">
            <v>-6</v>
          </cell>
        </row>
        <row r="896">
          <cell r="A896" t="str">
            <v>EN08</v>
          </cell>
          <cell r="B896" t="str">
            <v>CSENRR98</v>
          </cell>
          <cell r="C896" t="str">
            <v>Strategic Risk Mgt - RFS Proposal Dev</v>
          </cell>
          <cell r="D896" t="str">
            <v>*DEV*</v>
          </cell>
          <cell r="E896" t="str">
            <v>HOUSTON</v>
          </cell>
          <cell r="F896" t="str">
            <v>EHOUSTO</v>
          </cell>
          <cell r="G896">
            <v>36826</v>
          </cell>
          <cell r="H896">
            <v>6</v>
          </cell>
        </row>
        <row r="897">
          <cell r="A897" t="str">
            <v>EN08</v>
          </cell>
          <cell r="B897" t="str">
            <v>CSENRR98</v>
          </cell>
          <cell r="C897" t="str">
            <v>Strategic Risk Mgt - RFS Proposal Dev</v>
          </cell>
          <cell r="D897" t="str">
            <v>*DEV*</v>
          </cell>
          <cell r="E897" t="str">
            <v>HOUSTON</v>
          </cell>
          <cell r="F897" t="str">
            <v>EHOUSTO</v>
          </cell>
          <cell r="G897">
            <v>36826</v>
          </cell>
          <cell r="H897">
            <v>-6</v>
          </cell>
        </row>
        <row r="898">
          <cell r="A898" t="str">
            <v>EN08</v>
          </cell>
          <cell r="B898" t="str">
            <v>JTENRR98</v>
          </cell>
          <cell r="C898" t="str">
            <v>Strategic Risk Mgt - RFS Proposal</v>
          </cell>
          <cell r="D898" t="str">
            <v>*DEV*</v>
          </cell>
          <cell r="E898" t="str">
            <v>HOUSTON</v>
          </cell>
          <cell r="F898" t="str">
            <v>EHOUSTO</v>
          </cell>
          <cell r="G898">
            <v>36826</v>
          </cell>
          <cell r="H898">
            <v>6</v>
          </cell>
        </row>
        <row r="899">
          <cell r="A899" t="str">
            <v>EN08</v>
          </cell>
          <cell r="B899" t="str">
            <v>CSENRR98</v>
          </cell>
          <cell r="C899" t="str">
            <v>Strategic Risk Mgt - RFS Proposal Dev</v>
          </cell>
          <cell r="D899" t="str">
            <v>*DEV*</v>
          </cell>
          <cell r="E899" t="str">
            <v>HOUSTON</v>
          </cell>
          <cell r="F899" t="str">
            <v>EHOUSTO</v>
          </cell>
          <cell r="G899">
            <v>36833</v>
          </cell>
          <cell r="H899">
            <v>-30</v>
          </cell>
        </row>
        <row r="900">
          <cell r="A900" t="str">
            <v>EN08</v>
          </cell>
          <cell r="B900" t="str">
            <v>CSENRR98</v>
          </cell>
          <cell r="C900" t="str">
            <v>Strategic Risk Mgt - RFS Proposal</v>
          </cell>
          <cell r="D900" t="str">
            <v>*DEV*</v>
          </cell>
          <cell r="E900" t="str">
            <v>HOUSTON</v>
          </cell>
          <cell r="F900" t="str">
            <v>EHOUSTO</v>
          </cell>
          <cell r="G900">
            <v>36833</v>
          </cell>
          <cell r="H900">
            <v>30</v>
          </cell>
        </row>
        <row r="901">
          <cell r="A901" t="str">
            <v>EN08</v>
          </cell>
          <cell r="B901" t="str">
            <v>CSENRR98</v>
          </cell>
          <cell r="C901" t="str">
            <v>Strategic Risk Mgt - RFS Proposal Dev</v>
          </cell>
          <cell r="D901" t="str">
            <v>*DEV*</v>
          </cell>
          <cell r="E901" t="str">
            <v>HOUSTON</v>
          </cell>
          <cell r="F901" t="str">
            <v>EHOUSTO</v>
          </cell>
          <cell r="G901">
            <v>36840</v>
          </cell>
          <cell r="H901">
            <v>-51.5</v>
          </cell>
        </row>
        <row r="902">
          <cell r="A902" t="str">
            <v>EN08</v>
          </cell>
          <cell r="B902" t="str">
            <v>CSENRR98</v>
          </cell>
          <cell r="C902" t="str">
            <v>Strategic Risk Mgt - RFS Proposal</v>
          </cell>
          <cell r="D902" t="str">
            <v>*DEV*</v>
          </cell>
          <cell r="E902" t="str">
            <v>HOUSTON</v>
          </cell>
          <cell r="F902" t="str">
            <v>EHOUSTO</v>
          </cell>
          <cell r="G902">
            <v>36840</v>
          </cell>
          <cell r="H902">
            <v>51.5</v>
          </cell>
        </row>
        <row r="903">
          <cell r="A903" t="str">
            <v>EN08</v>
          </cell>
          <cell r="B903" t="str">
            <v>CSENRR98</v>
          </cell>
          <cell r="C903" t="str">
            <v>Strategic Risk Mgt - RFS Proposal Dev</v>
          </cell>
          <cell r="D903" t="str">
            <v>*DEV*</v>
          </cell>
          <cell r="E903" t="str">
            <v>HOUSTON</v>
          </cell>
          <cell r="F903" t="str">
            <v>EHOUSTO</v>
          </cell>
          <cell r="G903">
            <v>36847</v>
          </cell>
          <cell r="H903">
            <v>-30</v>
          </cell>
        </row>
        <row r="904">
          <cell r="A904" t="str">
            <v>EN08</v>
          </cell>
          <cell r="B904" t="str">
            <v>CSENRR98</v>
          </cell>
          <cell r="C904" t="str">
            <v>Strategic Risk Mgt - RFS Proposal</v>
          </cell>
          <cell r="D904" t="str">
            <v>*DEV*</v>
          </cell>
          <cell r="E904" t="str">
            <v>HOUSTON</v>
          </cell>
          <cell r="F904" t="str">
            <v>EHOUSTO</v>
          </cell>
          <cell r="G904">
            <v>36847</v>
          </cell>
          <cell r="H904">
            <v>30</v>
          </cell>
        </row>
        <row r="905">
          <cell r="A905" t="str">
            <v>EN08</v>
          </cell>
          <cell r="B905" t="str">
            <v>CSENRR98</v>
          </cell>
          <cell r="C905" t="str">
            <v>Strategic Risk Mgt - RFS Proposal Dev</v>
          </cell>
          <cell r="D905" t="str">
            <v>*DEV*</v>
          </cell>
          <cell r="E905" t="str">
            <v>HOUSTON</v>
          </cell>
          <cell r="F905" t="str">
            <v>EHOUSTO</v>
          </cell>
          <cell r="G905">
            <v>36854</v>
          </cell>
          <cell r="H905">
            <v>-8</v>
          </cell>
        </row>
        <row r="906">
          <cell r="A906" t="str">
            <v>EN08</v>
          </cell>
          <cell r="B906" t="str">
            <v>CSENRR98</v>
          </cell>
          <cell r="C906" t="str">
            <v>Strategic Risk Mgt - RFS Proposal</v>
          </cell>
          <cell r="D906" t="str">
            <v>*DEV*</v>
          </cell>
          <cell r="E906" t="str">
            <v>HOUSTON</v>
          </cell>
          <cell r="F906" t="str">
            <v>EHOUSTO</v>
          </cell>
          <cell r="G906">
            <v>36854</v>
          </cell>
          <cell r="H906">
            <v>8</v>
          </cell>
        </row>
        <row r="907">
          <cell r="A907" t="str">
            <v>EN04</v>
          </cell>
          <cell r="B907" t="str">
            <v>JTCPBE01</v>
          </cell>
          <cell r="C907" t="str">
            <v>Capital Book/EAM Integration</v>
          </cell>
          <cell r="D907" t="str">
            <v>*ENH*</v>
          </cell>
          <cell r="E907" t="str">
            <v>HOWARD</v>
          </cell>
          <cell r="F907" t="str">
            <v>ENRHOWAR</v>
          </cell>
          <cell r="G907">
            <v>36826</v>
          </cell>
          <cell r="H907">
            <v>0</v>
          </cell>
        </row>
        <row r="908">
          <cell r="A908" t="str">
            <v>EN04</v>
          </cell>
          <cell r="B908" t="str">
            <v>JTENRSKO</v>
          </cell>
          <cell r="C908" t="str">
            <v>Solutions Framework V1.2</v>
          </cell>
          <cell r="D908" t="str">
            <v>*OGS*</v>
          </cell>
          <cell r="E908" t="str">
            <v>HOWARD</v>
          </cell>
          <cell r="F908" t="str">
            <v>ENRHOWAR</v>
          </cell>
          <cell r="G908">
            <v>36826</v>
          </cell>
          <cell r="H908">
            <v>18</v>
          </cell>
        </row>
        <row r="909">
          <cell r="A909" t="str">
            <v>EN04</v>
          </cell>
          <cell r="B909" t="str">
            <v>JTENRK97</v>
          </cell>
          <cell r="C909" t="str">
            <v>Risk Mgmnt -Fastpath Enhancements</v>
          </cell>
          <cell r="D909" t="str">
            <v>*ENH*</v>
          </cell>
          <cell r="E909" t="str">
            <v>HOWARD</v>
          </cell>
          <cell r="F909" t="str">
            <v>ENRHOWAR</v>
          </cell>
          <cell r="G909">
            <v>36833</v>
          </cell>
          <cell r="H909">
            <v>51.5</v>
          </cell>
        </row>
        <row r="910">
          <cell r="A910" t="str">
            <v>EN04</v>
          </cell>
          <cell r="B910" t="str">
            <v>JTENRS21</v>
          </cell>
          <cell r="C910" t="str">
            <v>Retail Gas System, R1</v>
          </cell>
          <cell r="D910" t="str">
            <v>*OGS*</v>
          </cell>
          <cell r="E910" t="str">
            <v>HOWARD</v>
          </cell>
          <cell r="F910" t="str">
            <v>ENRHOWAR</v>
          </cell>
          <cell r="G910">
            <v>36840</v>
          </cell>
          <cell r="H910">
            <v>13</v>
          </cell>
        </row>
        <row r="911">
          <cell r="A911" t="str">
            <v>EN04</v>
          </cell>
          <cell r="B911" t="str">
            <v>JTENRK97</v>
          </cell>
          <cell r="C911" t="str">
            <v>Risk Mgmnt -Fastpath Enhancements</v>
          </cell>
          <cell r="D911" t="str">
            <v>*ENH*</v>
          </cell>
          <cell r="E911" t="str">
            <v>HOWARD</v>
          </cell>
          <cell r="F911" t="str">
            <v>ENRHOWAR</v>
          </cell>
          <cell r="G911">
            <v>36840</v>
          </cell>
          <cell r="H911">
            <v>36</v>
          </cell>
        </row>
        <row r="912">
          <cell r="A912" t="str">
            <v>EN04</v>
          </cell>
          <cell r="B912" t="str">
            <v>JTENRK97</v>
          </cell>
          <cell r="C912" t="str">
            <v>Risk Mgmnt -Fastpath Enhancements</v>
          </cell>
          <cell r="D912" t="str">
            <v>*ENH*</v>
          </cell>
          <cell r="E912" t="str">
            <v>HOWARD</v>
          </cell>
          <cell r="F912" t="str">
            <v>ENRHOWAR</v>
          </cell>
          <cell r="G912">
            <v>36847</v>
          </cell>
          <cell r="H912">
            <v>31</v>
          </cell>
        </row>
        <row r="913">
          <cell r="A913" t="str">
            <v>EN04</v>
          </cell>
          <cell r="B913" t="str">
            <v>JTENRK97</v>
          </cell>
          <cell r="C913" t="str">
            <v>Risk Mgmnt -Fastpath Enhancements</v>
          </cell>
          <cell r="D913" t="str">
            <v>*ENH*</v>
          </cell>
          <cell r="E913" t="str">
            <v>HOWARD</v>
          </cell>
          <cell r="F913" t="str">
            <v>ENRHOWAR</v>
          </cell>
          <cell r="G913">
            <v>36854</v>
          </cell>
          <cell r="H913">
            <v>27</v>
          </cell>
        </row>
        <row r="914">
          <cell r="A914" t="str">
            <v>EN06</v>
          </cell>
          <cell r="B914" t="str">
            <v>JTENMEAS</v>
          </cell>
          <cell r="C914" t="str">
            <v>Measurements</v>
          </cell>
          <cell r="D914" t="str">
            <v>*OTH*</v>
          </cell>
          <cell r="E914" t="str">
            <v>HUNNICUTT</v>
          </cell>
          <cell r="F914" t="str">
            <v>RHUNNIC</v>
          </cell>
          <cell r="G914">
            <v>36826</v>
          </cell>
          <cell r="H914">
            <v>23.2</v>
          </cell>
        </row>
        <row r="915">
          <cell r="A915" t="str">
            <v>EN06</v>
          </cell>
          <cell r="B915" t="str">
            <v>JTENMEAS</v>
          </cell>
          <cell r="C915" t="str">
            <v>Measurements</v>
          </cell>
          <cell r="D915" t="str">
            <v>*OTH*</v>
          </cell>
          <cell r="E915" t="str">
            <v>HUNNICUTT</v>
          </cell>
          <cell r="F915" t="str">
            <v>RHUNNIC</v>
          </cell>
          <cell r="G915">
            <v>36833</v>
          </cell>
          <cell r="H915">
            <v>36.5</v>
          </cell>
        </row>
        <row r="916">
          <cell r="A916" t="str">
            <v>EN06</v>
          </cell>
          <cell r="B916" t="str">
            <v>JTENMEAS</v>
          </cell>
          <cell r="C916" t="str">
            <v>Measurements</v>
          </cell>
          <cell r="D916" t="str">
            <v>*OTH*</v>
          </cell>
          <cell r="E916" t="str">
            <v>HUNNICUTT</v>
          </cell>
          <cell r="F916" t="str">
            <v>RHUNNIC</v>
          </cell>
          <cell r="G916">
            <v>36840</v>
          </cell>
          <cell r="H916">
            <v>60.3</v>
          </cell>
        </row>
        <row r="917">
          <cell r="A917" t="str">
            <v>EN06</v>
          </cell>
          <cell r="B917" t="str">
            <v>JTENMEAS</v>
          </cell>
          <cell r="C917" t="str">
            <v>Measurements</v>
          </cell>
          <cell r="D917" t="str">
            <v>*OTH*</v>
          </cell>
          <cell r="E917" t="str">
            <v>HUNNICUTT</v>
          </cell>
          <cell r="F917" t="str">
            <v>RHUNNIC</v>
          </cell>
          <cell r="G917">
            <v>36847</v>
          </cell>
          <cell r="H917">
            <v>60.4</v>
          </cell>
        </row>
        <row r="918">
          <cell r="A918" t="str">
            <v>EN06</v>
          </cell>
          <cell r="B918" t="str">
            <v>JTENMEAS</v>
          </cell>
          <cell r="C918" t="str">
            <v>Measurements</v>
          </cell>
          <cell r="D918" t="str">
            <v>*OTH*</v>
          </cell>
          <cell r="E918" t="str">
            <v>HUNNICUTT</v>
          </cell>
          <cell r="F918" t="str">
            <v>RHUNNIC</v>
          </cell>
          <cell r="G918">
            <v>36854</v>
          </cell>
          <cell r="H918">
            <v>11.5</v>
          </cell>
        </row>
        <row r="919">
          <cell r="A919" t="str">
            <v>EN04</v>
          </cell>
          <cell r="B919" t="str">
            <v>JTENRSK6</v>
          </cell>
          <cell r="C919" t="str">
            <v>Deal Tracker</v>
          </cell>
          <cell r="D919" t="str">
            <v>*OGS*</v>
          </cell>
          <cell r="E919" t="str">
            <v>HUNTER</v>
          </cell>
          <cell r="F919" t="str">
            <v>ENRHUNTR</v>
          </cell>
          <cell r="G919">
            <v>36826</v>
          </cell>
          <cell r="H919">
            <v>6</v>
          </cell>
        </row>
        <row r="920">
          <cell r="A920" t="str">
            <v>EN04</v>
          </cell>
          <cell r="B920" t="str">
            <v>JTENRSKY</v>
          </cell>
          <cell r="C920" t="str">
            <v>Deal Tracker</v>
          </cell>
          <cell r="D920" t="str">
            <v>*ENH*</v>
          </cell>
          <cell r="E920" t="str">
            <v>HUNTER</v>
          </cell>
          <cell r="F920" t="str">
            <v>ENRHUNTR</v>
          </cell>
          <cell r="G920">
            <v>36826</v>
          </cell>
          <cell r="H920">
            <v>5</v>
          </cell>
        </row>
        <row r="921">
          <cell r="A921" t="str">
            <v>EN04</v>
          </cell>
          <cell r="B921" t="str">
            <v>JTENRSKX</v>
          </cell>
          <cell r="C921" t="str">
            <v>Intra-Month Book</v>
          </cell>
          <cell r="D921" t="str">
            <v>*ENH*</v>
          </cell>
          <cell r="E921" t="str">
            <v>HUNTER</v>
          </cell>
          <cell r="F921" t="str">
            <v>ENRHUNTR</v>
          </cell>
          <cell r="G921">
            <v>36826</v>
          </cell>
          <cell r="H921">
            <v>3</v>
          </cell>
        </row>
        <row r="922">
          <cell r="A922" t="str">
            <v>EN04</v>
          </cell>
          <cell r="B922" t="str">
            <v>JTENRSKZ</v>
          </cell>
          <cell r="C922" t="str">
            <v>N Power</v>
          </cell>
          <cell r="D922" t="str">
            <v>*ENH*</v>
          </cell>
          <cell r="E922" t="str">
            <v>HUNTER</v>
          </cell>
          <cell r="F922" t="str">
            <v>ENRHUNTR</v>
          </cell>
          <cell r="G922">
            <v>36826</v>
          </cell>
          <cell r="H922">
            <v>4</v>
          </cell>
        </row>
        <row r="923">
          <cell r="A923" t="str">
            <v>EN04</v>
          </cell>
          <cell r="B923" t="str">
            <v>JTPCCE01</v>
          </cell>
          <cell r="C923" t="str">
            <v>PCCS Release 1.3.1</v>
          </cell>
          <cell r="D923" t="str">
            <v>*ENH*</v>
          </cell>
          <cell r="E923" t="str">
            <v>HUSSAIN</v>
          </cell>
          <cell r="F923" t="str">
            <v>HUSSAIN</v>
          </cell>
          <cell r="G923">
            <v>36826</v>
          </cell>
          <cell r="H923">
            <v>-5</v>
          </cell>
        </row>
        <row r="924">
          <cell r="A924" t="str">
            <v>EN04</v>
          </cell>
          <cell r="B924" t="str">
            <v>JTENRS28</v>
          </cell>
          <cell r="C924" t="str">
            <v>PCCS Release 1.3.1</v>
          </cell>
          <cell r="D924" t="str">
            <v>*ENH*</v>
          </cell>
          <cell r="E924" t="str">
            <v>HUSSAIN</v>
          </cell>
          <cell r="F924" t="str">
            <v>HUSSAIN</v>
          </cell>
          <cell r="G924">
            <v>36826</v>
          </cell>
          <cell r="H924">
            <v>5</v>
          </cell>
        </row>
        <row r="925">
          <cell r="A925" t="str">
            <v>EN02</v>
          </cell>
          <cell r="B925" t="str">
            <v>JTENFACG</v>
          </cell>
          <cell r="C925" t="str">
            <v>Work Flow Automation</v>
          </cell>
          <cell r="D925" t="str">
            <v>*ENH*</v>
          </cell>
          <cell r="E925" t="str">
            <v>HUSSAIN</v>
          </cell>
          <cell r="F925" t="str">
            <v>HUSSAIN</v>
          </cell>
          <cell r="G925">
            <v>36826</v>
          </cell>
          <cell r="H925">
            <v>0</v>
          </cell>
        </row>
        <row r="926">
          <cell r="A926" t="str">
            <v>EN02</v>
          </cell>
          <cell r="B926" t="str">
            <v>JTENFACL</v>
          </cell>
          <cell r="C926" t="str">
            <v>Executive Briefing Web Site</v>
          </cell>
          <cell r="D926" t="str">
            <v>*DEV*</v>
          </cell>
          <cell r="E926" t="str">
            <v>HUSSAIN</v>
          </cell>
          <cell r="F926" t="str">
            <v>HUSSAIN</v>
          </cell>
          <cell r="G926">
            <v>36826</v>
          </cell>
          <cell r="H926">
            <v>5</v>
          </cell>
        </row>
        <row r="927">
          <cell r="A927" t="str">
            <v>EN02</v>
          </cell>
          <cell r="B927" t="str">
            <v>JTENFAC7</v>
          </cell>
          <cell r="C927" t="str">
            <v>Facilities Monitoring &amp; Control 3.1</v>
          </cell>
          <cell r="D927" t="str">
            <v>*OGS*</v>
          </cell>
          <cell r="E927" t="str">
            <v>HUSSAIN</v>
          </cell>
          <cell r="F927" t="str">
            <v>HUSSAIN</v>
          </cell>
          <cell r="G927">
            <v>36826</v>
          </cell>
          <cell r="H927">
            <v>9.5</v>
          </cell>
        </row>
        <row r="928">
          <cell r="A928" t="str">
            <v>EN04</v>
          </cell>
          <cell r="B928" t="str">
            <v>JTPCCE01</v>
          </cell>
          <cell r="C928" t="str">
            <v>PCCS Release 1.3.1</v>
          </cell>
          <cell r="D928" t="str">
            <v>*ENH*</v>
          </cell>
          <cell r="E928" t="str">
            <v>HUSSAIN</v>
          </cell>
          <cell r="F928" t="str">
            <v>HUSSAIN</v>
          </cell>
          <cell r="G928">
            <v>36826</v>
          </cell>
          <cell r="H928">
            <v>5</v>
          </cell>
        </row>
        <row r="929">
          <cell r="A929" t="str">
            <v>EN01</v>
          </cell>
          <cell r="B929" t="str">
            <v>JTENCMSB</v>
          </cell>
          <cell r="C929" t="str">
            <v>CMS 2.5</v>
          </cell>
          <cell r="D929" t="str">
            <v>*ENH*</v>
          </cell>
          <cell r="E929" t="str">
            <v>HUSSAIN</v>
          </cell>
          <cell r="F929" t="str">
            <v>HUSSAIN</v>
          </cell>
          <cell r="G929">
            <v>36833</v>
          </cell>
          <cell r="H929">
            <v>2</v>
          </cell>
        </row>
        <row r="930">
          <cell r="A930" t="str">
            <v>EN02</v>
          </cell>
          <cell r="B930" t="str">
            <v>JTENFACG</v>
          </cell>
          <cell r="C930" t="str">
            <v>Work Flow Automation</v>
          </cell>
          <cell r="D930" t="str">
            <v>*ENH*</v>
          </cell>
          <cell r="E930" t="str">
            <v>HUSSAIN</v>
          </cell>
          <cell r="F930" t="str">
            <v>HUSSAIN</v>
          </cell>
          <cell r="G930">
            <v>36833</v>
          </cell>
          <cell r="H930">
            <v>27</v>
          </cell>
        </row>
        <row r="931">
          <cell r="A931" t="str">
            <v>EN02</v>
          </cell>
          <cell r="B931" t="str">
            <v>JTENFAC7</v>
          </cell>
          <cell r="C931" t="str">
            <v>Facilities Monitoring &amp; Control 3.1</v>
          </cell>
          <cell r="D931" t="str">
            <v>*OGS*</v>
          </cell>
          <cell r="E931" t="str">
            <v>HUSSAIN</v>
          </cell>
          <cell r="F931" t="str">
            <v>HUSSAIN</v>
          </cell>
          <cell r="G931">
            <v>36840</v>
          </cell>
          <cell r="H931">
            <v>25</v>
          </cell>
        </row>
        <row r="932">
          <cell r="A932" t="str">
            <v>EN02</v>
          </cell>
          <cell r="B932" t="str">
            <v>JTENFAC7</v>
          </cell>
          <cell r="C932" t="str">
            <v>Facilities Monitoring &amp; Control 3.1</v>
          </cell>
          <cell r="D932" t="str">
            <v>*OGS*</v>
          </cell>
          <cell r="E932" t="str">
            <v>HUSSAIN</v>
          </cell>
          <cell r="F932" t="str">
            <v>HUSSAIN</v>
          </cell>
          <cell r="G932">
            <v>36847</v>
          </cell>
          <cell r="H932">
            <v>25</v>
          </cell>
        </row>
        <row r="933">
          <cell r="A933" t="str">
            <v>EN02</v>
          </cell>
          <cell r="B933" t="str">
            <v>JTENFAC7</v>
          </cell>
          <cell r="C933" t="str">
            <v>Facilities Monitoring &amp; Control 3.1</v>
          </cell>
          <cell r="D933" t="str">
            <v>*OGS*</v>
          </cell>
          <cell r="E933" t="str">
            <v>HUSSAIN</v>
          </cell>
          <cell r="F933" t="str">
            <v>HUSSAIN</v>
          </cell>
          <cell r="G933">
            <v>36854</v>
          </cell>
          <cell r="H933">
            <v>15</v>
          </cell>
        </row>
        <row r="934">
          <cell r="A934" t="str">
            <v>EN01</v>
          </cell>
          <cell r="B934" t="str">
            <v>CSCMSE01</v>
          </cell>
          <cell r="C934" t="str">
            <v>CMS Enhancements</v>
          </cell>
          <cell r="D934" t="str">
            <v>*ENH*</v>
          </cell>
          <cell r="E934" t="str">
            <v>HUXTABLE</v>
          </cell>
          <cell r="F934" t="str">
            <v>DAWNHUX</v>
          </cell>
          <cell r="G934">
            <v>36826</v>
          </cell>
          <cell r="H934">
            <v>20</v>
          </cell>
        </row>
        <row r="935">
          <cell r="A935" t="str">
            <v>EN01</v>
          </cell>
          <cell r="B935" t="str">
            <v>CSCMSE01</v>
          </cell>
          <cell r="C935" t="str">
            <v>CMS Enhancements</v>
          </cell>
          <cell r="D935" t="str">
            <v>*ENH*</v>
          </cell>
          <cell r="E935" t="str">
            <v>HUXTABLE</v>
          </cell>
          <cell r="F935" t="str">
            <v>DAWNHUX</v>
          </cell>
          <cell r="G935">
            <v>36833</v>
          </cell>
          <cell r="H935">
            <v>50</v>
          </cell>
        </row>
        <row r="936">
          <cell r="A936" t="str">
            <v>EN01</v>
          </cell>
          <cell r="B936" t="str">
            <v>CSCMSE01</v>
          </cell>
          <cell r="C936" t="str">
            <v>CMS Enhancements</v>
          </cell>
          <cell r="D936" t="str">
            <v>*ENH*</v>
          </cell>
          <cell r="E936" t="str">
            <v>HUXTABLE</v>
          </cell>
          <cell r="F936" t="str">
            <v>DAWNHUX</v>
          </cell>
          <cell r="G936">
            <v>36840</v>
          </cell>
          <cell r="H936">
            <v>50</v>
          </cell>
        </row>
        <row r="937">
          <cell r="A937" t="str">
            <v>EN01</v>
          </cell>
          <cell r="B937" t="str">
            <v>CSCMSE01</v>
          </cell>
          <cell r="C937" t="str">
            <v>CMS Enhancements</v>
          </cell>
          <cell r="D937" t="str">
            <v>*ENH*</v>
          </cell>
          <cell r="E937" t="str">
            <v>HUXTABLE</v>
          </cell>
          <cell r="F937" t="str">
            <v>DAWNHUX</v>
          </cell>
          <cell r="G937">
            <v>36847</v>
          </cell>
          <cell r="H937">
            <v>50</v>
          </cell>
        </row>
        <row r="938">
          <cell r="A938" t="str">
            <v>EN01</v>
          </cell>
          <cell r="B938" t="str">
            <v>CSCMSE01</v>
          </cell>
          <cell r="C938" t="str">
            <v>CMS Enhancements</v>
          </cell>
          <cell r="D938" t="str">
            <v>*ENH*</v>
          </cell>
          <cell r="E938" t="str">
            <v>HUXTABLE</v>
          </cell>
          <cell r="F938" t="str">
            <v>DAWNHUX</v>
          </cell>
          <cell r="G938">
            <v>36854</v>
          </cell>
          <cell r="H938">
            <v>36</v>
          </cell>
        </row>
        <row r="939">
          <cell r="A939" t="str">
            <v>EN02</v>
          </cell>
          <cell r="B939" t="str">
            <v>JTQRSE01</v>
          </cell>
          <cell r="C939" t="str">
            <v>Quick Response Support Group</v>
          </cell>
          <cell r="D939" t="str">
            <v>*ENH*</v>
          </cell>
          <cell r="E939" t="str">
            <v>HYLES</v>
          </cell>
          <cell r="F939" t="str">
            <v>WHYLES</v>
          </cell>
          <cell r="G939">
            <v>36847</v>
          </cell>
          <cell r="H939">
            <v>15.5</v>
          </cell>
        </row>
        <row r="940">
          <cell r="A940" t="str">
            <v>EN02</v>
          </cell>
          <cell r="B940" t="str">
            <v>JTQRSE01</v>
          </cell>
          <cell r="C940" t="str">
            <v>Quick Response Support Group</v>
          </cell>
          <cell r="D940" t="str">
            <v>*ENH*</v>
          </cell>
          <cell r="E940" t="str">
            <v>HYLES</v>
          </cell>
          <cell r="F940" t="str">
            <v>WHYLES</v>
          </cell>
          <cell r="G940">
            <v>36854</v>
          </cell>
          <cell r="H940">
            <v>26.5</v>
          </cell>
        </row>
        <row r="941">
          <cell r="A941" t="str">
            <v>EN31</v>
          </cell>
          <cell r="B941" t="str">
            <v>CSENENTA</v>
          </cell>
          <cell r="C941" t="str">
            <v>Enterprise Architecture</v>
          </cell>
          <cell r="D941" t="str">
            <v>*OTH*</v>
          </cell>
          <cell r="E941" t="str">
            <v>INMAN</v>
          </cell>
          <cell r="F941" t="str">
            <v>JONINMAN</v>
          </cell>
          <cell r="G941">
            <v>36847</v>
          </cell>
          <cell r="H941">
            <v>-30</v>
          </cell>
        </row>
        <row r="942">
          <cell r="A942" t="str">
            <v>EN31</v>
          </cell>
          <cell r="B942" t="str">
            <v>CSENENTA</v>
          </cell>
          <cell r="C942" t="str">
            <v>Enterprise Architecture</v>
          </cell>
          <cell r="D942" t="str">
            <v>*OTH*</v>
          </cell>
          <cell r="E942" t="str">
            <v>INMAN</v>
          </cell>
          <cell r="F942" t="str">
            <v>JONINMAN</v>
          </cell>
          <cell r="G942">
            <v>36847</v>
          </cell>
          <cell r="H942">
            <v>30</v>
          </cell>
        </row>
        <row r="943">
          <cell r="A943" t="str">
            <v>EN31</v>
          </cell>
          <cell r="B943" t="str">
            <v>CSENENTA</v>
          </cell>
          <cell r="C943" t="str">
            <v>Enterprise Architecture</v>
          </cell>
          <cell r="D943" t="str">
            <v>*OTH*</v>
          </cell>
          <cell r="E943" t="str">
            <v>INMAN</v>
          </cell>
          <cell r="F943" t="str">
            <v>JONINMAN</v>
          </cell>
          <cell r="G943">
            <v>36854</v>
          </cell>
          <cell r="H943">
            <v>-24</v>
          </cell>
        </row>
        <row r="944">
          <cell r="A944" t="str">
            <v>EN31</v>
          </cell>
          <cell r="B944" t="str">
            <v>CSENENTA</v>
          </cell>
          <cell r="C944" t="str">
            <v>Enterprise Architecture</v>
          </cell>
          <cell r="D944" t="str">
            <v>*OTH*</v>
          </cell>
          <cell r="E944" t="str">
            <v>INMAN</v>
          </cell>
          <cell r="F944" t="str">
            <v>JONINMAN</v>
          </cell>
          <cell r="G944">
            <v>36854</v>
          </cell>
          <cell r="H944">
            <v>24</v>
          </cell>
        </row>
        <row r="945">
          <cell r="A945" t="str">
            <v>EN07</v>
          </cell>
          <cell r="B945" t="str">
            <v>JTENUNDR</v>
          </cell>
          <cell r="C945" t="str">
            <v>Under Utilization</v>
          </cell>
          <cell r="D945" t="str">
            <v>*OTH*</v>
          </cell>
          <cell r="E945" t="str">
            <v>JAGADEESAN</v>
          </cell>
          <cell r="F945" t="str">
            <v>ENRSIVAK</v>
          </cell>
          <cell r="G945">
            <v>36826</v>
          </cell>
          <cell r="H945">
            <v>16</v>
          </cell>
        </row>
        <row r="946">
          <cell r="A946" t="str">
            <v>EN07</v>
          </cell>
          <cell r="B946" t="str">
            <v>JTENUNDR</v>
          </cell>
          <cell r="C946" t="str">
            <v>Under Utilization</v>
          </cell>
          <cell r="D946" t="str">
            <v>*OTH*</v>
          </cell>
          <cell r="E946" t="str">
            <v>JAGADEESAN</v>
          </cell>
          <cell r="F946" t="str">
            <v>ENRSIVAK</v>
          </cell>
          <cell r="G946">
            <v>36833</v>
          </cell>
          <cell r="H946">
            <v>20</v>
          </cell>
        </row>
        <row r="947">
          <cell r="A947" t="str">
            <v>EN07</v>
          </cell>
          <cell r="B947" t="str">
            <v>JTENUNDR</v>
          </cell>
          <cell r="C947" t="str">
            <v>Under Utilization</v>
          </cell>
          <cell r="D947" t="str">
            <v>*DEV*</v>
          </cell>
          <cell r="E947" t="str">
            <v>JAGADEESAN</v>
          </cell>
          <cell r="F947" t="str">
            <v>ENRSIVAK</v>
          </cell>
          <cell r="G947">
            <v>36840</v>
          </cell>
          <cell r="H947">
            <v>-18</v>
          </cell>
        </row>
        <row r="948">
          <cell r="A948" t="str">
            <v>EN07</v>
          </cell>
          <cell r="B948" t="str">
            <v>JTENUNDR</v>
          </cell>
          <cell r="C948" t="str">
            <v>Under Utilization</v>
          </cell>
          <cell r="D948" t="str">
            <v>*OTH*</v>
          </cell>
          <cell r="E948" t="str">
            <v>JAGADEESAN</v>
          </cell>
          <cell r="F948" t="str">
            <v>ENRSIVAK</v>
          </cell>
          <cell r="G948">
            <v>36840</v>
          </cell>
          <cell r="H948">
            <v>-22</v>
          </cell>
        </row>
        <row r="949">
          <cell r="A949" t="str">
            <v>EN02</v>
          </cell>
          <cell r="B949" t="str">
            <v>JTENUNDR</v>
          </cell>
          <cell r="C949" t="str">
            <v>Under Utilization</v>
          </cell>
          <cell r="D949" t="str">
            <v>*DEV*</v>
          </cell>
          <cell r="E949" t="str">
            <v>JAGADEESAN</v>
          </cell>
          <cell r="F949" t="str">
            <v>ENRSIVAK</v>
          </cell>
          <cell r="G949">
            <v>36840</v>
          </cell>
          <cell r="H949">
            <v>18</v>
          </cell>
        </row>
        <row r="950">
          <cell r="A950" t="str">
            <v>EN07</v>
          </cell>
          <cell r="B950" t="str">
            <v>JTENUNDR</v>
          </cell>
          <cell r="C950" t="str">
            <v>Under Utilization</v>
          </cell>
          <cell r="D950" t="str">
            <v>*DEV*</v>
          </cell>
          <cell r="E950" t="str">
            <v>JAGADEESAN</v>
          </cell>
          <cell r="F950" t="str">
            <v>ENRSIVAK</v>
          </cell>
          <cell r="G950">
            <v>36840</v>
          </cell>
          <cell r="H950">
            <v>18</v>
          </cell>
        </row>
        <row r="951">
          <cell r="A951" t="str">
            <v>EN07</v>
          </cell>
          <cell r="B951" t="str">
            <v>JTENUNDR</v>
          </cell>
          <cell r="C951" t="str">
            <v>Under Utilization</v>
          </cell>
          <cell r="D951" t="str">
            <v>*DEV*</v>
          </cell>
          <cell r="E951" t="str">
            <v>JAGADEESAN</v>
          </cell>
          <cell r="F951" t="str">
            <v>ENRSIVAK</v>
          </cell>
          <cell r="G951">
            <v>36840</v>
          </cell>
          <cell r="H951">
            <v>-18</v>
          </cell>
        </row>
        <row r="952">
          <cell r="A952" t="str">
            <v>EN07</v>
          </cell>
          <cell r="B952" t="str">
            <v>JTENUNDR</v>
          </cell>
          <cell r="C952" t="str">
            <v>Under Utilization</v>
          </cell>
          <cell r="D952" t="str">
            <v>*OTH*</v>
          </cell>
          <cell r="E952" t="str">
            <v>JAGADEESAN</v>
          </cell>
          <cell r="F952" t="str">
            <v>ENRSIVAK</v>
          </cell>
          <cell r="G952">
            <v>36840</v>
          </cell>
          <cell r="H952">
            <v>22</v>
          </cell>
        </row>
        <row r="953">
          <cell r="A953" t="str">
            <v>EN07</v>
          </cell>
          <cell r="B953" t="str">
            <v>JTENUNDR</v>
          </cell>
          <cell r="C953" t="str">
            <v>Under Utilization</v>
          </cell>
          <cell r="D953" t="str">
            <v>*OTH*</v>
          </cell>
          <cell r="E953" t="str">
            <v>JAGADEESAN</v>
          </cell>
          <cell r="F953" t="str">
            <v>ENRSIVAK</v>
          </cell>
          <cell r="G953">
            <v>36847</v>
          </cell>
          <cell r="H953">
            <v>38</v>
          </cell>
        </row>
        <row r="954">
          <cell r="A954" t="str">
            <v>EN07</v>
          </cell>
          <cell r="B954" t="str">
            <v>JTENUNDR</v>
          </cell>
          <cell r="C954" t="str">
            <v>Under Utilization</v>
          </cell>
          <cell r="D954" t="str">
            <v>*OTH*</v>
          </cell>
          <cell r="E954" t="str">
            <v>JAGADEESAN</v>
          </cell>
          <cell r="F954" t="str">
            <v>ENRSIVAK</v>
          </cell>
          <cell r="G954">
            <v>36854</v>
          </cell>
          <cell r="H954">
            <v>-20</v>
          </cell>
        </row>
        <row r="955">
          <cell r="A955" t="str">
            <v>EN07</v>
          </cell>
          <cell r="B955" t="str">
            <v>JTENUNDR</v>
          </cell>
          <cell r="C955" t="str">
            <v>Under Utilization</v>
          </cell>
          <cell r="D955" t="str">
            <v>*OTH*</v>
          </cell>
          <cell r="E955" t="str">
            <v>JAGADEESAN</v>
          </cell>
          <cell r="F955" t="str">
            <v>ENRSIVAK</v>
          </cell>
          <cell r="G955">
            <v>36854</v>
          </cell>
          <cell r="H955">
            <v>40</v>
          </cell>
        </row>
        <row r="956">
          <cell r="A956" t="str">
            <v>EN07</v>
          </cell>
          <cell r="B956" t="str">
            <v>JTENUNDR</v>
          </cell>
          <cell r="C956" t="str">
            <v>Under Utilization</v>
          </cell>
          <cell r="D956" t="str">
            <v>*OTH*</v>
          </cell>
          <cell r="E956" t="str">
            <v>JAGADEESAN</v>
          </cell>
          <cell r="F956" t="str">
            <v>ENRSIVAK</v>
          </cell>
          <cell r="G956">
            <v>36854</v>
          </cell>
          <cell r="H956">
            <v>20</v>
          </cell>
        </row>
        <row r="957">
          <cell r="A957" t="str">
            <v>EN02</v>
          </cell>
          <cell r="B957" t="str">
            <v>CSEN0205</v>
          </cell>
          <cell r="C957" t="str">
            <v>Operational Data Store Phase lll</v>
          </cell>
          <cell r="D957" t="str">
            <v>*DEV*</v>
          </cell>
          <cell r="E957" t="str">
            <v>JAGADEESON, SIV</v>
          </cell>
          <cell r="F957" t="str">
            <v>........</v>
          </cell>
          <cell r="G957">
            <v>36833</v>
          </cell>
          <cell r="H957">
            <v>26</v>
          </cell>
        </row>
        <row r="958">
          <cell r="A958" t="str">
            <v>EN02</v>
          </cell>
          <cell r="B958" t="str">
            <v>CSEN0205</v>
          </cell>
          <cell r="C958" t="str">
            <v>Operational Data Store Phase lll</v>
          </cell>
          <cell r="D958" t="str">
            <v>*DEV*</v>
          </cell>
          <cell r="E958" t="str">
            <v>JAGADEESON, SIV</v>
          </cell>
          <cell r="F958" t="str">
            <v>........</v>
          </cell>
          <cell r="G958">
            <v>36840</v>
          </cell>
          <cell r="H958">
            <v>18</v>
          </cell>
        </row>
        <row r="959">
          <cell r="A959" t="str">
            <v>EN02</v>
          </cell>
          <cell r="B959" t="str">
            <v>CSEN0205</v>
          </cell>
          <cell r="C959" t="str">
            <v>Operational Data Store Phase lll</v>
          </cell>
          <cell r="D959" t="str">
            <v>*DEV*</v>
          </cell>
          <cell r="E959" t="str">
            <v>JAMES</v>
          </cell>
          <cell r="F959" t="str">
            <v>STOPHER</v>
          </cell>
          <cell r="G959">
            <v>36826</v>
          </cell>
          <cell r="H959">
            <v>-15</v>
          </cell>
        </row>
        <row r="960">
          <cell r="A960" t="str">
            <v>EN02</v>
          </cell>
          <cell r="B960" t="str">
            <v>CSEN0205</v>
          </cell>
          <cell r="C960" t="str">
            <v>Operational Data Store Phase lll</v>
          </cell>
          <cell r="D960" t="str">
            <v>*DEV*</v>
          </cell>
          <cell r="E960" t="str">
            <v>JAMES</v>
          </cell>
          <cell r="F960" t="str">
            <v>STOPHER</v>
          </cell>
          <cell r="G960">
            <v>36826</v>
          </cell>
          <cell r="H960">
            <v>15</v>
          </cell>
        </row>
        <row r="961">
          <cell r="A961" t="str">
            <v>EN02</v>
          </cell>
          <cell r="B961" t="str">
            <v>CSEN0205</v>
          </cell>
          <cell r="C961" t="str">
            <v>Operational Data Store Phase lll</v>
          </cell>
          <cell r="D961" t="str">
            <v>*DEV*</v>
          </cell>
          <cell r="E961" t="str">
            <v>JAMES</v>
          </cell>
          <cell r="F961" t="str">
            <v>STOPHER</v>
          </cell>
          <cell r="G961">
            <v>36833</v>
          </cell>
          <cell r="H961">
            <v>-40</v>
          </cell>
        </row>
        <row r="962">
          <cell r="A962" t="str">
            <v>EN02</v>
          </cell>
          <cell r="B962" t="str">
            <v>CSEN0205</v>
          </cell>
          <cell r="C962" t="str">
            <v>Operational Data Store Phase lll</v>
          </cell>
          <cell r="D962" t="str">
            <v>*DEV*</v>
          </cell>
          <cell r="E962" t="str">
            <v>JAMES</v>
          </cell>
          <cell r="F962" t="str">
            <v>STOPHER</v>
          </cell>
          <cell r="G962">
            <v>36833</v>
          </cell>
          <cell r="H962">
            <v>40</v>
          </cell>
        </row>
        <row r="963">
          <cell r="A963" t="str">
            <v>EN02</v>
          </cell>
          <cell r="B963" t="str">
            <v>CSEN0205</v>
          </cell>
          <cell r="C963" t="str">
            <v>Operational Data Store Phase lll</v>
          </cell>
          <cell r="D963" t="str">
            <v>*DEV*</v>
          </cell>
          <cell r="E963" t="str">
            <v>JAMES</v>
          </cell>
          <cell r="F963" t="str">
            <v>STOPHER</v>
          </cell>
          <cell r="G963">
            <v>36840</v>
          </cell>
          <cell r="H963">
            <v>-40</v>
          </cell>
        </row>
        <row r="964">
          <cell r="A964" t="str">
            <v>EN02</v>
          </cell>
          <cell r="B964" t="str">
            <v>CSEN0205</v>
          </cell>
          <cell r="C964" t="str">
            <v>Operational Data Store Phase lll</v>
          </cell>
          <cell r="D964" t="str">
            <v>*DEV*</v>
          </cell>
          <cell r="E964" t="str">
            <v>JAMES</v>
          </cell>
          <cell r="F964" t="str">
            <v>STOPHER</v>
          </cell>
          <cell r="G964">
            <v>36840</v>
          </cell>
          <cell r="H964">
            <v>40</v>
          </cell>
        </row>
        <row r="965">
          <cell r="A965" t="str">
            <v>EN02</v>
          </cell>
          <cell r="B965" t="str">
            <v>CSEN0205</v>
          </cell>
          <cell r="C965" t="str">
            <v>Operational Data Store Phase lll</v>
          </cell>
          <cell r="D965" t="str">
            <v>*DEV*</v>
          </cell>
          <cell r="E965" t="str">
            <v>JHAGROO, NOEL</v>
          </cell>
          <cell r="F965" t="str">
            <v>........</v>
          </cell>
          <cell r="G965">
            <v>36826</v>
          </cell>
          <cell r="H965">
            <v>0</v>
          </cell>
        </row>
        <row r="966">
          <cell r="A966" t="str">
            <v>EN02</v>
          </cell>
          <cell r="B966" t="str">
            <v>CSEN0205</v>
          </cell>
          <cell r="C966" t="str">
            <v>Operational Data Store Phase lll</v>
          </cell>
          <cell r="D966" t="str">
            <v>*DEV*</v>
          </cell>
          <cell r="E966" t="str">
            <v>JHAGROO, NOEL</v>
          </cell>
          <cell r="F966" t="str">
            <v>........</v>
          </cell>
          <cell r="G966">
            <v>36826</v>
          </cell>
          <cell r="H966">
            <v>0</v>
          </cell>
        </row>
        <row r="967">
          <cell r="A967" t="str">
            <v>EN02</v>
          </cell>
          <cell r="B967" t="str">
            <v>CSEN0205</v>
          </cell>
          <cell r="C967" t="str">
            <v>Operational Data Store Phase lll</v>
          </cell>
          <cell r="D967" t="str">
            <v>*DEV*</v>
          </cell>
          <cell r="E967" t="str">
            <v>JHAGROO, NOEL</v>
          </cell>
          <cell r="F967" t="str">
            <v>........</v>
          </cell>
          <cell r="G967">
            <v>36833</v>
          </cell>
          <cell r="H967">
            <v>-32</v>
          </cell>
        </row>
        <row r="968">
          <cell r="A968" t="str">
            <v>EN02</v>
          </cell>
          <cell r="B968" t="str">
            <v>CSEN0205</v>
          </cell>
          <cell r="C968" t="str">
            <v>Operational Data Store Phase lll</v>
          </cell>
          <cell r="D968" t="str">
            <v>*DEV*</v>
          </cell>
          <cell r="E968" t="str">
            <v>JHAGROO, NOEL</v>
          </cell>
          <cell r="F968" t="str">
            <v>........</v>
          </cell>
          <cell r="G968">
            <v>36833</v>
          </cell>
          <cell r="H968">
            <v>32</v>
          </cell>
        </row>
        <row r="969">
          <cell r="A969" t="str">
            <v>EN02</v>
          </cell>
          <cell r="B969" t="str">
            <v>CSEN0205</v>
          </cell>
          <cell r="C969" t="str">
            <v>Operational Data Store Phase lll</v>
          </cell>
          <cell r="D969" t="str">
            <v>*DEV*</v>
          </cell>
          <cell r="E969" t="str">
            <v>JHAGROO, NOEL</v>
          </cell>
          <cell r="F969" t="str">
            <v>........</v>
          </cell>
          <cell r="G969">
            <v>36840</v>
          </cell>
          <cell r="H969">
            <v>-40</v>
          </cell>
        </row>
        <row r="970">
          <cell r="A970" t="str">
            <v>EN02</v>
          </cell>
          <cell r="B970" t="str">
            <v>CSEN0205</v>
          </cell>
          <cell r="C970" t="str">
            <v>Operational Data Store Phase lll</v>
          </cell>
          <cell r="D970" t="str">
            <v>*DEV*</v>
          </cell>
          <cell r="E970" t="str">
            <v>JHAGROO, NOEL</v>
          </cell>
          <cell r="F970" t="str">
            <v>........</v>
          </cell>
          <cell r="G970">
            <v>36840</v>
          </cell>
          <cell r="H970">
            <v>40</v>
          </cell>
        </row>
        <row r="971">
          <cell r="A971" t="str">
            <v>EN02</v>
          </cell>
          <cell r="B971" t="str">
            <v>CSEN0205</v>
          </cell>
          <cell r="C971" t="str">
            <v>Operational Data Store Phase lll</v>
          </cell>
          <cell r="D971" t="str">
            <v>*DEV*</v>
          </cell>
          <cell r="E971" t="str">
            <v>JHAGROO, NOEL</v>
          </cell>
          <cell r="F971" t="str">
            <v>........</v>
          </cell>
          <cell r="G971">
            <v>36847</v>
          </cell>
          <cell r="H971">
            <v>-40</v>
          </cell>
        </row>
        <row r="972">
          <cell r="A972" t="str">
            <v>EN02</v>
          </cell>
          <cell r="B972" t="str">
            <v>CSEN0205</v>
          </cell>
          <cell r="C972" t="str">
            <v>Operational Data Store Phase lll</v>
          </cell>
          <cell r="D972" t="str">
            <v>*DEV*</v>
          </cell>
          <cell r="E972" t="str">
            <v>JHAGROO, NOEL</v>
          </cell>
          <cell r="F972" t="str">
            <v>........</v>
          </cell>
          <cell r="G972">
            <v>36847</v>
          </cell>
          <cell r="H972">
            <v>40</v>
          </cell>
        </row>
        <row r="973">
          <cell r="A973" t="str">
            <v>EN02</v>
          </cell>
          <cell r="B973" t="str">
            <v>CSEN0205</v>
          </cell>
          <cell r="C973" t="str">
            <v>Operational Data Store Phase lll</v>
          </cell>
          <cell r="D973" t="str">
            <v>*DEV*</v>
          </cell>
          <cell r="E973" t="str">
            <v>JHAGROO, NOEL</v>
          </cell>
          <cell r="F973" t="str">
            <v>........</v>
          </cell>
          <cell r="G973">
            <v>36854</v>
          </cell>
          <cell r="H973">
            <v>-24</v>
          </cell>
        </row>
        <row r="974">
          <cell r="A974" t="str">
            <v>EN02</v>
          </cell>
          <cell r="B974" t="str">
            <v>CSEN0205</v>
          </cell>
          <cell r="C974" t="str">
            <v>Operational Data Store Phase lll</v>
          </cell>
          <cell r="D974" t="str">
            <v>*DEV*</v>
          </cell>
          <cell r="E974" t="str">
            <v>JHAGROO, NOEL</v>
          </cell>
          <cell r="F974" t="str">
            <v>........</v>
          </cell>
          <cell r="G974">
            <v>36854</v>
          </cell>
          <cell r="H974">
            <v>24</v>
          </cell>
        </row>
        <row r="975">
          <cell r="A975" t="str">
            <v>EN04</v>
          </cell>
          <cell r="B975" t="str">
            <v>JTENRSK7</v>
          </cell>
          <cell r="C975" t="str">
            <v>Electric Risk Book, R1</v>
          </cell>
          <cell r="D975" t="str">
            <v>*OGS*</v>
          </cell>
          <cell r="E975" t="str">
            <v>JOHNSON</v>
          </cell>
          <cell r="F975" t="str">
            <v>JRJOHN5</v>
          </cell>
          <cell r="G975">
            <v>36826</v>
          </cell>
          <cell r="H975">
            <v>0</v>
          </cell>
        </row>
        <row r="976">
          <cell r="A976" t="str">
            <v>EN04</v>
          </cell>
          <cell r="B976" t="str">
            <v>JTENRSKB</v>
          </cell>
          <cell r="C976" t="str">
            <v>Intra-Month Book</v>
          </cell>
          <cell r="D976" t="str">
            <v>*OGS*</v>
          </cell>
          <cell r="E976" t="str">
            <v>JOHNSON</v>
          </cell>
          <cell r="F976" t="str">
            <v>JRJOHN5</v>
          </cell>
          <cell r="G976">
            <v>36826</v>
          </cell>
          <cell r="H976">
            <v>0</v>
          </cell>
        </row>
        <row r="977">
          <cell r="A977" t="str">
            <v>EN04</v>
          </cell>
          <cell r="B977" t="str">
            <v>JTENRSKE</v>
          </cell>
          <cell r="C977" t="str">
            <v>N Power</v>
          </cell>
          <cell r="D977" t="str">
            <v>*OGS*</v>
          </cell>
          <cell r="E977" t="str">
            <v>JOHNSON</v>
          </cell>
          <cell r="F977" t="str">
            <v>JRJOHN5</v>
          </cell>
          <cell r="G977">
            <v>36826</v>
          </cell>
          <cell r="H977">
            <v>0</v>
          </cell>
        </row>
        <row r="978">
          <cell r="A978" t="str">
            <v>EN04</v>
          </cell>
          <cell r="B978" t="str">
            <v>JTENRS18</v>
          </cell>
          <cell r="C978" t="str">
            <v>Curve Management system</v>
          </cell>
          <cell r="D978" t="str">
            <v>*OGS*</v>
          </cell>
          <cell r="E978" t="str">
            <v>JOHNSON</v>
          </cell>
          <cell r="F978" t="str">
            <v>JRJOHN5</v>
          </cell>
          <cell r="G978">
            <v>36826</v>
          </cell>
          <cell r="H978">
            <v>14</v>
          </cell>
        </row>
        <row r="979">
          <cell r="A979" t="str">
            <v>EN04</v>
          </cell>
          <cell r="B979" t="str">
            <v>JTENRS16</v>
          </cell>
          <cell r="C979" t="str">
            <v>NEPOOL</v>
          </cell>
          <cell r="D979" t="str">
            <v>*OGS*</v>
          </cell>
          <cell r="E979" t="str">
            <v>JOHNSON</v>
          </cell>
          <cell r="F979" t="str">
            <v>JRJOHN5</v>
          </cell>
          <cell r="G979">
            <v>36826</v>
          </cell>
          <cell r="H979">
            <v>19</v>
          </cell>
        </row>
        <row r="980">
          <cell r="A980" t="str">
            <v>EN04</v>
          </cell>
          <cell r="B980" t="str">
            <v>JTELFE90</v>
          </cell>
          <cell r="C980" t="str">
            <v>ELF:Enterprise Load Forecasting System</v>
          </cell>
          <cell r="D980" t="str">
            <v>*ENH*</v>
          </cell>
          <cell r="E980" t="str">
            <v>JOHNSON</v>
          </cell>
          <cell r="F980" t="str">
            <v>JRJOHN5</v>
          </cell>
          <cell r="G980">
            <v>36833</v>
          </cell>
          <cell r="H980">
            <v>12</v>
          </cell>
        </row>
        <row r="981">
          <cell r="A981" t="str">
            <v>EN04</v>
          </cell>
          <cell r="B981" t="str">
            <v>JTENRSKD</v>
          </cell>
          <cell r="C981" t="str">
            <v>Load Wizard R3.1</v>
          </cell>
          <cell r="D981" t="str">
            <v>*ENH*</v>
          </cell>
          <cell r="E981" t="str">
            <v>JOHNSON</v>
          </cell>
          <cell r="F981" t="str">
            <v>JRJOHN5</v>
          </cell>
          <cell r="G981">
            <v>36833</v>
          </cell>
          <cell r="H981">
            <v>12</v>
          </cell>
        </row>
        <row r="982">
          <cell r="A982" t="str">
            <v>EN04</v>
          </cell>
          <cell r="B982" t="str">
            <v>JTENRSKE</v>
          </cell>
          <cell r="C982" t="str">
            <v>N Power</v>
          </cell>
          <cell r="D982" t="str">
            <v>*OGS*</v>
          </cell>
          <cell r="E982" t="str">
            <v>JOHNSON</v>
          </cell>
          <cell r="F982" t="str">
            <v>JRJOHN5</v>
          </cell>
          <cell r="G982">
            <v>36833</v>
          </cell>
          <cell r="H982">
            <v>16</v>
          </cell>
        </row>
        <row r="983">
          <cell r="A983" t="str">
            <v>EN04</v>
          </cell>
          <cell r="B983" t="str">
            <v>JTENRK98</v>
          </cell>
          <cell r="C983" t="str">
            <v>Risk Mgt-RFS Proposal Development</v>
          </cell>
          <cell r="D983" t="str">
            <v>*DEV*</v>
          </cell>
          <cell r="E983" t="str">
            <v>JOHNSON</v>
          </cell>
          <cell r="F983" t="str">
            <v>JRJOHN5</v>
          </cell>
          <cell r="G983">
            <v>36833</v>
          </cell>
          <cell r="H983">
            <v>12</v>
          </cell>
        </row>
        <row r="984">
          <cell r="A984" t="str">
            <v>EN04</v>
          </cell>
          <cell r="B984" t="str">
            <v>JTENRS18</v>
          </cell>
          <cell r="C984" t="str">
            <v>Curve Management system</v>
          </cell>
          <cell r="D984" t="str">
            <v>*OGS*</v>
          </cell>
          <cell r="E984" t="str">
            <v>JOHNSON</v>
          </cell>
          <cell r="F984" t="str">
            <v>JRJOHN5</v>
          </cell>
          <cell r="G984">
            <v>36840</v>
          </cell>
          <cell r="H984">
            <v>12</v>
          </cell>
        </row>
        <row r="985">
          <cell r="A985" t="str">
            <v>EN04</v>
          </cell>
          <cell r="B985" t="str">
            <v>JTENRSK7</v>
          </cell>
          <cell r="C985" t="str">
            <v>Electric Risk Book, R1</v>
          </cell>
          <cell r="D985" t="str">
            <v>*OGS*</v>
          </cell>
          <cell r="E985" t="str">
            <v>JOHNSON</v>
          </cell>
          <cell r="F985" t="str">
            <v>JRJOHN5</v>
          </cell>
          <cell r="G985">
            <v>36840</v>
          </cell>
          <cell r="H985">
            <v>12</v>
          </cell>
        </row>
        <row r="986">
          <cell r="A986" t="str">
            <v>EN04</v>
          </cell>
          <cell r="B986" t="str">
            <v>JTENRSKB</v>
          </cell>
          <cell r="C986" t="str">
            <v>Intra-Month Book</v>
          </cell>
          <cell r="D986" t="str">
            <v>*OGS*</v>
          </cell>
          <cell r="E986" t="str">
            <v>JOHNSON</v>
          </cell>
          <cell r="F986" t="str">
            <v>JRJOHN5</v>
          </cell>
          <cell r="G986">
            <v>36840</v>
          </cell>
          <cell r="H986">
            <v>12</v>
          </cell>
        </row>
        <row r="987">
          <cell r="A987" t="str">
            <v>EN04</v>
          </cell>
          <cell r="B987" t="str">
            <v>JTENRSKE</v>
          </cell>
          <cell r="C987" t="str">
            <v>N Power</v>
          </cell>
          <cell r="D987" t="str">
            <v>*OGS*</v>
          </cell>
          <cell r="E987" t="str">
            <v>JOHNSON</v>
          </cell>
          <cell r="F987" t="str">
            <v>JRJOHN5</v>
          </cell>
          <cell r="G987">
            <v>36840</v>
          </cell>
          <cell r="H987">
            <v>12</v>
          </cell>
        </row>
        <row r="988">
          <cell r="A988" t="str">
            <v>EN04</v>
          </cell>
          <cell r="B988" t="str">
            <v>JTENRS16</v>
          </cell>
          <cell r="C988" t="str">
            <v>NEPOOL</v>
          </cell>
          <cell r="D988" t="str">
            <v>*OGS*</v>
          </cell>
          <cell r="E988" t="str">
            <v>JOHNSON</v>
          </cell>
          <cell r="F988" t="str">
            <v>JRJOHN5</v>
          </cell>
          <cell r="G988">
            <v>36840</v>
          </cell>
          <cell r="H988">
            <v>12</v>
          </cell>
        </row>
        <row r="989">
          <cell r="A989" t="str">
            <v>EN04</v>
          </cell>
          <cell r="B989" t="str">
            <v>JTENRS18</v>
          </cell>
          <cell r="C989" t="str">
            <v>Curve Management system</v>
          </cell>
          <cell r="D989" t="str">
            <v>*OGS*</v>
          </cell>
          <cell r="E989" t="str">
            <v>JOHNSON</v>
          </cell>
          <cell r="F989" t="str">
            <v>JRJOHN5</v>
          </cell>
          <cell r="G989">
            <v>36847</v>
          </cell>
          <cell r="H989">
            <v>11</v>
          </cell>
        </row>
        <row r="990">
          <cell r="A990" t="str">
            <v>EN04</v>
          </cell>
          <cell r="B990" t="str">
            <v>JTENRSK7</v>
          </cell>
          <cell r="C990" t="str">
            <v>Electric Risk Book, R1</v>
          </cell>
          <cell r="D990" t="str">
            <v>*OGS*</v>
          </cell>
          <cell r="E990" t="str">
            <v>JOHNSON</v>
          </cell>
          <cell r="F990" t="str">
            <v>JRJOHN5</v>
          </cell>
          <cell r="G990">
            <v>36847</v>
          </cell>
          <cell r="H990">
            <v>12</v>
          </cell>
        </row>
        <row r="991">
          <cell r="A991" t="str">
            <v>EN04</v>
          </cell>
          <cell r="B991" t="str">
            <v>JTENRSKB</v>
          </cell>
          <cell r="C991" t="str">
            <v>Intra-Month Book</v>
          </cell>
          <cell r="D991" t="str">
            <v>*OGS*</v>
          </cell>
          <cell r="E991" t="str">
            <v>JOHNSON</v>
          </cell>
          <cell r="F991" t="str">
            <v>JRJOHN5</v>
          </cell>
          <cell r="G991">
            <v>36847</v>
          </cell>
          <cell r="H991">
            <v>10</v>
          </cell>
        </row>
        <row r="992">
          <cell r="A992" t="str">
            <v>EN04</v>
          </cell>
          <cell r="B992" t="str">
            <v>JTENRSKE</v>
          </cell>
          <cell r="C992" t="str">
            <v>N Power</v>
          </cell>
          <cell r="D992" t="str">
            <v>*OGS*</v>
          </cell>
          <cell r="E992" t="str">
            <v>JOHNSON</v>
          </cell>
          <cell r="F992" t="str">
            <v>JRJOHN5</v>
          </cell>
          <cell r="G992">
            <v>36847</v>
          </cell>
          <cell r="H992">
            <v>8</v>
          </cell>
        </row>
        <row r="993">
          <cell r="A993" t="str">
            <v>EN04</v>
          </cell>
          <cell r="B993" t="str">
            <v>JTENRS16</v>
          </cell>
          <cell r="C993" t="str">
            <v>NEPOOL</v>
          </cell>
          <cell r="D993" t="str">
            <v>*OGS*</v>
          </cell>
          <cell r="E993" t="str">
            <v>JOHNSON</v>
          </cell>
          <cell r="F993" t="str">
            <v>JRJOHN5</v>
          </cell>
          <cell r="G993">
            <v>36847</v>
          </cell>
          <cell r="H993">
            <v>12</v>
          </cell>
        </row>
        <row r="994">
          <cell r="A994" t="str">
            <v>EN04</v>
          </cell>
          <cell r="B994" t="str">
            <v>JTENRS22</v>
          </cell>
          <cell r="C994" t="str">
            <v>Weather Database</v>
          </cell>
          <cell r="D994" t="str">
            <v>*OGS*</v>
          </cell>
          <cell r="E994" t="str">
            <v>JOHNSON</v>
          </cell>
          <cell r="F994" t="str">
            <v>JRJOHN5</v>
          </cell>
          <cell r="G994">
            <v>36847</v>
          </cell>
          <cell r="H994">
            <v>6</v>
          </cell>
        </row>
        <row r="995">
          <cell r="A995" t="str">
            <v>EN02</v>
          </cell>
          <cell r="B995" t="str">
            <v>JTENFACA</v>
          </cell>
          <cell r="C995" t="str">
            <v>ICCM Revamp</v>
          </cell>
          <cell r="D995" t="str">
            <v>*OGS*</v>
          </cell>
          <cell r="E995" t="str">
            <v>JOPLIN</v>
          </cell>
          <cell r="F995" t="str">
            <v>CJOPLIN</v>
          </cell>
          <cell r="G995">
            <v>36840</v>
          </cell>
          <cell r="H995">
            <v>40</v>
          </cell>
        </row>
        <row r="996">
          <cell r="A996" t="str">
            <v>EN04</v>
          </cell>
          <cell r="B996" t="str">
            <v>JTENRSKD</v>
          </cell>
          <cell r="C996" t="str">
            <v>Load Wizard R3.1</v>
          </cell>
          <cell r="D996" t="str">
            <v>*ENH*</v>
          </cell>
          <cell r="E996" t="str">
            <v>JUNATAS</v>
          </cell>
          <cell r="F996" t="str">
            <v>ENRMITUS</v>
          </cell>
          <cell r="G996">
            <v>36826</v>
          </cell>
          <cell r="H996">
            <v>0</v>
          </cell>
        </row>
        <row r="997">
          <cell r="A997" t="str">
            <v>EN04</v>
          </cell>
          <cell r="B997" t="str">
            <v>JTENRSK9</v>
          </cell>
          <cell r="C997" t="str">
            <v>Enterprise Load Forecasting System</v>
          </cell>
          <cell r="D997" t="str">
            <v>*DEV*</v>
          </cell>
          <cell r="E997" t="str">
            <v>JUNATAS</v>
          </cell>
          <cell r="F997" t="str">
            <v>ENRMITUS</v>
          </cell>
          <cell r="G997">
            <v>36826</v>
          </cell>
          <cell r="H997">
            <v>5</v>
          </cell>
        </row>
        <row r="998">
          <cell r="A998" t="str">
            <v>EN04</v>
          </cell>
          <cell r="B998" t="str">
            <v>JTENRS22</v>
          </cell>
          <cell r="C998" t="str">
            <v>Weather Database</v>
          </cell>
          <cell r="D998" t="str">
            <v>*OGS*</v>
          </cell>
          <cell r="E998" t="str">
            <v>JUNATAS</v>
          </cell>
          <cell r="F998" t="str">
            <v>ENRMITUS</v>
          </cell>
          <cell r="G998">
            <v>36826</v>
          </cell>
          <cell r="H998">
            <v>3</v>
          </cell>
        </row>
        <row r="999">
          <cell r="A999" t="str">
            <v>EN04</v>
          </cell>
          <cell r="B999" t="str">
            <v>JTENRSKD</v>
          </cell>
          <cell r="C999" t="str">
            <v>Load Wizard R3.1</v>
          </cell>
          <cell r="D999" t="str">
            <v>*ENH*</v>
          </cell>
          <cell r="E999" t="str">
            <v>JUNATAS</v>
          </cell>
          <cell r="F999" t="str">
            <v>ENRMITUS</v>
          </cell>
          <cell r="G999">
            <v>36833</v>
          </cell>
          <cell r="H999">
            <v>42</v>
          </cell>
        </row>
        <row r="1000">
          <cell r="A1000" t="str">
            <v>EN04</v>
          </cell>
          <cell r="B1000" t="str">
            <v>JTENRSKD</v>
          </cell>
          <cell r="C1000" t="str">
            <v>Load Wizard R3.1</v>
          </cell>
          <cell r="D1000" t="str">
            <v>*ENH*</v>
          </cell>
          <cell r="E1000" t="str">
            <v>JUNATAS</v>
          </cell>
          <cell r="F1000" t="str">
            <v>ENRMITUS</v>
          </cell>
          <cell r="G1000">
            <v>36840</v>
          </cell>
          <cell r="H1000">
            <v>44</v>
          </cell>
        </row>
        <row r="1001">
          <cell r="A1001" t="str">
            <v>EN04</v>
          </cell>
          <cell r="B1001" t="str">
            <v>JTENRS22</v>
          </cell>
          <cell r="C1001" t="str">
            <v>Weather Database</v>
          </cell>
          <cell r="D1001" t="str">
            <v>*OGS*</v>
          </cell>
          <cell r="E1001" t="str">
            <v>JUNATAS</v>
          </cell>
          <cell r="F1001" t="str">
            <v>ENRMITUS</v>
          </cell>
          <cell r="G1001">
            <v>36840</v>
          </cell>
          <cell r="H1001">
            <v>1</v>
          </cell>
        </row>
        <row r="1002">
          <cell r="A1002" t="str">
            <v>EN04</v>
          </cell>
          <cell r="B1002" t="str">
            <v>JTENRSK9</v>
          </cell>
          <cell r="C1002" t="str">
            <v>Enterprise Load Forecasting System</v>
          </cell>
          <cell r="D1002" t="str">
            <v>*DEV*</v>
          </cell>
          <cell r="E1002" t="str">
            <v>JUNATAS</v>
          </cell>
          <cell r="F1002" t="str">
            <v>ENRMITUS</v>
          </cell>
          <cell r="G1002">
            <v>36847</v>
          </cell>
          <cell r="H1002">
            <v>8</v>
          </cell>
        </row>
        <row r="1003">
          <cell r="A1003" t="str">
            <v>EN04</v>
          </cell>
          <cell r="B1003" t="str">
            <v>JTENRSKD</v>
          </cell>
          <cell r="C1003" t="str">
            <v>Load Wizard R3.1</v>
          </cell>
          <cell r="D1003" t="str">
            <v>*ENH*</v>
          </cell>
          <cell r="E1003" t="str">
            <v>JUNATAS</v>
          </cell>
          <cell r="F1003" t="str">
            <v>ENRMITUS</v>
          </cell>
          <cell r="G1003">
            <v>36847</v>
          </cell>
          <cell r="H1003">
            <v>34</v>
          </cell>
        </row>
        <row r="1004">
          <cell r="A1004" t="str">
            <v>EN04</v>
          </cell>
          <cell r="B1004" t="str">
            <v>JTENRSK9</v>
          </cell>
          <cell r="C1004" t="str">
            <v>Enterprise Load Forecasting System</v>
          </cell>
          <cell r="D1004" t="str">
            <v>*DEV*</v>
          </cell>
          <cell r="E1004" t="str">
            <v>JUNATAS</v>
          </cell>
          <cell r="F1004" t="str">
            <v>ENRMITUS</v>
          </cell>
          <cell r="G1004">
            <v>36854</v>
          </cell>
          <cell r="H1004">
            <v>1</v>
          </cell>
        </row>
        <row r="1005">
          <cell r="A1005" t="str">
            <v>EN04</v>
          </cell>
          <cell r="B1005" t="str">
            <v>JTENRSKD</v>
          </cell>
          <cell r="C1005" t="str">
            <v>Load Wizard R3.1</v>
          </cell>
          <cell r="D1005" t="str">
            <v>*ENH*</v>
          </cell>
          <cell r="E1005" t="str">
            <v>JUNATAS</v>
          </cell>
          <cell r="F1005" t="str">
            <v>ENRMITUS</v>
          </cell>
          <cell r="G1005">
            <v>36854</v>
          </cell>
          <cell r="H1005">
            <v>26</v>
          </cell>
        </row>
        <row r="1006">
          <cell r="A1006" t="str">
            <v>EN05</v>
          </cell>
          <cell r="B1006" t="str">
            <v>JTEIPD01</v>
          </cell>
          <cell r="C1006" t="str">
            <v>TIPCO Adapters for the EIP Portal</v>
          </cell>
          <cell r="D1006" t="str">
            <v>*DEV*</v>
          </cell>
          <cell r="E1006" t="str">
            <v>KANDADI</v>
          </cell>
          <cell r="F1006" t="str">
            <v>SKANDADI</v>
          </cell>
          <cell r="G1006">
            <v>36833</v>
          </cell>
          <cell r="H1006">
            <v>40</v>
          </cell>
        </row>
        <row r="1007">
          <cell r="A1007" t="str">
            <v>EN05</v>
          </cell>
          <cell r="B1007" t="str">
            <v>JTEIPD01</v>
          </cell>
          <cell r="C1007" t="str">
            <v>TIPCO Adapters for the EIP Portal</v>
          </cell>
          <cell r="D1007" t="str">
            <v>*DEV*</v>
          </cell>
          <cell r="E1007" t="str">
            <v>KANDADI</v>
          </cell>
          <cell r="F1007" t="str">
            <v>SKANDADI</v>
          </cell>
          <cell r="G1007">
            <v>36840</v>
          </cell>
          <cell r="H1007">
            <v>40</v>
          </cell>
        </row>
        <row r="1008">
          <cell r="A1008" t="str">
            <v>EN05</v>
          </cell>
          <cell r="B1008" t="str">
            <v>JTEIPD01</v>
          </cell>
          <cell r="C1008" t="str">
            <v>TIPCO Adapters for the EIP Portal</v>
          </cell>
          <cell r="D1008" t="str">
            <v>*DEV*</v>
          </cell>
          <cell r="E1008" t="str">
            <v>KANDADI</v>
          </cell>
          <cell r="F1008" t="str">
            <v>SKANDADI</v>
          </cell>
          <cell r="G1008">
            <v>36847</v>
          </cell>
          <cell r="H1008">
            <v>40</v>
          </cell>
        </row>
        <row r="1009">
          <cell r="A1009" t="str">
            <v>EN05</v>
          </cell>
          <cell r="B1009" t="str">
            <v>JTEIPD01</v>
          </cell>
          <cell r="C1009" t="str">
            <v>TIPCO Adapters for the EIP Portal</v>
          </cell>
          <cell r="D1009" t="str">
            <v>*DEV*</v>
          </cell>
          <cell r="E1009" t="str">
            <v>KANDADI</v>
          </cell>
          <cell r="F1009" t="str">
            <v>SKANDADI</v>
          </cell>
          <cell r="G1009">
            <v>36854</v>
          </cell>
          <cell r="H1009">
            <v>24</v>
          </cell>
        </row>
        <row r="1010">
          <cell r="A1010" t="str">
            <v>EN05</v>
          </cell>
          <cell r="B1010" t="str">
            <v>JTENFIN5</v>
          </cell>
          <cell r="C1010" t="str">
            <v>Enron. Energy Com</v>
          </cell>
          <cell r="D1010" t="str">
            <v>*DEV*</v>
          </cell>
          <cell r="E1010" t="str">
            <v>KAOLAKALAPUDI</v>
          </cell>
          <cell r="F1010" t="str">
            <v>KOLAKALA</v>
          </cell>
          <cell r="G1010">
            <v>36826</v>
          </cell>
          <cell r="H1010">
            <v>-16</v>
          </cell>
        </row>
        <row r="1011">
          <cell r="A1011" t="str">
            <v>EN05</v>
          </cell>
          <cell r="B1011" t="str">
            <v>JTPPES01</v>
          </cell>
          <cell r="C1011" t="str">
            <v>Power Pricing Engine/San Diego</v>
          </cell>
          <cell r="D1011" t="str">
            <v>*OGS*</v>
          </cell>
          <cell r="E1011" t="str">
            <v>KAOLAKALAPUDI</v>
          </cell>
          <cell r="F1011" t="str">
            <v>KOLAKALA</v>
          </cell>
          <cell r="G1011">
            <v>36826</v>
          </cell>
          <cell r="H1011">
            <v>16</v>
          </cell>
        </row>
        <row r="1012">
          <cell r="A1012" t="str">
            <v>EN05</v>
          </cell>
          <cell r="B1012" t="str">
            <v>JTENFIN5</v>
          </cell>
          <cell r="C1012" t="str">
            <v>Enron. Energy Com</v>
          </cell>
          <cell r="D1012" t="str">
            <v>*DEV*</v>
          </cell>
          <cell r="E1012" t="str">
            <v>KAOLAKALAPUDI</v>
          </cell>
          <cell r="F1012" t="str">
            <v>KOLAKALA</v>
          </cell>
          <cell r="G1012">
            <v>36826</v>
          </cell>
          <cell r="H1012">
            <v>16</v>
          </cell>
        </row>
        <row r="1013">
          <cell r="A1013" t="str">
            <v>EN05</v>
          </cell>
          <cell r="B1013" t="str">
            <v>JTPPEE01</v>
          </cell>
          <cell r="C1013" t="str">
            <v>Power Pricing Engine/San Diego</v>
          </cell>
          <cell r="D1013" t="str">
            <v>*ENH*</v>
          </cell>
          <cell r="E1013" t="str">
            <v>KAOLAKALAPUDI</v>
          </cell>
          <cell r="F1013" t="str">
            <v>KOLAKALA</v>
          </cell>
          <cell r="G1013">
            <v>36833</v>
          </cell>
          <cell r="H1013">
            <v>28</v>
          </cell>
        </row>
        <row r="1014">
          <cell r="A1014" t="str">
            <v>EN05</v>
          </cell>
          <cell r="B1014" t="str">
            <v>JTPPES01</v>
          </cell>
          <cell r="C1014" t="str">
            <v>Power Pricing Engine/San Diego</v>
          </cell>
          <cell r="D1014" t="str">
            <v>*OGS*</v>
          </cell>
          <cell r="E1014" t="str">
            <v>KAOLAKALAPUDI</v>
          </cell>
          <cell r="F1014" t="str">
            <v>KOLAKALA</v>
          </cell>
          <cell r="G1014">
            <v>36833</v>
          </cell>
          <cell r="H1014">
            <v>12</v>
          </cell>
        </row>
        <row r="1015">
          <cell r="A1015" t="str">
            <v>EN05</v>
          </cell>
          <cell r="B1015" t="str">
            <v>JTENFINY</v>
          </cell>
          <cell r="C1015" t="str">
            <v>Strategy/Management</v>
          </cell>
          <cell r="D1015" t="str">
            <v>*ENH*</v>
          </cell>
          <cell r="E1015" t="str">
            <v>KARKARE</v>
          </cell>
          <cell r="F1015" t="str">
            <v>ENRSIDDA</v>
          </cell>
          <cell r="G1015">
            <v>36826</v>
          </cell>
          <cell r="H1015">
            <v>17</v>
          </cell>
        </row>
        <row r="1016">
          <cell r="A1016" t="str">
            <v>EN09</v>
          </cell>
          <cell r="B1016" t="str">
            <v>JTENFINY</v>
          </cell>
          <cell r="C1016" t="str">
            <v>Strategy/Management</v>
          </cell>
          <cell r="D1016" t="str">
            <v>*ENH*</v>
          </cell>
          <cell r="E1016" t="str">
            <v>KARKARE</v>
          </cell>
          <cell r="F1016" t="str">
            <v>ENRSIDDA</v>
          </cell>
          <cell r="G1016">
            <v>36833</v>
          </cell>
          <cell r="H1016">
            <v>40</v>
          </cell>
        </row>
        <row r="1017">
          <cell r="A1017" t="str">
            <v>EN09</v>
          </cell>
          <cell r="B1017" t="str">
            <v>JTENFINY</v>
          </cell>
          <cell r="C1017" t="str">
            <v>Strategy/Management</v>
          </cell>
          <cell r="D1017" t="str">
            <v>*ENH*</v>
          </cell>
          <cell r="E1017" t="str">
            <v>KARKARE</v>
          </cell>
          <cell r="F1017" t="str">
            <v>ENRSIDDA</v>
          </cell>
          <cell r="G1017">
            <v>36840</v>
          </cell>
          <cell r="H1017">
            <v>46.5</v>
          </cell>
        </row>
        <row r="1018">
          <cell r="A1018" t="str">
            <v>EN09</v>
          </cell>
          <cell r="B1018" t="str">
            <v>JTENFINY</v>
          </cell>
          <cell r="C1018" t="str">
            <v>Strategy/Management</v>
          </cell>
          <cell r="D1018" t="str">
            <v>*ENH*</v>
          </cell>
          <cell r="E1018" t="str">
            <v>KARKARE</v>
          </cell>
          <cell r="F1018" t="str">
            <v>ENRSIDDA</v>
          </cell>
          <cell r="G1018">
            <v>36847</v>
          </cell>
          <cell r="H1018">
            <v>42</v>
          </cell>
        </row>
        <row r="1019">
          <cell r="A1019" t="str">
            <v>EN05</v>
          </cell>
          <cell r="B1019" t="str">
            <v>JTENFINY</v>
          </cell>
          <cell r="C1019" t="str">
            <v>Strategy/Management</v>
          </cell>
          <cell r="D1019" t="str">
            <v>*ENH*</v>
          </cell>
          <cell r="E1019" t="str">
            <v>KARKARE</v>
          </cell>
          <cell r="F1019" t="str">
            <v>ENRSIDDA</v>
          </cell>
          <cell r="G1019">
            <v>36854</v>
          </cell>
          <cell r="H1019">
            <v>24</v>
          </cell>
        </row>
        <row r="1020">
          <cell r="A1020" t="str">
            <v>EN02</v>
          </cell>
          <cell r="B1020" t="str">
            <v>JTQRSE01</v>
          </cell>
          <cell r="C1020" t="str">
            <v>Quick Response Support Group</v>
          </cell>
          <cell r="D1020" t="str">
            <v>*ENH*</v>
          </cell>
          <cell r="E1020" t="str">
            <v>KELLEY</v>
          </cell>
          <cell r="F1020" t="str">
            <v>RICHKELL</v>
          </cell>
          <cell r="G1020">
            <v>36847</v>
          </cell>
          <cell r="H1020">
            <v>39</v>
          </cell>
        </row>
        <row r="1021">
          <cell r="A1021" t="str">
            <v>EN01</v>
          </cell>
          <cell r="B1021" t="str">
            <v>JTENCMSB</v>
          </cell>
          <cell r="C1021" t="str">
            <v>CMS 2.5</v>
          </cell>
          <cell r="D1021" t="str">
            <v>*ENH*</v>
          </cell>
          <cell r="E1021" t="str">
            <v>KHOJA</v>
          </cell>
          <cell r="F1021" t="str">
            <v>KHOJA</v>
          </cell>
          <cell r="G1021">
            <v>36833</v>
          </cell>
          <cell r="H1021">
            <v>37</v>
          </cell>
        </row>
        <row r="1022">
          <cell r="A1022" t="str">
            <v>EN01</v>
          </cell>
          <cell r="B1022" t="str">
            <v>JTENCMSB</v>
          </cell>
          <cell r="C1022" t="str">
            <v>CMS 2.5</v>
          </cell>
          <cell r="D1022" t="str">
            <v>*ENH*</v>
          </cell>
          <cell r="E1022" t="str">
            <v>KHOJA</v>
          </cell>
          <cell r="F1022" t="str">
            <v>KHOJA</v>
          </cell>
          <cell r="G1022">
            <v>36840</v>
          </cell>
          <cell r="H1022">
            <v>41</v>
          </cell>
        </row>
        <row r="1023">
          <cell r="A1023" t="str">
            <v>EN01</v>
          </cell>
          <cell r="B1023" t="str">
            <v>JTENCMSB</v>
          </cell>
          <cell r="C1023" t="str">
            <v>CMS 2.5</v>
          </cell>
          <cell r="D1023" t="str">
            <v>*ENH*</v>
          </cell>
          <cell r="E1023" t="str">
            <v>KHOJA</v>
          </cell>
          <cell r="F1023" t="str">
            <v>KHOJA</v>
          </cell>
          <cell r="G1023">
            <v>36847</v>
          </cell>
          <cell r="H1023">
            <v>48</v>
          </cell>
        </row>
        <row r="1024">
          <cell r="A1024" t="str">
            <v>EN01</v>
          </cell>
          <cell r="B1024" t="str">
            <v>JTENCMS3</v>
          </cell>
          <cell r="C1024" t="str">
            <v>CMS</v>
          </cell>
          <cell r="D1024" t="str">
            <v>*OGS*</v>
          </cell>
          <cell r="E1024" t="str">
            <v>KHOJA</v>
          </cell>
          <cell r="F1024" t="str">
            <v>KHOJA</v>
          </cell>
          <cell r="G1024">
            <v>36854</v>
          </cell>
          <cell r="H1024">
            <v>24</v>
          </cell>
        </row>
        <row r="1025">
          <cell r="A1025" t="str">
            <v>EN02</v>
          </cell>
          <cell r="B1025" t="str">
            <v>JTENFAC7</v>
          </cell>
          <cell r="C1025" t="str">
            <v xml:space="preserve"> Facilities Monitoring &amp; Control 3.1 </v>
          </cell>
          <cell r="D1025" t="str">
            <v>*OGS*</v>
          </cell>
          <cell r="E1025" t="str">
            <v>KIRKPATRICK</v>
          </cell>
          <cell r="F1025" t="str">
            <v>CHASKIRK</v>
          </cell>
          <cell r="G1025">
            <v>36826</v>
          </cell>
          <cell r="H1025">
            <v>0</v>
          </cell>
        </row>
        <row r="1026">
          <cell r="A1026" t="str">
            <v>EN02</v>
          </cell>
          <cell r="B1026" t="str">
            <v>JTENFACA</v>
          </cell>
          <cell r="C1026" t="str">
            <v>ICCM Revamp</v>
          </cell>
          <cell r="D1026" t="str">
            <v>*OGS*</v>
          </cell>
          <cell r="E1026" t="str">
            <v>KIRKPATRICK</v>
          </cell>
          <cell r="F1026" t="str">
            <v>CHASKIRK</v>
          </cell>
          <cell r="G1026">
            <v>36826</v>
          </cell>
          <cell r="H1026">
            <v>15</v>
          </cell>
        </row>
        <row r="1027">
          <cell r="A1027" t="str">
            <v>EN02</v>
          </cell>
          <cell r="B1027" t="str">
            <v>JTENFACA</v>
          </cell>
          <cell r="C1027" t="str">
            <v>ICCM Revamp</v>
          </cell>
          <cell r="D1027" t="str">
            <v>*OGS*</v>
          </cell>
          <cell r="E1027" t="str">
            <v>KIRKPATRICK</v>
          </cell>
          <cell r="F1027" t="str">
            <v>CHASKIRK</v>
          </cell>
          <cell r="G1027">
            <v>36833</v>
          </cell>
          <cell r="H1027">
            <v>40</v>
          </cell>
        </row>
        <row r="1028">
          <cell r="A1028" t="str">
            <v>EN02</v>
          </cell>
          <cell r="B1028" t="str">
            <v>JTENFACA</v>
          </cell>
          <cell r="C1028" t="str">
            <v>ICCM Revamp</v>
          </cell>
          <cell r="D1028" t="str">
            <v>*OGS*</v>
          </cell>
          <cell r="E1028" t="str">
            <v>KIRKPATRICK</v>
          </cell>
          <cell r="F1028" t="str">
            <v>CHASKIRK</v>
          </cell>
          <cell r="G1028">
            <v>36840</v>
          </cell>
          <cell r="H1028">
            <v>22</v>
          </cell>
        </row>
        <row r="1029">
          <cell r="A1029" t="str">
            <v>EN02</v>
          </cell>
          <cell r="B1029" t="str">
            <v>JTENFAC7</v>
          </cell>
          <cell r="C1029" t="str">
            <v>Facilities Monitoring &amp; Control 3.1</v>
          </cell>
          <cell r="D1029" t="str">
            <v>*OGS*</v>
          </cell>
          <cell r="E1029" t="str">
            <v>KIRKPATRICK</v>
          </cell>
          <cell r="F1029" t="str">
            <v>CHASKIRK</v>
          </cell>
          <cell r="G1029">
            <v>36847</v>
          </cell>
          <cell r="H1029">
            <v>4</v>
          </cell>
        </row>
        <row r="1030">
          <cell r="A1030" t="str">
            <v>EN02</v>
          </cell>
          <cell r="B1030" t="str">
            <v>JTENFACA</v>
          </cell>
          <cell r="C1030" t="str">
            <v>ICCM Revamp</v>
          </cell>
          <cell r="D1030" t="str">
            <v>*OGS*</v>
          </cell>
          <cell r="E1030" t="str">
            <v>KIRKPATRICK</v>
          </cell>
          <cell r="F1030" t="str">
            <v>CHASKIRK</v>
          </cell>
          <cell r="G1030">
            <v>36847</v>
          </cell>
          <cell r="H1030">
            <v>36</v>
          </cell>
        </row>
        <row r="1031">
          <cell r="A1031" t="str">
            <v>EN02</v>
          </cell>
          <cell r="B1031" t="str">
            <v>JTENFAC7</v>
          </cell>
          <cell r="C1031" t="str">
            <v>Facilities Monitoring &amp; Control 3.1</v>
          </cell>
          <cell r="D1031" t="str">
            <v>*OGS*</v>
          </cell>
          <cell r="E1031" t="str">
            <v>KIRKPATRICK</v>
          </cell>
          <cell r="F1031" t="str">
            <v>CHASKIRK</v>
          </cell>
          <cell r="G1031">
            <v>36854</v>
          </cell>
          <cell r="H1031">
            <v>15</v>
          </cell>
        </row>
        <row r="1032">
          <cell r="A1032" t="str">
            <v>EN02</v>
          </cell>
          <cell r="B1032" t="str">
            <v>JTENFACA</v>
          </cell>
          <cell r="C1032" t="str">
            <v>ICCM Revamp</v>
          </cell>
          <cell r="D1032" t="str">
            <v>*OGS*</v>
          </cell>
          <cell r="E1032" t="str">
            <v>KIRKPATRICK</v>
          </cell>
          <cell r="F1032" t="str">
            <v>CHASKIRK</v>
          </cell>
          <cell r="G1032">
            <v>36854</v>
          </cell>
          <cell r="H1032">
            <v>15</v>
          </cell>
        </row>
        <row r="1033">
          <cell r="A1033" t="str">
            <v>EN05</v>
          </cell>
          <cell r="B1033" t="str">
            <v>JTPPEE01</v>
          </cell>
          <cell r="C1033" t="str">
            <v>Power Pricing Engine/San Diego</v>
          </cell>
          <cell r="D1033" t="str">
            <v>*ENH*</v>
          </cell>
          <cell r="E1033" t="str">
            <v>KOLAKALAPUDI</v>
          </cell>
          <cell r="F1033" t="str">
            <v>KOLAKALA</v>
          </cell>
          <cell r="G1033">
            <v>36840</v>
          </cell>
          <cell r="H1033">
            <v>19</v>
          </cell>
        </row>
        <row r="1034">
          <cell r="A1034" t="str">
            <v>EN05</v>
          </cell>
          <cell r="B1034" t="str">
            <v>JTPPES01</v>
          </cell>
          <cell r="C1034" t="str">
            <v>Power Pricing Engine/San Diego</v>
          </cell>
          <cell r="D1034" t="str">
            <v>*OGS*</v>
          </cell>
          <cell r="E1034" t="str">
            <v>KOLAKALAPUDI</v>
          </cell>
          <cell r="F1034" t="str">
            <v>KOLAKALA</v>
          </cell>
          <cell r="G1034">
            <v>36840</v>
          </cell>
          <cell r="H1034">
            <v>21</v>
          </cell>
        </row>
        <row r="1035">
          <cell r="A1035" t="str">
            <v>EN05</v>
          </cell>
          <cell r="B1035" t="str">
            <v>JTPPEE01</v>
          </cell>
          <cell r="C1035" t="str">
            <v>Power Pricing Engine/San Diego</v>
          </cell>
          <cell r="D1035" t="str">
            <v>*ENH*</v>
          </cell>
          <cell r="E1035" t="str">
            <v>KOLAKALAPUDI</v>
          </cell>
          <cell r="F1035" t="str">
            <v>KOLAKALA</v>
          </cell>
          <cell r="G1035">
            <v>36847</v>
          </cell>
          <cell r="H1035">
            <v>29</v>
          </cell>
        </row>
        <row r="1036">
          <cell r="A1036" t="str">
            <v>EN05</v>
          </cell>
          <cell r="B1036" t="str">
            <v>JTPPES01</v>
          </cell>
          <cell r="C1036" t="str">
            <v>Power Pricing Engine/San Diego</v>
          </cell>
          <cell r="D1036" t="str">
            <v>*OGS*</v>
          </cell>
          <cell r="E1036" t="str">
            <v>KOLAKALAPUDI</v>
          </cell>
          <cell r="F1036" t="str">
            <v>KOLAKALA</v>
          </cell>
          <cell r="G1036">
            <v>36847</v>
          </cell>
          <cell r="H1036">
            <v>11</v>
          </cell>
        </row>
        <row r="1037">
          <cell r="A1037" t="str">
            <v>EN05</v>
          </cell>
          <cell r="B1037" t="str">
            <v>JTPPEE01</v>
          </cell>
          <cell r="C1037" t="str">
            <v>Power Pricing Engine/San Diego</v>
          </cell>
          <cell r="D1037" t="str">
            <v>*ENH*</v>
          </cell>
          <cell r="E1037" t="str">
            <v>KOLAKALAPUDI</v>
          </cell>
          <cell r="F1037" t="str">
            <v>KOLAKALA</v>
          </cell>
          <cell r="G1037">
            <v>36854</v>
          </cell>
          <cell r="H1037">
            <v>12</v>
          </cell>
        </row>
        <row r="1038">
          <cell r="A1038" t="str">
            <v>EN05</v>
          </cell>
          <cell r="B1038" t="str">
            <v>JTPPES01</v>
          </cell>
          <cell r="C1038" t="str">
            <v>Power Pricing Engine/San Diego</v>
          </cell>
          <cell r="D1038" t="str">
            <v>*OGS*</v>
          </cell>
          <cell r="E1038" t="str">
            <v>KOLAKALAPUDI</v>
          </cell>
          <cell r="F1038" t="str">
            <v>KOLAKALA</v>
          </cell>
          <cell r="G1038">
            <v>36854</v>
          </cell>
          <cell r="H1038">
            <v>12</v>
          </cell>
        </row>
        <row r="1039">
          <cell r="A1039" t="str">
            <v>EN04</v>
          </cell>
          <cell r="B1039" t="str">
            <v>JTENRSKV</v>
          </cell>
          <cell r="C1039" t="str">
            <v>Rate Engin R2.5</v>
          </cell>
          <cell r="D1039" t="str">
            <v>*OGS*</v>
          </cell>
          <cell r="E1039" t="str">
            <v>KOMARAGIRI</v>
          </cell>
          <cell r="F1039" t="str">
            <v>MADHUKOM</v>
          </cell>
          <cell r="G1039">
            <v>36826</v>
          </cell>
          <cell r="H1039">
            <v>-19</v>
          </cell>
        </row>
        <row r="1040">
          <cell r="A1040" t="str">
            <v>EN04</v>
          </cell>
          <cell r="B1040" t="str">
            <v>JTENRSKF</v>
          </cell>
          <cell r="C1040" t="str">
            <v>Rate Engin R2.5</v>
          </cell>
          <cell r="D1040" t="str">
            <v>*OGS*</v>
          </cell>
          <cell r="E1040" t="str">
            <v>KOMARAGIRI</v>
          </cell>
          <cell r="F1040" t="str">
            <v>MADHUKOM</v>
          </cell>
          <cell r="G1040">
            <v>36826</v>
          </cell>
          <cell r="H1040">
            <v>19</v>
          </cell>
        </row>
        <row r="1041">
          <cell r="A1041" t="str">
            <v>EN04</v>
          </cell>
          <cell r="B1041" t="str">
            <v>JTENRSKV</v>
          </cell>
          <cell r="C1041" t="str">
            <v>Rate Engin R2.5</v>
          </cell>
          <cell r="D1041" t="str">
            <v>*OGS*</v>
          </cell>
          <cell r="E1041" t="str">
            <v>KOMARAGIRI</v>
          </cell>
          <cell r="F1041" t="str">
            <v>MADHUKOM</v>
          </cell>
          <cell r="G1041">
            <v>36826</v>
          </cell>
          <cell r="H1041">
            <v>19</v>
          </cell>
        </row>
        <row r="1042">
          <cell r="A1042" t="str">
            <v>EN04</v>
          </cell>
          <cell r="B1042" t="str">
            <v>JTENRSKF</v>
          </cell>
          <cell r="C1042" t="str">
            <v>Rate Engin R2.5</v>
          </cell>
          <cell r="D1042" t="str">
            <v>*OGS*</v>
          </cell>
          <cell r="E1042" t="str">
            <v>KOMARAGIRI</v>
          </cell>
          <cell r="F1042" t="str">
            <v>MADHUKOM</v>
          </cell>
          <cell r="G1042">
            <v>36833</v>
          </cell>
          <cell r="H1042">
            <v>40</v>
          </cell>
        </row>
        <row r="1043">
          <cell r="A1043" t="str">
            <v>EN04</v>
          </cell>
          <cell r="B1043" t="str">
            <v>JTENRSKF</v>
          </cell>
          <cell r="C1043" t="str">
            <v>Rate Engin R2.5</v>
          </cell>
          <cell r="D1043" t="str">
            <v>*OGS*</v>
          </cell>
          <cell r="E1043" t="str">
            <v>KOMARAGIRI</v>
          </cell>
          <cell r="F1043" t="str">
            <v>MADHUKOM</v>
          </cell>
          <cell r="G1043">
            <v>36840</v>
          </cell>
          <cell r="H1043">
            <v>40</v>
          </cell>
        </row>
        <row r="1044">
          <cell r="A1044" t="str">
            <v>EN04</v>
          </cell>
          <cell r="B1044" t="str">
            <v>JTENRSKF</v>
          </cell>
          <cell r="C1044" t="str">
            <v>Rate Engin R2.5</v>
          </cell>
          <cell r="D1044" t="str">
            <v>*OGS*</v>
          </cell>
          <cell r="E1044" t="str">
            <v>KOMARAGIRI</v>
          </cell>
          <cell r="F1044" t="str">
            <v>MADHUKOM</v>
          </cell>
          <cell r="G1044">
            <v>36847</v>
          </cell>
          <cell r="H1044">
            <v>40</v>
          </cell>
        </row>
        <row r="1045">
          <cell r="A1045" t="str">
            <v>EN04</v>
          </cell>
          <cell r="B1045" t="str">
            <v>JTENRSKF</v>
          </cell>
          <cell r="C1045" t="str">
            <v>Rate Engin R2.5</v>
          </cell>
          <cell r="D1045" t="str">
            <v>*OGS*</v>
          </cell>
          <cell r="E1045" t="str">
            <v>KOMARAGIRI</v>
          </cell>
          <cell r="F1045" t="str">
            <v>MADHUKOM</v>
          </cell>
          <cell r="G1045">
            <v>36854</v>
          </cell>
          <cell r="H1045">
            <v>24</v>
          </cell>
        </row>
        <row r="1046">
          <cell r="A1046" t="str">
            <v>EN04</v>
          </cell>
          <cell r="B1046" t="str">
            <v>JTENRSKM</v>
          </cell>
          <cell r="C1046" t="str">
            <v>RMPM</v>
          </cell>
          <cell r="D1046" t="str">
            <v>*DEV*</v>
          </cell>
          <cell r="E1046" t="str">
            <v>KORRAPATI</v>
          </cell>
          <cell r="F1046" t="str">
            <v>KORRAPAT</v>
          </cell>
          <cell r="G1046">
            <v>36826</v>
          </cell>
          <cell r="H1046">
            <v>16</v>
          </cell>
        </row>
        <row r="1047">
          <cell r="A1047" t="str">
            <v>EN04</v>
          </cell>
          <cell r="B1047" t="str">
            <v>JTENRSKM</v>
          </cell>
          <cell r="C1047" t="str">
            <v>RMPM</v>
          </cell>
          <cell r="D1047" t="str">
            <v>*DEV*</v>
          </cell>
          <cell r="E1047" t="str">
            <v>KORRAPATI</v>
          </cell>
          <cell r="F1047" t="str">
            <v>KORRAPAT</v>
          </cell>
          <cell r="G1047">
            <v>36833</v>
          </cell>
          <cell r="H1047">
            <v>40</v>
          </cell>
        </row>
        <row r="1048">
          <cell r="A1048" t="str">
            <v>EN04</v>
          </cell>
          <cell r="B1048" t="str">
            <v>JTENRSKM</v>
          </cell>
          <cell r="C1048" t="str">
            <v>RMPM</v>
          </cell>
          <cell r="D1048" t="str">
            <v>*DEV*</v>
          </cell>
          <cell r="E1048" t="str">
            <v>KORRAPATI</v>
          </cell>
          <cell r="F1048" t="str">
            <v>KORRAPAT</v>
          </cell>
          <cell r="G1048">
            <v>36840</v>
          </cell>
          <cell r="H1048">
            <v>40</v>
          </cell>
        </row>
        <row r="1049">
          <cell r="A1049" t="str">
            <v>EN04</v>
          </cell>
          <cell r="B1049" t="str">
            <v>JTENRSKM</v>
          </cell>
          <cell r="C1049" t="str">
            <v>RMPM</v>
          </cell>
          <cell r="D1049" t="str">
            <v>*DEV*</v>
          </cell>
          <cell r="E1049" t="str">
            <v>KORRAPATI</v>
          </cell>
          <cell r="F1049" t="str">
            <v>KORRAPAT</v>
          </cell>
          <cell r="G1049">
            <v>36847</v>
          </cell>
          <cell r="H1049">
            <v>40</v>
          </cell>
        </row>
        <row r="1050">
          <cell r="A1050" t="str">
            <v>EN04</v>
          </cell>
          <cell r="B1050" t="str">
            <v>JTENRSKM</v>
          </cell>
          <cell r="C1050" t="str">
            <v>RMPM</v>
          </cell>
          <cell r="D1050" t="str">
            <v>*DEV*</v>
          </cell>
          <cell r="E1050" t="str">
            <v>KORRAPATI</v>
          </cell>
          <cell r="F1050" t="str">
            <v>KORRAPAT</v>
          </cell>
          <cell r="G1050">
            <v>36854</v>
          </cell>
          <cell r="H1050">
            <v>24</v>
          </cell>
        </row>
        <row r="1051">
          <cell r="A1051" t="str">
            <v>EN06</v>
          </cell>
          <cell r="B1051" t="str">
            <v>JTENPMOV</v>
          </cell>
          <cell r="C1051" t="str">
            <v>PM Oversite</v>
          </cell>
          <cell r="D1051" t="str">
            <v>*OTH*</v>
          </cell>
          <cell r="E1051" t="str">
            <v>KRAKOSKI</v>
          </cell>
          <cell r="F1051" t="str">
            <v>KRAKOSKI</v>
          </cell>
          <cell r="G1051">
            <v>36826</v>
          </cell>
          <cell r="H1051">
            <v>16</v>
          </cell>
        </row>
        <row r="1052">
          <cell r="A1052" t="str">
            <v>EN06</v>
          </cell>
          <cell r="B1052" t="str">
            <v>JTENPMOV</v>
          </cell>
          <cell r="C1052" t="str">
            <v>PM Oversite</v>
          </cell>
          <cell r="D1052" t="str">
            <v>*OTH*</v>
          </cell>
          <cell r="E1052" t="str">
            <v>KRAKOSKI</v>
          </cell>
          <cell r="F1052" t="str">
            <v>KRAKOSKI</v>
          </cell>
          <cell r="G1052">
            <v>36833</v>
          </cell>
          <cell r="H1052">
            <v>40</v>
          </cell>
        </row>
        <row r="1053">
          <cell r="A1053" t="str">
            <v>EN06</v>
          </cell>
          <cell r="B1053" t="str">
            <v>JTENPMOV</v>
          </cell>
          <cell r="C1053" t="str">
            <v>PM Oversite</v>
          </cell>
          <cell r="D1053" t="str">
            <v>*OTH*</v>
          </cell>
          <cell r="E1053" t="str">
            <v>KRAKOSKI</v>
          </cell>
          <cell r="F1053" t="str">
            <v>KRAKOSKI</v>
          </cell>
          <cell r="G1053">
            <v>36840</v>
          </cell>
          <cell r="H1053">
            <v>40</v>
          </cell>
        </row>
        <row r="1054">
          <cell r="A1054" t="str">
            <v>EN06</v>
          </cell>
          <cell r="B1054" t="str">
            <v>JTENPMOV</v>
          </cell>
          <cell r="C1054" t="str">
            <v>PM Oversite</v>
          </cell>
          <cell r="D1054" t="str">
            <v>*OTH*</v>
          </cell>
          <cell r="E1054" t="str">
            <v>KRAKOSKI</v>
          </cell>
          <cell r="F1054" t="str">
            <v>KRAKOSKI</v>
          </cell>
          <cell r="G1054">
            <v>36847</v>
          </cell>
          <cell r="H1054">
            <v>40</v>
          </cell>
        </row>
        <row r="1055">
          <cell r="A1055" t="str">
            <v>EN06</v>
          </cell>
          <cell r="B1055" t="str">
            <v>JTENPMOV</v>
          </cell>
          <cell r="C1055" t="str">
            <v>PM Oversite</v>
          </cell>
          <cell r="D1055" t="str">
            <v>*OTH*</v>
          </cell>
          <cell r="E1055" t="str">
            <v>KRAKOSKI</v>
          </cell>
          <cell r="F1055" t="str">
            <v>KRAKOSKI</v>
          </cell>
          <cell r="G1055">
            <v>36854</v>
          </cell>
          <cell r="H1055">
            <v>24</v>
          </cell>
        </row>
        <row r="1056">
          <cell r="A1056" t="str">
            <v>EN34</v>
          </cell>
          <cell r="B1056" t="str">
            <v>AHEN3401</v>
          </cell>
          <cell r="C1056" t="str">
            <v>Test Group</v>
          </cell>
          <cell r="D1056" t="str">
            <v>*OTH*</v>
          </cell>
          <cell r="E1056" t="str">
            <v>KUSESKI</v>
          </cell>
          <cell r="F1056" t="str">
            <v>KUSESKI</v>
          </cell>
          <cell r="G1056">
            <v>36826</v>
          </cell>
          <cell r="H1056">
            <v>5</v>
          </cell>
        </row>
        <row r="1057">
          <cell r="A1057" t="str">
            <v>EN34</v>
          </cell>
          <cell r="B1057" t="str">
            <v>AHEN3401</v>
          </cell>
          <cell r="C1057" t="str">
            <v>Test Group</v>
          </cell>
          <cell r="D1057" t="str">
            <v>*OTH*</v>
          </cell>
          <cell r="E1057" t="str">
            <v>KUSESKI</v>
          </cell>
          <cell r="F1057" t="str">
            <v>KUSESKI</v>
          </cell>
          <cell r="G1057">
            <v>36833</v>
          </cell>
          <cell r="H1057">
            <v>40</v>
          </cell>
        </row>
        <row r="1058">
          <cell r="A1058" t="str">
            <v>EN01</v>
          </cell>
          <cell r="B1058" t="str">
            <v>JTENCM97</v>
          </cell>
          <cell r="C1058" t="str">
            <v>CMS-Fastpath Enhancements</v>
          </cell>
          <cell r="D1058" t="str">
            <v>*ENH*</v>
          </cell>
          <cell r="E1058" t="str">
            <v>LACERDA</v>
          </cell>
          <cell r="F1058" t="str">
            <v>ENRMARKL</v>
          </cell>
          <cell r="G1058">
            <v>36826</v>
          </cell>
          <cell r="H1058">
            <v>15</v>
          </cell>
        </row>
        <row r="1059">
          <cell r="A1059" t="str">
            <v>EN01</v>
          </cell>
          <cell r="B1059" t="str">
            <v>JTENCMS8</v>
          </cell>
          <cell r="C1059" t="str">
            <v>CMS Reports</v>
          </cell>
          <cell r="D1059" t="str">
            <v>*DEV*</v>
          </cell>
          <cell r="E1059" t="str">
            <v>LACERDA</v>
          </cell>
          <cell r="F1059" t="str">
            <v>ENRMARKL</v>
          </cell>
          <cell r="G1059">
            <v>36833</v>
          </cell>
          <cell r="H1059">
            <v>-3</v>
          </cell>
        </row>
        <row r="1060">
          <cell r="A1060" t="str">
            <v>EN01</v>
          </cell>
          <cell r="B1060" t="str">
            <v>JTENCM97</v>
          </cell>
          <cell r="C1060" t="str">
            <v>CMS-Fastpath Enhancements</v>
          </cell>
          <cell r="D1060" t="str">
            <v>*ENH*</v>
          </cell>
          <cell r="E1060" t="str">
            <v>LACERDA</v>
          </cell>
          <cell r="F1060" t="str">
            <v>ENRMARKL</v>
          </cell>
          <cell r="G1060">
            <v>36833</v>
          </cell>
          <cell r="H1060">
            <v>-38</v>
          </cell>
        </row>
        <row r="1061">
          <cell r="A1061" t="str">
            <v>EN01</v>
          </cell>
          <cell r="B1061" t="str">
            <v>JTENCM97</v>
          </cell>
          <cell r="C1061" t="str">
            <v>CMS-Fastpath Enhancements</v>
          </cell>
          <cell r="D1061" t="str">
            <v>*ENH*</v>
          </cell>
          <cell r="E1061" t="str">
            <v>LACERDA</v>
          </cell>
          <cell r="F1061" t="str">
            <v>ENRMARKL</v>
          </cell>
          <cell r="G1061">
            <v>36833</v>
          </cell>
          <cell r="H1061">
            <v>41</v>
          </cell>
        </row>
        <row r="1062">
          <cell r="A1062" t="str">
            <v>EN01</v>
          </cell>
          <cell r="B1062" t="str">
            <v>JTENCMS8</v>
          </cell>
          <cell r="C1062" t="str">
            <v>CMS Reports</v>
          </cell>
          <cell r="D1062" t="str">
            <v>*DEV*</v>
          </cell>
          <cell r="E1062" t="str">
            <v>LACERDA</v>
          </cell>
          <cell r="F1062" t="str">
            <v>ENRMARKL</v>
          </cell>
          <cell r="G1062">
            <v>36833</v>
          </cell>
          <cell r="H1062">
            <v>3</v>
          </cell>
        </row>
        <row r="1063">
          <cell r="A1063" t="str">
            <v>EN01</v>
          </cell>
          <cell r="B1063" t="str">
            <v>JTENCM97</v>
          </cell>
          <cell r="C1063" t="str">
            <v>CMS-Fastpath Enhancements</v>
          </cell>
          <cell r="D1063" t="str">
            <v>*ENH*</v>
          </cell>
          <cell r="E1063" t="str">
            <v>LACERDA</v>
          </cell>
          <cell r="F1063" t="str">
            <v>ENRMARKL</v>
          </cell>
          <cell r="G1063">
            <v>36833</v>
          </cell>
          <cell r="H1063">
            <v>38</v>
          </cell>
        </row>
        <row r="1064">
          <cell r="A1064" t="str">
            <v>EN01</v>
          </cell>
          <cell r="B1064" t="str">
            <v>JTENCMS3</v>
          </cell>
          <cell r="C1064" t="str">
            <v>CMS</v>
          </cell>
          <cell r="D1064" t="str">
            <v>*OGS*</v>
          </cell>
          <cell r="E1064" t="str">
            <v>LACERDA</v>
          </cell>
          <cell r="F1064" t="str">
            <v>ENRMARKL</v>
          </cell>
          <cell r="G1064">
            <v>36840</v>
          </cell>
          <cell r="H1064">
            <v>-2</v>
          </cell>
        </row>
        <row r="1065">
          <cell r="A1065" t="str">
            <v>EN01</v>
          </cell>
          <cell r="B1065" t="str">
            <v>JTCMSE01</v>
          </cell>
          <cell r="C1065" t="str">
            <v>CMS Enhancements</v>
          </cell>
          <cell r="D1065" t="str">
            <v>*ENH*</v>
          </cell>
          <cell r="E1065" t="str">
            <v>LACERDA</v>
          </cell>
          <cell r="F1065" t="str">
            <v>ENRMARKL</v>
          </cell>
          <cell r="G1065">
            <v>36840</v>
          </cell>
          <cell r="H1065">
            <v>2</v>
          </cell>
        </row>
        <row r="1066">
          <cell r="A1066" t="str">
            <v>EN01</v>
          </cell>
          <cell r="B1066" t="str">
            <v>JTENCMS3</v>
          </cell>
          <cell r="C1066" t="str">
            <v>CMS</v>
          </cell>
          <cell r="D1066" t="str">
            <v>*OGS*</v>
          </cell>
          <cell r="E1066" t="str">
            <v>LACERDA</v>
          </cell>
          <cell r="F1066" t="str">
            <v>ENRMARKL</v>
          </cell>
          <cell r="G1066">
            <v>36840</v>
          </cell>
          <cell r="H1066">
            <v>2</v>
          </cell>
        </row>
        <row r="1067">
          <cell r="A1067" t="str">
            <v>EN01</v>
          </cell>
          <cell r="B1067" t="str">
            <v>JTENCM97</v>
          </cell>
          <cell r="C1067" t="str">
            <v>CMS-Fastpath Enhancements</v>
          </cell>
          <cell r="D1067" t="str">
            <v>*ENH*</v>
          </cell>
          <cell r="E1067" t="str">
            <v>LACERDA</v>
          </cell>
          <cell r="F1067" t="str">
            <v>ENRMARKL</v>
          </cell>
          <cell r="G1067">
            <v>36840</v>
          </cell>
          <cell r="H1067">
            <v>40</v>
          </cell>
        </row>
        <row r="1068">
          <cell r="A1068" t="str">
            <v>EN01</v>
          </cell>
          <cell r="B1068" t="str">
            <v>JTENCMS3</v>
          </cell>
          <cell r="C1068" t="str">
            <v>CMS</v>
          </cell>
          <cell r="D1068" t="str">
            <v>*OGS*</v>
          </cell>
          <cell r="E1068" t="str">
            <v>LACERDA</v>
          </cell>
          <cell r="F1068" t="str">
            <v>ENRMARKL</v>
          </cell>
          <cell r="G1068">
            <v>36847</v>
          </cell>
          <cell r="H1068">
            <v>5</v>
          </cell>
        </row>
        <row r="1069">
          <cell r="A1069" t="str">
            <v>EN01</v>
          </cell>
          <cell r="B1069" t="str">
            <v>JTENCM97</v>
          </cell>
          <cell r="C1069" t="str">
            <v>CMS-Fastpath Enhancements</v>
          </cell>
          <cell r="D1069" t="str">
            <v>*ENH*</v>
          </cell>
          <cell r="E1069" t="str">
            <v>LACERDA</v>
          </cell>
          <cell r="F1069" t="str">
            <v>ENRMARKL</v>
          </cell>
          <cell r="G1069">
            <v>36847</v>
          </cell>
          <cell r="H1069">
            <v>39</v>
          </cell>
        </row>
        <row r="1070">
          <cell r="A1070" t="str">
            <v>EN01</v>
          </cell>
          <cell r="B1070" t="str">
            <v>JTENCM97</v>
          </cell>
          <cell r="C1070" t="str">
            <v>CMS-Fastpath Enhancements</v>
          </cell>
          <cell r="D1070" t="str">
            <v>*ENH*</v>
          </cell>
          <cell r="E1070" t="str">
            <v>LACERDA</v>
          </cell>
          <cell r="F1070" t="str">
            <v>ENRMARKL</v>
          </cell>
          <cell r="G1070">
            <v>36854</v>
          </cell>
          <cell r="H1070">
            <v>29</v>
          </cell>
        </row>
        <row r="1071">
          <cell r="A1071" t="str">
            <v>EN06</v>
          </cell>
          <cell r="B1071" t="str">
            <v>JTENMEAS</v>
          </cell>
          <cell r="C1071" t="str">
            <v>Measurements</v>
          </cell>
          <cell r="D1071" t="str">
            <v>*OTH*</v>
          </cell>
          <cell r="E1071" t="str">
            <v>LAWSON</v>
          </cell>
          <cell r="F1071" t="str">
            <v>MBLAWSON</v>
          </cell>
          <cell r="G1071">
            <v>36826</v>
          </cell>
          <cell r="H1071">
            <v>18</v>
          </cell>
        </row>
        <row r="1072">
          <cell r="A1072" t="str">
            <v>EN06</v>
          </cell>
          <cell r="B1072" t="str">
            <v>JTENMEAS</v>
          </cell>
          <cell r="C1072" t="str">
            <v>Measurements</v>
          </cell>
          <cell r="D1072" t="str">
            <v>*OTH*</v>
          </cell>
          <cell r="E1072" t="str">
            <v>LAWSON</v>
          </cell>
          <cell r="F1072" t="str">
            <v>MBLAWSON</v>
          </cell>
          <cell r="G1072">
            <v>36833</v>
          </cell>
          <cell r="H1072">
            <v>45</v>
          </cell>
        </row>
        <row r="1073">
          <cell r="A1073" t="str">
            <v>EN06</v>
          </cell>
          <cell r="B1073" t="str">
            <v>JTENMEAS</v>
          </cell>
          <cell r="C1073" t="str">
            <v>Measurements</v>
          </cell>
          <cell r="D1073" t="str">
            <v>*OTH*</v>
          </cell>
          <cell r="E1073" t="str">
            <v>LAWSON</v>
          </cell>
          <cell r="F1073" t="str">
            <v>MBLAWSON</v>
          </cell>
          <cell r="G1073">
            <v>36840</v>
          </cell>
          <cell r="H1073">
            <v>47</v>
          </cell>
        </row>
        <row r="1074">
          <cell r="A1074" t="str">
            <v>EN06</v>
          </cell>
          <cell r="B1074" t="str">
            <v>JTENMEAS</v>
          </cell>
          <cell r="C1074" t="str">
            <v>Measurements</v>
          </cell>
          <cell r="D1074" t="str">
            <v>*OTH*</v>
          </cell>
          <cell r="E1074" t="str">
            <v>LAWSON</v>
          </cell>
          <cell r="F1074" t="str">
            <v>MBLAWSON</v>
          </cell>
          <cell r="G1074">
            <v>36847</v>
          </cell>
          <cell r="H1074">
            <v>47.5</v>
          </cell>
        </row>
        <row r="1075">
          <cell r="A1075" t="str">
            <v>EN06</v>
          </cell>
          <cell r="B1075" t="str">
            <v>JTENMEAS</v>
          </cell>
          <cell r="C1075" t="str">
            <v>Measurements</v>
          </cell>
          <cell r="D1075" t="str">
            <v>*OTH*</v>
          </cell>
          <cell r="E1075" t="str">
            <v>LAWSON</v>
          </cell>
          <cell r="F1075" t="str">
            <v>MBLAWSON</v>
          </cell>
          <cell r="G1075">
            <v>36854</v>
          </cell>
          <cell r="H1075">
            <v>27</v>
          </cell>
        </row>
        <row r="1076">
          <cell r="A1076" t="str">
            <v>EN06</v>
          </cell>
          <cell r="B1076" t="str">
            <v>JTENAPPS</v>
          </cell>
          <cell r="C1076" t="str">
            <v>Application Support (Level 2)</v>
          </cell>
          <cell r="D1076" t="str">
            <v>*OTH*</v>
          </cell>
          <cell r="E1076" t="str">
            <v>LERRO</v>
          </cell>
          <cell r="F1076" t="str">
            <v>LERRO</v>
          </cell>
          <cell r="G1076">
            <v>36826</v>
          </cell>
          <cell r="H1076">
            <v>18</v>
          </cell>
        </row>
        <row r="1077">
          <cell r="A1077" t="str">
            <v>EN06</v>
          </cell>
          <cell r="B1077" t="str">
            <v>JTENAPPS</v>
          </cell>
          <cell r="C1077" t="str">
            <v>Application Support (Level 2)</v>
          </cell>
          <cell r="D1077" t="str">
            <v>*OTH*</v>
          </cell>
          <cell r="E1077" t="str">
            <v>LERRO</v>
          </cell>
          <cell r="F1077" t="str">
            <v>LERRO</v>
          </cell>
          <cell r="G1077">
            <v>36833</v>
          </cell>
          <cell r="H1077">
            <v>49</v>
          </cell>
        </row>
        <row r="1078">
          <cell r="A1078" t="str">
            <v>EN06</v>
          </cell>
          <cell r="B1078" t="str">
            <v>JTENAPPS</v>
          </cell>
          <cell r="C1078" t="str">
            <v>Application Support (Level 2)</v>
          </cell>
          <cell r="D1078" t="str">
            <v>*OTH*</v>
          </cell>
          <cell r="E1078" t="str">
            <v>LERRO</v>
          </cell>
          <cell r="F1078" t="str">
            <v>LERRO</v>
          </cell>
          <cell r="G1078">
            <v>36840</v>
          </cell>
          <cell r="H1078">
            <v>48</v>
          </cell>
        </row>
        <row r="1079">
          <cell r="A1079" t="str">
            <v>EN06</v>
          </cell>
          <cell r="B1079" t="str">
            <v>JTENAPPS</v>
          </cell>
          <cell r="C1079" t="str">
            <v>Application Support (Level 2)</v>
          </cell>
          <cell r="D1079" t="str">
            <v>*OTH*</v>
          </cell>
          <cell r="E1079" t="str">
            <v>LERRO</v>
          </cell>
          <cell r="F1079" t="str">
            <v>LERRO</v>
          </cell>
          <cell r="G1079">
            <v>36847</v>
          </cell>
          <cell r="H1079">
            <v>10</v>
          </cell>
        </row>
        <row r="1080">
          <cell r="A1080" t="str">
            <v>EN06</v>
          </cell>
          <cell r="B1080" t="str">
            <v>JTAPPO03</v>
          </cell>
          <cell r="C1080" t="str">
            <v>Change Management</v>
          </cell>
          <cell r="D1080" t="str">
            <v>*OTH*</v>
          </cell>
          <cell r="E1080" t="str">
            <v>LERRO</v>
          </cell>
          <cell r="F1080" t="str">
            <v>LERRO</v>
          </cell>
          <cell r="G1080">
            <v>36847</v>
          </cell>
          <cell r="H1080">
            <v>16</v>
          </cell>
        </row>
        <row r="1081">
          <cell r="A1081" t="str">
            <v>EN01</v>
          </cell>
          <cell r="B1081" t="str">
            <v>JTCMSE02</v>
          </cell>
          <cell r="C1081" t="str">
            <v>CMS Energy 2000</v>
          </cell>
          <cell r="D1081" t="str">
            <v>*ENH*</v>
          </cell>
          <cell r="E1081" t="str">
            <v>LERRO</v>
          </cell>
          <cell r="F1081" t="str">
            <v>LERRO</v>
          </cell>
          <cell r="G1081">
            <v>36847</v>
          </cell>
          <cell r="H1081">
            <v>4</v>
          </cell>
        </row>
        <row r="1082">
          <cell r="A1082" t="str">
            <v>EN06</v>
          </cell>
          <cell r="B1082" t="str">
            <v>JTAPPO02</v>
          </cell>
          <cell r="C1082" t="str">
            <v>Software Configuration Mgt</v>
          </cell>
          <cell r="D1082" t="str">
            <v>*OTH*</v>
          </cell>
          <cell r="E1082" t="str">
            <v>LERRO</v>
          </cell>
          <cell r="F1082" t="str">
            <v>LERRO</v>
          </cell>
          <cell r="G1082">
            <v>36847</v>
          </cell>
          <cell r="H1082">
            <v>11</v>
          </cell>
        </row>
        <row r="1083">
          <cell r="A1083" t="str">
            <v>EN06</v>
          </cell>
          <cell r="B1083" t="str">
            <v>JTAPPO01</v>
          </cell>
          <cell r="C1083" t="str">
            <v>Software Deployment</v>
          </cell>
          <cell r="D1083" t="str">
            <v>*OTH*</v>
          </cell>
          <cell r="E1083" t="str">
            <v>LERRO</v>
          </cell>
          <cell r="F1083" t="str">
            <v>LERRO</v>
          </cell>
          <cell r="G1083">
            <v>36847</v>
          </cell>
          <cell r="H1083">
            <v>5</v>
          </cell>
        </row>
        <row r="1084">
          <cell r="A1084" t="str">
            <v>EN31</v>
          </cell>
          <cell r="B1084" t="str">
            <v>CSENENTA</v>
          </cell>
          <cell r="C1084" t="str">
            <v>Enterprise Architecture</v>
          </cell>
          <cell r="D1084" t="str">
            <v>*OTH*</v>
          </cell>
          <cell r="E1084" t="str">
            <v>LINDSAY</v>
          </cell>
          <cell r="F1084" t="str">
            <v>RLINDSA</v>
          </cell>
          <cell r="G1084">
            <v>36826</v>
          </cell>
          <cell r="H1084">
            <v>-10</v>
          </cell>
        </row>
        <row r="1085">
          <cell r="A1085" t="str">
            <v>EN31</v>
          </cell>
          <cell r="B1085" t="str">
            <v>CSENENTA</v>
          </cell>
          <cell r="C1085" t="str">
            <v>Enterprise Architecture</v>
          </cell>
          <cell r="D1085" t="str">
            <v>*OTH*</v>
          </cell>
          <cell r="E1085" t="str">
            <v>LINDSAY</v>
          </cell>
          <cell r="F1085" t="str">
            <v>RLINDSA</v>
          </cell>
          <cell r="G1085">
            <v>36826</v>
          </cell>
          <cell r="H1085">
            <v>10</v>
          </cell>
        </row>
        <row r="1086">
          <cell r="A1086" t="str">
            <v>EN31</v>
          </cell>
          <cell r="B1086" t="str">
            <v>CSENENTA</v>
          </cell>
          <cell r="C1086" t="str">
            <v>Enterprise Architecture</v>
          </cell>
          <cell r="D1086" t="str">
            <v>*OTH*</v>
          </cell>
          <cell r="E1086" t="str">
            <v>LINDSAY</v>
          </cell>
          <cell r="F1086" t="str">
            <v>RLINDSA</v>
          </cell>
          <cell r="G1086">
            <v>36833</v>
          </cell>
          <cell r="H1086">
            <v>-26</v>
          </cell>
        </row>
        <row r="1087">
          <cell r="A1087" t="str">
            <v>EN31</v>
          </cell>
          <cell r="B1087" t="str">
            <v>CSENENTA</v>
          </cell>
          <cell r="C1087" t="str">
            <v>Enterprise Architecture</v>
          </cell>
          <cell r="D1087" t="str">
            <v>*OTH*</v>
          </cell>
          <cell r="E1087" t="str">
            <v>LINDSAY</v>
          </cell>
          <cell r="F1087" t="str">
            <v>RLINDSA</v>
          </cell>
          <cell r="G1087">
            <v>36833</v>
          </cell>
          <cell r="H1087">
            <v>26</v>
          </cell>
        </row>
        <row r="1088">
          <cell r="A1088" t="str">
            <v>EN31</v>
          </cell>
          <cell r="B1088" t="str">
            <v>CSENENTA</v>
          </cell>
          <cell r="C1088" t="str">
            <v>Enterprise Architecture</v>
          </cell>
          <cell r="D1088" t="str">
            <v>*OTH*</v>
          </cell>
          <cell r="E1088" t="str">
            <v>LINDSAY</v>
          </cell>
          <cell r="F1088" t="str">
            <v>RLINDSA</v>
          </cell>
          <cell r="G1088">
            <v>36840</v>
          </cell>
          <cell r="H1088">
            <v>-21</v>
          </cell>
        </row>
        <row r="1089">
          <cell r="A1089" t="str">
            <v>EN31</v>
          </cell>
          <cell r="B1089" t="str">
            <v>CSENENTA</v>
          </cell>
          <cell r="C1089" t="str">
            <v>Enterprise Architecture</v>
          </cell>
          <cell r="D1089" t="str">
            <v>*OTH*</v>
          </cell>
          <cell r="E1089" t="str">
            <v>LINDSAY</v>
          </cell>
          <cell r="F1089" t="str">
            <v>RLINDSA</v>
          </cell>
          <cell r="G1089">
            <v>36840</v>
          </cell>
          <cell r="H1089">
            <v>21</v>
          </cell>
        </row>
        <row r="1090">
          <cell r="A1090" t="str">
            <v>EN02</v>
          </cell>
          <cell r="B1090" t="str">
            <v>CSEN0205</v>
          </cell>
          <cell r="C1090" t="str">
            <v>Operational Data Store Phase lll</v>
          </cell>
          <cell r="D1090" t="str">
            <v>*DEV*</v>
          </cell>
          <cell r="E1090" t="str">
            <v>LIU</v>
          </cell>
          <cell r="F1090" t="str">
            <v>YANLIU</v>
          </cell>
          <cell r="G1090">
            <v>36826</v>
          </cell>
          <cell r="H1090">
            <v>-16</v>
          </cell>
        </row>
        <row r="1091">
          <cell r="A1091" t="str">
            <v>EN02</v>
          </cell>
          <cell r="B1091" t="str">
            <v>CSEN0205</v>
          </cell>
          <cell r="C1091" t="str">
            <v>Operational Data Store Phase lll</v>
          </cell>
          <cell r="D1091" t="str">
            <v>*DEV*</v>
          </cell>
          <cell r="E1091" t="str">
            <v>LIU</v>
          </cell>
          <cell r="F1091" t="str">
            <v>YANLIU</v>
          </cell>
          <cell r="G1091">
            <v>36826</v>
          </cell>
          <cell r="H1091">
            <v>16</v>
          </cell>
        </row>
        <row r="1092">
          <cell r="A1092" t="str">
            <v>EN04</v>
          </cell>
          <cell r="B1092" t="str">
            <v>CSEN0402</v>
          </cell>
          <cell r="C1092" t="str">
            <v>Risk Mgt-RFS Proposal Development</v>
          </cell>
          <cell r="D1092" t="str">
            <v>*DEV*</v>
          </cell>
          <cell r="E1092" t="str">
            <v>LIU</v>
          </cell>
          <cell r="F1092" t="str">
            <v>YANLIU</v>
          </cell>
          <cell r="G1092">
            <v>36833</v>
          </cell>
          <cell r="H1092">
            <v>24</v>
          </cell>
        </row>
        <row r="1093">
          <cell r="A1093" t="str">
            <v>EN01</v>
          </cell>
          <cell r="B1093" t="str">
            <v>JTCMSE03</v>
          </cell>
          <cell r="C1093" t="str">
            <v>CMS 2.6</v>
          </cell>
          <cell r="D1093" t="str">
            <v>*ENH*</v>
          </cell>
          <cell r="E1093" t="str">
            <v>LOGANATHAN</v>
          </cell>
          <cell r="F1093" t="str">
            <v>ENRAJARA</v>
          </cell>
          <cell r="G1093">
            <v>36826</v>
          </cell>
          <cell r="H1093">
            <v>0</v>
          </cell>
        </row>
        <row r="1094">
          <cell r="A1094" t="str">
            <v>EN01</v>
          </cell>
          <cell r="B1094" t="str">
            <v>JTENCMSB</v>
          </cell>
          <cell r="C1094" t="str">
            <v>CMS 2.5</v>
          </cell>
          <cell r="D1094" t="str">
            <v>*ENH*</v>
          </cell>
          <cell r="E1094" t="str">
            <v>LOGANATHAN</v>
          </cell>
          <cell r="F1094" t="str">
            <v>ENRAJARA</v>
          </cell>
          <cell r="G1094">
            <v>36826</v>
          </cell>
          <cell r="H1094">
            <v>16</v>
          </cell>
        </row>
        <row r="1095">
          <cell r="A1095" t="str">
            <v>EN01</v>
          </cell>
          <cell r="B1095" t="str">
            <v>JTENCMSB</v>
          </cell>
          <cell r="C1095" t="str">
            <v>CMS 2.5</v>
          </cell>
          <cell r="D1095" t="str">
            <v>*ENH*</v>
          </cell>
          <cell r="E1095" t="str">
            <v>LOGANATHAN</v>
          </cell>
          <cell r="F1095" t="str">
            <v>ENRAJARA</v>
          </cell>
          <cell r="G1095">
            <v>36833</v>
          </cell>
          <cell r="H1095">
            <v>9</v>
          </cell>
        </row>
        <row r="1096">
          <cell r="A1096" t="str">
            <v>EN01</v>
          </cell>
          <cell r="B1096" t="str">
            <v>JTCMSE03</v>
          </cell>
          <cell r="C1096" t="str">
            <v>CMS 2.6</v>
          </cell>
          <cell r="D1096" t="str">
            <v>*ENH*</v>
          </cell>
          <cell r="E1096" t="str">
            <v>LOGANATHAN</v>
          </cell>
          <cell r="F1096" t="str">
            <v>ENRAJARA</v>
          </cell>
          <cell r="G1096">
            <v>36833</v>
          </cell>
          <cell r="H1096">
            <v>23</v>
          </cell>
        </row>
        <row r="1097">
          <cell r="A1097" t="str">
            <v>EN01</v>
          </cell>
          <cell r="B1097" t="str">
            <v>JTCMSE01</v>
          </cell>
          <cell r="C1097" t="str">
            <v>CMS Enhancements</v>
          </cell>
          <cell r="D1097" t="str">
            <v>*ENH*</v>
          </cell>
          <cell r="E1097" t="str">
            <v>LOGANATHAN</v>
          </cell>
          <cell r="F1097" t="str">
            <v>ENRAJARA</v>
          </cell>
          <cell r="G1097">
            <v>36833</v>
          </cell>
          <cell r="H1097">
            <v>8</v>
          </cell>
        </row>
        <row r="1098">
          <cell r="A1098" t="str">
            <v>EN01</v>
          </cell>
          <cell r="B1098" t="str">
            <v>JTENCMSB</v>
          </cell>
          <cell r="C1098" t="str">
            <v>CMS 2.5</v>
          </cell>
          <cell r="D1098" t="str">
            <v>*ENH*</v>
          </cell>
          <cell r="E1098" t="str">
            <v>LOGANATHAN</v>
          </cell>
          <cell r="F1098" t="str">
            <v>ENRAJARA</v>
          </cell>
          <cell r="G1098">
            <v>36840</v>
          </cell>
          <cell r="H1098">
            <v>12</v>
          </cell>
        </row>
        <row r="1099">
          <cell r="A1099" t="str">
            <v>EN01</v>
          </cell>
          <cell r="B1099" t="str">
            <v>JTCMSE03</v>
          </cell>
          <cell r="C1099" t="str">
            <v>CMS 2.6</v>
          </cell>
          <cell r="D1099" t="str">
            <v>*ENH*</v>
          </cell>
          <cell r="E1099" t="str">
            <v>LOGANATHAN</v>
          </cell>
          <cell r="F1099" t="str">
            <v>ENRAJARA</v>
          </cell>
          <cell r="G1099">
            <v>36840</v>
          </cell>
          <cell r="H1099">
            <v>28</v>
          </cell>
        </row>
        <row r="1100">
          <cell r="A1100" t="str">
            <v>EN01</v>
          </cell>
          <cell r="B1100" t="str">
            <v>JTCMSE03</v>
          </cell>
          <cell r="C1100" t="str">
            <v>CMS 2.6</v>
          </cell>
          <cell r="D1100" t="str">
            <v>*ENH*</v>
          </cell>
          <cell r="E1100" t="str">
            <v>LOGANATHAN</v>
          </cell>
          <cell r="F1100" t="str">
            <v>ENRAJARA</v>
          </cell>
          <cell r="G1100">
            <v>36847</v>
          </cell>
          <cell r="H1100">
            <v>7</v>
          </cell>
        </row>
        <row r="1101">
          <cell r="A1101" t="str">
            <v>EN01</v>
          </cell>
          <cell r="B1101" t="str">
            <v>JTCMSE02</v>
          </cell>
          <cell r="C1101" t="str">
            <v>CMS Energy 2000</v>
          </cell>
          <cell r="D1101" t="str">
            <v>*ENH*</v>
          </cell>
          <cell r="E1101" t="str">
            <v>LOGANATHAN</v>
          </cell>
          <cell r="F1101" t="str">
            <v>ENRAJARA</v>
          </cell>
          <cell r="G1101">
            <v>36847</v>
          </cell>
          <cell r="H1101">
            <v>40</v>
          </cell>
        </row>
        <row r="1102">
          <cell r="A1102" t="str">
            <v>EN01</v>
          </cell>
          <cell r="B1102" t="str">
            <v>JTCMSE02</v>
          </cell>
          <cell r="C1102" t="str">
            <v>CMS Energy 2000</v>
          </cell>
          <cell r="D1102" t="str">
            <v>*ENH*</v>
          </cell>
          <cell r="E1102" t="str">
            <v>LOGANATHAN</v>
          </cell>
          <cell r="F1102" t="str">
            <v>ENRAJARA</v>
          </cell>
          <cell r="G1102">
            <v>36854</v>
          </cell>
          <cell r="H1102">
            <v>25</v>
          </cell>
        </row>
        <row r="1103">
          <cell r="A1103" t="str">
            <v>EN01</v>
          </cell>
          <cell r="B1103" t="str">
            <v>JTENCMSB</v>
          </cell>
          <cell r="C1103" t="str">
            <v>CMS 2.5</v>
          </cell>
          <cell r="D1103" t="str">
            <v>*ENH*</v>
          </cell>
          <cell r="E1103" t="str">
            <v>LOKHANDE</v>
          </cell>
          <cell r="F1103" t="str">
            <v>LOCKHAND</v>
          </cell>
          <cell r="G1103">
            <v>36826</v>
          </cell>
          <cell r="H1103">
            <v>1</v>
          </cell>
        </row>
        <row r="1104">
          <cell r="A1104" t="str">
            <v>EN01</v>
          </cell>
          <cell r="B1104" t="str">
            <v>JTCMSE03</v>
          </cell>
          <cell r="C1104" t="str">
            <v>CMS 2.6</v>
          </cell>
          <cell r="D1104" t="str">
            <v>*ENH*</v>
          </cell>
          <cell r="E1104" t="str">
            <v>LOKHANDE</v>
          </cell>
          <cell r="F1104" t="str">
            <v>LOCKHAND</v>
          </cell>
          <cell r="G1104">
            <v>36826</v>
          </cell>
          <cell r="H1104">
            <v>17</v>
          </cell>
        </row>
        <row r="1105">
          <cell r="A1105" t="str">
            <v>EN01</v>
          </cell>
          <cell r="B1105" t="str">
            <v>JTENCMSB</v>
          </cell>
          <cell r="C1105" t="str">
            <v>CMS 2.5</v>
          </cell>
          <cell r="D1105" t="str">
            <v>*ENH*</v>
          </cell>
          <cell r="E1105" t="str">
            <v>LOKHANDE</v>
          </cell>
          <cell r="F1105" t="str">
            <v>LOCKHAND</v>
          </cell>
          <cell r="G1105">
            <v>36833</v>
          </cell>
          <cell r="H1105">
            <v>6</v>
          </cell>
        </row>
        <row r="1106">
          <cell r="A1106" t="str">
            <v>EN01</v>
          </cell>
          <cell r="B1106" t="str">
            <v>JTCMSE03</v>
          </cell>
          <cell r="C1106" t="str">
            <v>CMS 2.6</v>
          </cell>
          <cell r="D1106" t="str">
            <v>*ENH*</v>
          </cell>
          <cell r="E1106" t="str">
            <v>LOKHANDE</v>
          </cell>
          <cell r="F1106" t="str">
            <v>LOCKHAND</v>
          </cell>
          <cell r="G1106">
            <v>36833</v>
          </cell>
          <cell r="H1106">
            <v>42.5</v>
          </cell>
        </row>
        <row r="1107">
          <cell r="A1107" t="str">
            <v>EN01</v>
          </cell>
          <cell r="B1107" t="str">
            <v>JTCMSE03</v>
          </cell>
          <cell r="C1107" t="str">
            <v>CMS 2.6</v>
          </cell>
          <cell r="D1107" t="str">
            <v>*ENH*</v>
          </cell>
          <cell r="E1107" t="str">
            <v>LOKHANDE</v>
          </cell>
          <cell r="F1107" t="str">
            <v>LOCKHAND</v>
          </cell>
          <cell r="G1107">
            <v>36840</v>
          </cell>
          <cell r="H1107">
            <v>51</v>
          </cell>
        </row>
        <row r="1108">
          <cell r="A1108" t="str">
            <v>EN01</v>
          </cell>
          <cell r="B1108" t="str">
            <v>JTCMSE03</v>
          </cell>
          <cell r="C1108" t="str">
            <v>CMS 2.6</v>
          </cell>
          <cell r="D1108" t="str">
            <v>*ENH*</v>
          </cell>
          <cell r="E1108" t="str">
            <v>LOKHANDE</v>
          </cell>
          <cell r="F1108" t="str">
            <v>LOCKHAND</v>
          </cell>
          <cell r="G1108">
            <v>36847</v>
          </cell>
          <cell r="H1108">
            <v>40</v>
          </cell>
        </row>
        <row r="1109">
          <cell r="A1109" t="str">
            <v>EN02</v>
          </cell>
          <cell r="B1109" t="str">
            <v>CSEN0205</v>
          </cell>
          <cell r="C1109" t="str">
            <v>Operational Data Store Phase lll</v>
          </cell>
          <cell r="D1109" t="str">
            <v>*DEV*</v>
          </cell>
          <cell r="E1109" t="str">
            <v>LU</v>
          </cell>
          <cell r="F1109" t="str">
            <v>FANLU</v>
          </cell>
          <cell r="G1109">
            <v>36854</v>
          </cell>
          <cell r="H1109">
            <v>-24</v>
          </cell>
        </row>
        <row r="1110">
          <cell r="A1110" t="str">
            <v>EN02</v>
          </cell>
          <cell r="B1110" t="str">
            <v>CSEN0205</v>
          </cell>
          <cell r="C1110" t="str">
            <v>Operational Data Store Phase lll</v>
          </cell>
          <cell r="D1110" t="str">
            <v>*DEV*</v>
          </cell>
          <cell r="E1110" t="str">
            <v>LU</v>
          </cell>
          <cell r="F1110" t="str">
            <v>FANLU</v>
          </cell>
          <cell r="G1110">
            <v>36854</v>
          </cell>
          <cell r="H1110">
            <v>24</v>
          </cell>
        </row>
        <row r="1111">
          <cell r="A1111" t="str">
            <v>EN08</v>
          </cell>
          <cell r="B1111" t="str">
            <v>CSEN0801</v>
          </cell>
          <cell r="C1111" t="str">
            <v>SAP PLANT MAINT. IMPLEMENTATION</v>
          </cell>
          <cell r="D1111" t="str">
            <v>*DEV*</v>
          </cell>
          <cell r="E1111" t="str">
            <v>MAGNUSSON</v>
          </cell>
          <cell r="F1111" t="str">
            <v>BIRGITT1</v>
          </cell>
          <cell r="G1111">
            <v>36826</v>
          </cell>
          <cell r="H1111">
            <v>-4</v>
          </cell>
        </row>
        <row r="1112">
          <cell r="A1112" t="str">
            <v>EN08</v>
          </cell>
          <cell r="B1112" t="str">
            <v>CSEN0801</v>
          </cell>
          <cell r="C1112" t="str">
            <v>SAP PLANT MAINT. IMPLEMENTATION</v>
          </cell>
          <cell r="D1112" t="str">
            <v>*DEV*</v>
          </cell>
          <cell r="E1112" t="str">
            <v>MAGNUSSON</v>
          </cell>
          <cell r="F1112" t="str">
            <v>BIRGITT1</v>
          </cell>
          <cell r="G1112">
            <v>36826</v>
          </cell>
          <cell r="H1112">
            <v>4</v>
          </cell>
        </row>
        <row r="1113">
          <cell r="A1113" t="str">
            <v>EN08</v>
          </cell>
          <cell r="B1113" t="str">
            <v>CSEN0801</v>
          </cell>
          <cell r="C1113" t="str">
            <v>SAP PLANT MAINT. IMPLEMENTATION</v>
          </cell>
          <cell r="D1113" t="str">
            <v>*DEV*</v>
          </cell>
          <cell r="E1113" t="str">
            <v>MAGNUSSON</v>
          </cell>
          <cell r="F1113" t="str">
            <v>BIRGITT1</v>
          </cell>
          <cell r="G1113">
            <v>36833</v>
          </cell>
          <cell r="H1113">
            <v>-40</v>
          </cell>
        </row>
        <row r="1114">
          <cell r="A1114" t="str">
            <v>EN08</v>
          </cell>
          <cell r="B1114" t="str">
            <v>CSEN0801</v>
          </cell>
          <cell r="C1114" t="str">
            <v>SAP PLANT MAINT. IMPLEMENTATION</v>
          </cell>
          <cell r="D1114" t="str">
            <v>*DEV*</v>
          </cell>
          <cell r="E1114" t="str">
            <v>MAGNUSSON</v>
          </cell>
          <cell r="F1114" t="str">
            <v>BIRGITT1</v>
          </cell>
          <cell r="G1114">
            <v>36833</v>
          </cell>
          <cell r="H1114">
            <v>40</v>
          </cell>
        </row>
        <row r="1115">
          <cell r="A1115" t="str">
            <v>EN08</v>
          </cell>
          <cell r="B1115" t="str">
            <v>CSEN0801</v>
          </cell>
          <cell r="C1115" t="str">
            <v>SAP PLANT MAINT. IMPLEMENTATION</v>
          </cell>
          <cell r="D1115" t="str">
            <v>*DEV*</v>
          </cell>
          <cell r="E1115" t="str">
            <v>MAGNUSSON</v>
          </cell>
          <cell r="F1115" t="str">
            <v>BIRGITT1</v>
          </cell>
          <cell r="G1115">
            <v>36840</v>
          </cell>
          <cell r="H1115">
            <v>-14.5</v>
          </cell>
        </row>
        <row r="1116">
          <cell r="A1116" t="str">
            <v>EN08</v>
          </cell>
          <cell r="B1116" t="str">
            <v>CSEN0801</v>
          </cell>
          <cell r="C1116" t="str">
            <v>SAP PLANT MAINT. IMPLEMENTATION</v>
          </cell>
          <cell r="D1116" t="str">
            <v>*DEV*</v>
          </cell>
          <cell r="E1116" t="str">
            <v>MAGNUSSON</v>
          </cell>
          <cell r="F1116" t="str">
            <v>BIRGITT1</v>
          </cell>
          <cell r="G1116">
            <v>36840</v>
          </cell>
          <cell r="H1116">
            <v>14.5</v>
          </cell>
        </row>
        <row r="1117">
          <cell r="A1117" t="str">
            <v>EN04</v>
          </cell>
          <cell r="B1117" t="str">
            <v>JTPCSD01</v>
          </cell>
          <cell r="C1117" t="str">
            <v>PCast Sched System</v>
          </cell>
          <cell r="D1117" t="str">
            <v>*DEV*</v>
          </cell>
          <cell r="E1117" t="str">
            <v>MARLOW III</v>
          </cell>
          <cell r="F1117" t="str">
            <v>BMARLOW</v>
          </cell>
          <cell r="G1117">
            <v>36826</v>
          </cell>
          <cell r="H1117">
            <v>19</v>
          </cell>
        </row>
        <row r="1118">
          <cell r="A1118" t="str">
            <v>EN04</v>
          </cell>
          <cell r="B1118" t="str">
            <v>JTPCSD01</v>
          </cell>
          <cell r="C1118" t="str">
            <v>PCast Sched System</v>
          </cell>
          <cell r="D1118" t="str">
            <v>*DEV*</v>
          </cell>
          <cell r="E1118" t="str">
            <v>MARLOW III</v>
          </cell>
          <cell r="F1118" t="str">
            <v>BMARLOW</v>
          </cell>
          <cell r="G1118">
            <v>36833</v>
          </cell>
          <cell r="H1118">
            <v>48</v>
          </cell>
        </row>
        <row r="1119">
          <cell r="A1119" t="str">
            <v>EN04</v>
          </cell>
          <cell r="B1119" t="str">
            <v>JTPCSD01</v>
          </cell>
          <cell r="C1119" t="str">
            <v>PCast Sched System</v>
          </cell>
          <cell r="D1119" t="str">
            <v>*DEV*</v>
          </cell>
          <cell r="E1119" t="str">
            <v>MARLOW III</v>
          </cell>
          <cell r="F1119" t="str">
            <v>BMARLOW</v>
          </cell>
          <cell r="G1119">
            <v>36840</v>
          </cell>
          <cell r="H1119">
            <v>45</v>
          </cell>
        </row>
        <row r="1120">
          <cell r="A1120" t="str">
            <v>EN04</v>
          </cell>
          <cell r="B1120" t="str">
            <v>JTPCSD01</v>
          </cell>
          <cell r="C1120" t="str">
            <v>PCast Sched System</v>
          </cell>
          <cell r="D1120" t="str">
            <v>*DEV*</v>
          </cell>
          <cell r="E1120" t="str">
            <v>MARLOW III</v>
          </cell>
          <cell r="F1120" t="str">
            <v>BMARLOW</v>
          </cell>
          <cell r="G1120">
            <v>36847</v>
          </cell>
          <cell r="H1120">
            <v>45</v>
          </cell>
        </row>
        <row r="1121">
          <cell r="A1121" t="str">
            <v>EN04</v>
          </cell>
          <cell r="B1121" t="str">
            <v>JTPCSD01</v>
          </cell>
          <cell r="C1121" t="str">
            <v>PCast Sched System</v>
          </cell>
          <cell r="D1121" t="str">
            <v>*DEV*</v>
          </cell>
          <cell r="E1121" t="str">
            <v>MARLOW III</v>
          </cell>
          <cell r="F1121" t="str">
            <v>BMARLOW</v>
          </cell>
          <cell r="G1121">
            <v>36854</v>
          </cell>
          <cell r="H1121">
            <v>27</v>
          </cell>
        </row>
        <row r="1122">
          <cell r="A1122" t="str">
            <v>EN02</v>
          </cell>
          <cell r="B1122" t="str">
            <v>JTENFA98</v>
          </cell>
          <cell r="C1122" t="str">
            <v>Facilities RFS Proposal Development</v>
          </cell>
          <cell r="D1122" t="str">
            <v>*DEV*</v>
          </cell>
          <cell r="E1122" t="str">
            <v>MARQUEZ</v>
          </cell>
          <cell r="F1122" t="str">
            <v>IMARQUEZ</v>
          </cell>
          <cell r="G1122">
            <v>36826</v>
          </cell>
          <cell r="H1122">
            <v>16</v>
          </cell>
        </row>
        <row r="1123">
          <cell r="A1123" t="str">
            <v>EN02</v>
          </cell>
          <cell r="B1123" t="str">
            <v>JTMXDD01</v>
          </cell>
          <cell r="C1123" t="str">
            <v>MapXtreme Developer</v>
          </cell>
          <cell r="D1123" t="str">
            <v>*DEV*</v>
          </cell>
          <cell r="E1123" t="str">
            <v>MARQUEZ</v>
          </cell>
          <cell r="F1123" t="str">
            <v>IMARQUEZ</v>
          </cell>
          <cell r="G1123">
            <v>36833</v>
          </cell>
          <cell r="H1123">
            <v>40</v>
          </cell>
        </row>
        <row r="1124">
          <cell r="A1124" t="str">
            <v>EN02</v>
          </cell>
          <cell r="B1124" t="str">
            <v>JTMXDD01</v>
          </cell>
          <cell r="C1124" t="str">
            <v>MapXtreme Developer</v>
          </cell>
          <cell r="D1124" t="str">
            <v>*DEV*</v>
          </cell>
          <cell r="E1124" t="str">
            <v>MARQUEZ</v>
          </cell>
          <cell r="F1124" t="str">
            <v>IMARQUEZ</v>
          </cell>
          <cell r="G1124">
            <v>36840</v>
          </cell>
          <cell r="H1124">
            <v>40</v>
          </cell>
        </row>
        <row r="1125">
          <cell r="A1125" t="str">
            <v>EN02</v>
          </cell>
          <cell r="B1125" t="str">
            <v>JTMXDD01</v>
          </cell>
          <cell r="C1125" t="str">
            <v>MapXtreme Developer</v>
          </cell>
          <cell r="D1125" t="str">
            <v>*DEV*</v>
          </cell>
          <cell r="E1125" t="str">
            <v>MARQUEZ</v>
          </cell>
          <cell r="F1125" t="str">
            <v>IMARQUEZ</v>
          </cell>
          <cell r="G1125">
            <v>36847</v>
          </cell>
          <cell r="H1125">
            <v>40</v>
          </cell>
        </row>
        <row r="1126">
          <cell r="A1126" t="str">
            <v>EN02</v>
          </cell>
          <cell r="B1126" t="str">
            <v>JTMXDD01</v>
          </cell>
          <cell r="C1126" t="str">
            <v>MapXtreme Developer</v>
          </cell>
          <cell r="D1126" t="str">
            <v>*DEV*</v>
          </cell>
          <cell r="E1126" t="str">
            <v>MARQUEZ</v>
          </cell>
          <cell r="F1126" t="str">
            <v>IMARQUEZ</v>
          </cell>
          <cell r="G1126">
            <v>36854</v>
          </cell>
          <cell r="H1126">
            <v>40</v>
          </cell>
        </row>
        <row r="1127">
          <cell r="A1127" t="str">
            <v>EN08</v>
          </cell>
          <cell r="B1127" t="str">
            <v>CSENRR98</v>
          </cell>
          <cell r="C1127" t="str">
            <v>Strategic Risk Mgt - RFS Proposal Dev</v>
          </cell>
          <cell r="D1127" t="str">
            <v>*DEV*</v>
          </cell>
          <cell r="E1127" t="str">
            <v>MARQUEZ-PRIETO</v>
          </cell>
          <cell r="F1127" t="str">
            <v>JOSEMARQ</v>
          </cell>
          <cell r="G1127">
            <v>36840</v>
          </cell>
          <cell r="H1127">
            <v>-45</v>
          </cell>
        </row>
        <row r="1128">
          <cell r="A1128" t="str">
            <v>EN08</v>
          </cell>
          <cell r="B1128" t="str">
            <v>CSENRR98</v>
          </cell>
          <cell r="C1128" t="str">
            <v>Strategic Risk Mgt - RFS Proposal</v>
          </cell>
          <cell r="D1128" t="str">
            <v>*DEV*</v>
          </cell>
          <cell r="E1128" t="str">
            <v>MARQUEZ-PRIETO</v>
          </cell>
          <cell r="F1128" t="str">
            <v>JOSEMARQ</v>
          </cell>
          <cell r="G1128">
            <v>36840</v>
          </cell>
          <cell r="H1128">
            <v>45</v>
          </cell>
        </row>
        <row r="1129">
          <cell r="A1129" t="str">
            <v>EN08</v>
          </cell>
          <cell r="B1129" t="str">
            <v>CSENRR98</v>
          </cell>
          <cell r="C1129" t="str">
            <v>Strategic Risk Mgt - RFS Proposal Dev</v>
          </cell>
          <cell r="D1129" t="str">
            <v>*DEV*</v>
          </cell>
          <cell r="E1129" t="str">
            <v>MARQUEZ-PRIETO</v>
          </cell>
          <cell r="F1129" t="str">
            <v>JOSEMARQ</v>
          </cell>
          <cell r="G1129">
            <v>36847</v>
          </cell>
          <cell r="H1129">
            <v>-46</v>
          </cell>
        </row>
        <row r="1130">
          <cell r="A1130" t="str">
            <v>EN08</v>
          </cell>
          <cell r="B1130" t="str">
            <v>CSENRR98</v>
          </cell>
          <cell r="C1130" t="str">
            <v>Strategic Risk Mgt - RFS Proposal</v>
          </cell>
          <cell r="D1130" t="str">
            <v>*DEV*</v>
          </cell>
          <cell r="E1130" t="str">
            <v>MARQUEZ-PRIETO</v>
          </cell>
          <cell r="F1130" t="str">
            <v>JOSEMARQ</v>
          </cell>
          <cell r="G1130">
            <v>36847</v>
          </cell>
          <cell r="H1130">
            <v>46</v>
          </cell>
        </row>
        <row r="1131">
          <cell r="A1131" t="str">
            <v>EN08</v>
          </cell>
          <cell r="B1131" t="str">
            <v>CSENRR98</v>
          </cell>
          <cell r="C1131" t="str">
            <v>Strategic Risk Mgt - RFS Proposal Dev</v>
          </cell>
          <cell r="D1131" t="str">
            <v>*DEV*</v>
          </cell>
          <cell r="E1131" t="str">
            <v>MARQUEZ-PRIETO</v>
          </cell>
          <cell r="F1131" t="str">
            <v>JOSEMARQ</v>
          </cell>
          <cell r="G1131">
            <v>36854</v>
          </cell>
          <cell r="H1131">
            <v>-24</v>
          </cell>
        </row>
        <row r="1132">
          <cell r="A1132" t="str">
            <v>EN08</v>
          </cell>
          <cell r="B1132" t="str">
            <v>CSENRR98</v>
          </cell>
          <cell r="C1132" t="str">
            <v>Strategic Risk Mgt - RFS Proposal</v>
          </cell>
          <cell r="D1132" t="str">
            <v>*DEV*</v>
          </cell>
          <cell r="E1132" t="str">
            <v>MARQUEZ-PRIETO</v>
          </cell>
          <cell r="F1132" t="str">
            <v>JOSEMARQ</v>
          </cell>
          <cell r="G1132">
            <v>36854</v>
          </cell>
          <cell r="H1132">
            <v>24</v>
          </cell>
        </row>
        <row r="1133">
          <cell r="A1133" t="str">
            <v>EN05</v>
          </cell>
          <cell r="B1133" t="str">
            <v>CSNEPD01</v>
          </cell>
          <cell r="C1133" t="str">
            <v>NEPOOL</v>
          </cell>
          <cell r="D1133" t="str">
            <v>*DEV*</v>
          </cell>
          <cell r="E1133" t="str">
            <v>MARSHALL, SCOTT</v>
          </cell>
          <cell r="F1133" t="str">
            <v>........</v>
          </cell>
          <cell r="G1133">
            <v>36826</v>
          </cell>
          <cell r="H1133">
            <v>-16</v>
          </cell>
        </row>
        <row r="1134">
          <cell r="A1134" t="str">
            <v>EN05</v>
          </cell>
          <cell r="B1134" t="str">
            <v>CSSAPD01</v>
          </cell>
          <cell r="C1134" t="str">
            <v>SAP BRIO Reporting</v>
          </cell>
          <cell r="D1134" t="str">
            <v>*DEV*</v>
          </cell>
          <cell r="E1134" t="str">
            <v>MARSHALL, SCOTT</v>
          </cell>
          <cell r="F1134" t="str">
            <v>........</v>
          </cell>
          <cell r="G1134">
            <v>36826</v>
          </cell>
          <cell r="H1134">
            <v>16</v>
          </cell>
        </row>
        <row r="1135">
          <cell r="A1135" t="str">
            <v>EN05</v>
          </cell>
          <cell r="B1135" t="str">
            <v>CSNEPD01</v>
          </cell>
          <cell r="C1135" t="str">
            <v>NEPOOL</v>
          </cell>
          <cell r="D1135" t="str">
            <v>*DEV*</v>
          </cell>
          <cell r="E1135" t="str">
            <v>MARSHALL, SCOTT</v>
          </cell>
          <cell r="F1135" t="str">
            <v>........</v>
          </cell>
          <cell r="G1135">
            <v>36826</v>
          </cell>
          <cell r="H1135">
            <v>16</v>
          </cell>
        </row>
        <row r="1136">
          <cell r="A1136" t="str">
            <v>EN05</v>
          </cell>
          <cell r="B1136" t="str">
            <v>CSNEPD01</v>
          </cell>
          <cell r="C1136" t="str">
            <v>SAP BRIO Reporting</v>
          </cell>
          <cell r="D1136" t="str">
            <v>*DEV*</v>
          </cell>
          <cell r="E1136" t="str">
            <v>MARSHALL, SCOTT</v>
          </cell>
          <cell r="F1136" t="str">
            <v>........</v>
          </cell>
          <cell r="G1136">
            <v>36833</v>
          </cell>
          <cell r="H1136">
            <v>-28</v>
          </cell>
        </row>
        <row r="1137">
          <cell r="A1137" t="str">
            <v>EN05</v>
          </cell>
          <cell r="B1137" t="str">
            <v>CSSAPD01</v>
          </cell>
          <cell r="C1137" t="str">
            <v>SAP BRIO Reporting</v>
          </cell>
          <cell r="D1137" t="str">
            <v>*DEV*</v>
          </cell>
          <cell r="E1137" t="str">
            <v>MARSHALL, SCOTT</v>
          </cell>
          <cell r="F1137" t="str">
            <v>........</v>
          </cell>
          <cell r="G1137">
            <v>36833</v>
          </cell>
          <cell r="H1137">
            <v>28</v>
          </cell>
        </row>
        <row r="1138">
          <cell r="A1138" t="str">
            <v>EN05</v>
          </cell>
          <cell r="B1138" t="str">
            <v>TNENFINV</v>
          </cell>
          <cell r="C1138" t="str">
            <v>BRIO Reporting/Query</v>
          </cell>
          <cell r="D1138" t="str">
            <v>*DEV*</v>
          </cell>
          <cell r="E1138" t="str">
            <v>MARSHALL, SCOTT</v>
          </cell>
          <cell r="F1138" t="str">
            <v>........</v>
          </cell>
          <cell r="G1138">
            <v>36833</v>
          </cell>
          <cell r="H1138">
            <v>12</v>
          </cell>
        </row>
        <row r="1139">
          <cell r="A1139" t="str">
            <v>EN05</v>
          </cell>
          <cell r="B1139" t="str">
            <v>CSNEPD01</v>
          </cell>
          <cell r="C1139" t="str">
            <v>SAP BRIO Reporting</v>
          </cell>
          <cell r="D1139" t="str">
            <v>*DEV*</v>
          </cell>
          <cell r="E1139" t="str">
            <v>MARSHALL, SCOTT</v>
          </cell>
          <cell r="F1139" t="str">
            <v>........</v>
          </cell>
          <cell r="G1139">
            <v>36833</v>
          </cell>
          <cell r="H1139">
            <v>28</v>
          </cell>
        </row>
        <row r="1140">
          <cell r="A1140" t="str">
            <v>EN05</v>
          </cell>
          <cell r="B1140" t="str">
            <v>CSBRIDO3</v>
          </cell>
          <cell r="C1140" t="str">
            <v>BRIO Reporting/ENA</v>
          </cell>
          <cell r="D1140" t="str">
            <v>*DEV*</v>
          </cell>
          <cell r="E1140" t="str">
            <v>MARSHALL, SCOTT</v>
          </cell>
          <cell r="F1140" t="str">
            <v>........</v>
          </cell>
          <cell r="G1140">
            <v>36840</v>
          </cell>
          <cell r="H1140">
            <v>40</v>
          </cell>
        </row>
        <row r="1141">
          <cell r="A1141" t="str">
            <v>EN05</v>
          </cell>
          <cell r="B1141" t="str">
            <v>CSBRIDO3</v>
          </cell>
          <cell r="C1141" t="str">
            <v>BRIO Reporting/ENA</v>
          </cell>
          <cell r="D1141" t="str">
            <v>*DEV*</v>
          </cell>
          <cell r="E1141" t="str">
            <v>MARSHALL, SCOTT</v>
          </cell>
          <cell r="F1141" t="str">
            <v>........</v>
          </cell>
          <cell r="G1141">
            <v>36847</v>
          </cell>
          <cell r="H1141">
            <v>40</v>
          </cell>
        </row>
        <row r="1142">
          <cell r="A1142" t="str">
            <v>EN05</v>
          </cell>
          <cell r="B1142" t="str">
            <v>CSBRIDO3</v>
          </cell>
          <cell r="C1142" t="str">
            <v>BRIO Reporting/ENA</v>
          </cell>
          <cell r="D1142" t="str">
            <v>*DEV*</v>
          </cell>
          <cell r="E1142" t="str">
            <v>MARSHALL, SCOTT</v>
          </cell>
          <cell r="F1142" t="str">
            <v>........</v>
          </cell>
          <cell r="G1142">
            <v>36854</v>
          </cell>
          <cell r="H1142">
            <v>24</v>
          </cell>
        </row>
        <row r="1143">
          <cell r="A1143" t="str">
            <v>EN06</v>
          </cell>
          <cell r="B1143" t="str">
            <v>JTENFMA1</v>
          </cell>
          <cell r="C1143" t="str">
            <v>Facilities Management Administration</v>
          </cell>
          <cell r="D1143" t="str">
            <v>*OTH*</v>
          </cell>
          <cell r="E1143" t="str">
            <v>MARTINEZ</v>
          </cell>
          <cell r="F1143" t="str">
            <v>ENRJOHNM</v>
          </cell>
          <cell r="G1143">
            <v>36826</v>
          </cell>
          <cell r="H1143">
            <v>16</v>
          </cell>
        </row>
        <row r="1144">
          <cell r="A1144" t="str">
            <v>EN06</v>
          </cell>
          <cell r="B1144" t="str">
            <v>JTENFMA1</v>
          </cell>
          <cell r="C1144" t="str">
            <v>Facilities Management Administration</v>
          </cell>
          <cell r="D1144" t="str">
            <v>*OTH*</v>
          </cell>
          <cell r="E1144" t="str">
            <v>MARTINEZ</v>
          </cell>
          <cell r="F1144" t="str">
            <v>ENRJOHNM</v>
          </cell>
          <cell r="G1144">
            <v>36833</v>
          </cell>
          <cell r="H1144">
            <v>44</v>
          </cell>
        </row>
        <row r="1145">
          <cell r="A1145" t="str">
            <v>EN06</v>
          </cell>
          <cell r="B1145" t="str">
            <v>JTENFMA1</v>
          </cell>
          <cell r="C1145" t="str">
            <v>Facilities Management Administration</v>
          </cell>
          <cell r="D1145" t="str">
            <v>*OTH*</v>
          </cell>
          <cell r="E1145" t="str">
            <v>MARTINEZ</v>
          </cell>
          <cell r="F1145" t="str">
            <v>ENRJOHNM</v>
          </cell>
          <cell r="G1145">
            <v>36840</v>
          </cell>
          <cell r="H1145">
            <v>40</v>
          </cell>
        </row>
        <row r="1146">
          <cell r="A1146" t="str">
            <v>EN06</v>
          </cell>
          <cell r="B1146" t="str">
            <v>JTENFMA1</v>
          </cell>
          <cell r="C1146" t="str">
            <v>Facilities Management Administration</v>
          </cell>
          <cell r="D1146" t="str">
            <v>*OTH*</v>
          </cell>
          <cell r="E1146" t="str">
            <v>MARTINEZ</v>
          </cell>
          <cell r="F1146" t="str">
            <v>ENRJOHNM</v>
          </cell>
          <cell r="G1146">
            <v>36847</v>
          </cell>
          <cell r="H1146">
            <v>42</v>
          </cell>
        </row>
        <row r="1147">
          <cell r="A1147" t="str">
            <v>EN06</v>
          </cell>
          <cell r="B1147" t="str">
            <v>JTENFMA1</v>
          </cell>
          <cell r="C1147" t="str">
            <v>Facilities Management Administration</v>
          </cell>
          <cell r="D1147" t="str">
            <v>*OTH*</v>
          </cell>
          <cell r="E1147" t="str">
            <v>MARTINEZ</v>
          </cell>
          <cell r="F1147" t="str">
            <v>ENRJOHNM</v>
          </cell>
          <cell r="G1147">
            <v>36854</v>
          </cell>
          <cell r="H1147">
            <v>16</v>
          </cell>
        </row>
        <row r="1148">
          <cell r="A1148" t="str">
            <v>EN07</v>
          </cell>
          <cell r="B1148" t="str">
            <v>JTENUNDR</v>
          </cell>
          <cell r="C1148" t="str">
            <v>Under Utilization</v>
          </cell>
          <cell r="D1148" t="str">
            <v>*OTH*</v>
          </cell>
          <cell r="E1148" t="str">
            <v>MARTINS</v>
          </cell>
          <cell r="F1148" t="str">
            <v>ENRJACKM</v>
          </cell>
          <cell r="G1148">
            <v>36826</v>
          </cell>
          <cell r="H1148">
            <v>16</v>
          </cell>
        </row>
        <row r="1149">
          <cell r="A1149" t="str">
            <v>EN07</v>
          </cell>
          <cell r="B1149" t="str">
            <v>JTENUNDR</v>
          </cell>
          <cell r="C1149" t="str">
            <v>Under Utilization</v>
          </cell>
          <cell r="D1149" t="str">
            <v>*OTH*</v>
          </cell>
          <cell r="E1149" t="str">
            <v>MARTINS</v>
          </cell>
          <cell r="F1149" t="str">
            <v>ENRJACKM</v>
          </cell>
          <cell r="G1149">
            <v>36833</v>
          </cell>
          <cell r="H1149">
            <v>40</v>
          </cell>
        </row>
        <row r="1150">
          <cell r="A1150" t="str">
            <v>EN07</v>
          </cell>
          <cell r="B1150" t="str">
            <v>JTENUNDR</v>
          </cell>
          <cell r="C1150" t="str">
            <v>Under Utilization</v>
          </cell>
          <cell r="D1150" t="str">
            <v>*OTH*</v>
          </cell>
          <cell r="E1150" t="str">
            <v>MARTINS</v>
          </cell>
          <cell r="F1150" t="str">
            <v>ENRJACKM</v>
          </cell>
          <cell r="G1150">
            <v>36840</v>
          </cell>
          <cell r="H1150">
            <v>40</v>
          </cell>
        </row>
        <row r="1151">
          <cell r="A1151" t="str">
            <v>EN07</v>
          </cell>
          <cell r="B1151" t="str">
            <v>JTENUNDR</v>
          </cell>
          <cell r="C1151" t="str">
            <v>Under Utilization</v>
          </cell>
          <cell r="D1151" t="str">
            <v>*OTH*</v>
          </cell>
          <cell r="E1151" t="str">
            <v>MARTINS</v>
          </cell>
          <cell r="F1151" t="str">
            <v>ENRJACKM</v>
          </cell>
          <cell r="G1151">
            <v>36847</v>
          </cell>
          <cell r="H1151">
            <v>40</v>
          </cell>
        </row>
        <row r="1152">
          <cell r="A1152" t="str">
            <v>EN07</v>
          </cell>
          <cell r="B1152" t="str">
            <v>JTENUNDR</v>
          </cell>
          <cell r="C1152" t="str">
            <v>Under Utilization</v>
          </cell>
          <cell r="D1152" t="str">
            <v>*OTH*</v>
          </cell>
          <cell r="E1152" t="str">
            <v>MARTINS</v>
          </cell>
          <cell r="F1152" t="str">
            <v>ENRJACKM</v>
          </cell>
          <cell r="G1152">
            <v>36854</v>
          </cell>
          <cell r="H1152">
            <v>24</v>
          </cell>
        </row>
        <row r="1153">
          <cell r="A1153" t="str">
            <v>EN05</v>
          </cell>
          <cell r="B1153" t="str">
            <v>JTEFSE91</v>
          </cell>
          <cell r="C1153" t="str">
            <v>EFS Data Warehouse Fastpath</v>
          </cell>
          <cell r="D1153" t="str">
            <v>*ENH*</v>
          </cell>
          <cell r="E1153" t="str">
            <v>MATKAR</v>
          </cell>
          <cell r="F1153" t="str">
            <v>ENRSAMIR</v>
          </cell>
          <cell r="G1153">
            <v>36826</v>
          </cell>
          <cell r="H1153">
            <v>16</v>
          </cell>
        </row>
        <row r="1154">
          <cell r="A1154" t="str">
            <v>EN05</v>
          </cell>
          <cell r="B1154" t="str">
            <v>JTEFSE91</v>
          </cell>
          <cell r="C1154" t="str">
            <v>EFS Data Warehouse Fastpath</v>
          </cell>
          <cell r="D1154" t="str">
            <v>*ENH*</v>
          </cell>
          <cell r="E1154" t="str">
            <v>MATKAR</v>
          </cell>
          <cell r="F1154" t="str">
            <v>ENRSAMIR</v>
          </cell>
          <cell r="G1154">
            <v>36833</v>
          </cell>
          <cell r="H1154">
            <v>40</v>
          </cell>
        </row>
        <row r="1155">
          <cell r="A1155" t="str">
            <v>EN05</v>
          </cell>
          <cell r="B1155" t="str">
            <v>JTEFSE91</v>
          </cell>
          <cell r="C1155" t="str">
            <v>EFS Data Warehouse Fastpath</v>
          </cell>
          <cell r="D1155" t="str">
            <v>*ENH*</v>
          </cell>
          <cell r="E1155" t="str">
            <v>MATKAR</v>
          </cell>
          <cell r="F1155" t="str">
            <v>ENRSAMIR</v>
          </cell>
          <cell r="G1155">
            <v>36840</v>
          </cell>
          <cell r="H1155">
            <v>40</v>
          </cell>
        </row>
        <row r="1156">
          <cell r="A1156" t="str">
            <v>EN05</v>
          </cell>
          <cell r="B1156" t="str">
            <v>JTEFSE91</v>
          </cell>
          <cell r="C1156" t="str">
            <v>EFS Data Warehouse Fastpath</v>
          </cell>
          <cell r="D1156" t="str">
            <v>*ENH*</v>
          </cell>
          <cell r="E1156" t="str">
            <v>MATKAR</v>
          </cell>
          <cell r="F1156" t="str">
            <v>ENRSAMIR</v>
          </cell>
          <cell r="G1156">
            <v>36847</v>
          </cell>
          <cell r="H1156">
            <v>40</v>
          </cell>
        </row>
        <row r="1157">
          <cell r="A1157" t="str">
            <v>EN05</v>
          </cell>
          <cell r="B1157" t="str">
            <v>JTEFSE91</v>
          </cell>
          <cell r="C1157" t="str">
            <v>EFS Data Warehouse Fastpath</v>
          </cell>
          <cell r="D1157" t="str">
            <v>*ENH*</v>
          </cell>
          <cell r="E1157" t="str">
            <v>MATKAR</v>
          </cell>
          <cell r="F1157" t="str">
            <v>ENRSAMIR</v>
          </cell>
          <cell r="G1157">
            <v>36854</v>
          </cell>
          <cell r="H1157">
            <v>24</v>
          </cell>
        </row>
        <row r="1158">
          <cell r="A1158" t="str">
            <v>EN02</v>
          </cell>
          <cell r="B1158" t="str">
            <v>JTQRSD01</v>
          </cell>
          <cell r="C1158" t="str">
            <v>Quick Response Support Group</v>
          </cell>
          <cell r="D1158" t="str">
            <v>*DEV*</v>
          </cell>
          <cell r="E1158" t="str">
            <v>MCDONALD</v>
          </cell>
          <cell r="F1158" t="str">
            <v>MATTMCDO</v>
          </cell>
          <cell r="G1158">
            <v>36826</v>
          </cell>
          <cell r="H1158">
            <v>0</v>
          </cell>
        </row>
        <row r="1159">
          <cell r="A1159" t="str">
            <v>EN02</v>
          </cell>
          <cell r="B1159" t="str">
            <v>JTENFINJ</v>
          </cell>
          <cell r="C1159" t="str">
            <v>Peace Energy</v>
          </cell>
          <cell r="D1159" t="str">
            <v>*OGS*</v>
          </cell>
          <cell r="E1159" t="str">
            <v>MCDONALD</v>
          </cell>
          <cell r="F1159" t="str">
            <v>MATTMCDO</v>
          </cell>
          <cell r="G1159">
            <v>36826</v>
          </cell>
          <cell r="H1159">
            <v>16</v>
          </cell>
        </row>
        <row r="1160">
          <cell r="A1160" t="str">
            <v>EN02</v>
          </cell>
          <cell r="B1160" t="str">
            <v>JTENFINJ</v>
          </cell>
          <cell r="C1160" t="str">
            <v>Peace Energy</v>
          </cell>
          <cell r="D1160" t="str">
            <v>*OGS*</v>
          </cell>
          <cell r="E1160" t="str">
            <v>MCDONALD</v>
          </cell>
          <cell r="F1160" t="str">
            <v>MATTMCDO</v>
          </cell>
          <cell r="G1160">
            <v>36833</v>
          </cell>
          <cell r="H1160">
            <v>41</v>
          </cell>
        </row>
        <row r="1161">
          <cell r="A1161" t="str">
            <v>EN02</v>
          </cell>
          <cell r="B1161" t="str">
            <v>JTQRSD01</v>
          </cell>
          <cell r="C1161" t="str">
            <v>Quick Response Support Group</v>
          </cell>
          <cell r="D1161" t="str">
            <v>*DEV*</v>
          </cell>
          <cell r="E1161" t="str">
            <v>MCDONALD</v>
          </cell>
          <cell r="F1161" t="str">
            <v>MATTMCDO</v>
          </cell>
          <cell r="G1161">
            <v>36840</v>
          </cell>
          <cell r="H1161">
            <v>49</v>
          </cell>
        </row>
        <row r="1162">
          <cell r="A1162" t="str">
            <v>EN02</v>
          </cell>
          <cell r="B1162" t="str">
            <v>JTQRSD01</v>
          </cell>
          <cell r="C1162" t="str">
            <v>Quick Response Support Group</v>
          </cell>
          <cell r="D1162" t="str">
            <v>*DEV*</v>
          </cell>
          <cell r="E1162" t="str">
            <v>MCDONALD</v>
          </cell>
          <cell r="F1162" t="str">
            <v>MATTMCDO</v>
          </cell>
          <cell r="G1162">
            <v>36847</v>
          </cell>
          <cell r="H1162">
            <v>52</v>
          </cell>
        </row>
        <row r="1163">
          <cell r="A1163" t="str">
            <v>EN02</v>
          </cell>
          <cell r="B1163" t="str">
            <v>JTQRSE01</v>
          </cell>
          <cell r="C1163" t="str">
            <v>Quick Response Support Group</v>
          </cell>
          <cell r="D1163" t="str">
            <v>*ENH*</v>
          </cell>
          <cell r="E1163" t="str">
            <v>MCDONALD</v>
          </cell>
          <cell r="F1163" t="str">
            <v>MATTMCDO</v>
          </cell>
          <cell r="G1163">
            <v>36847</v>
          </cell>
          <cell r="H1163">
            <v>12.5</v>
          </cell>
        </row>
        <row r="1164">
          <cell r="A1164" t="str">
            <v>EN02</v>
          </cell>
          <cell r="B1164" t="str">
            <v>JTQRSE01</v>
          </cell>
          <cell r="C1164" t="str">
            <v>Quick Response Support Group</v>
          </cell>
          <cell r="D1164" t="str">
            <v>*ENH*</v>
          </cell>
          <cell r="E1164" t="str">
            <v>MCDONALD</v>
          </cell>
          <cell r="F1164" t="str">
            <v>MATTMCDO</v>
          </cell>
          <cell r="G1164">
            <v>36854</v>
          </cell>
          <cell r="H1164">
            <v>68</v>
          </cell>
        </row>
        <row r="1165">
          <cell r="A1165" t="str">
            <v>EN08</v>
          </cell>
          <cell r="B1165" t="str">
            <v>JTWRMD01</v>
          </cell>
          <cell r="C1165" t="str">
            <v>Water Project System v1</v>
          </cell>
          <cell r="D1165" t="str">
            <v>*DEV*</v>
          </cell>
          <cell r="E1165" t="str">
            <v>MCGINNIS</v>
          </cell>
          <cell r="F1165" t="str">
            <v>GARYMCGU</v>
          </cell>
          <cell r="G1165">
            <v>36826</v>
          </cell>
          <cell r="H1165">
            <v>0</v>
          </cell>
        </row>
        <row r="1166">
          <cell r="A1166" t="str">
            <v>EN08</v>
          </cell>
          <cell r="B1166" t="str">
            <v>JTENRSKQ</v>
          </cell>
          <cell r="C1166" t="str">
            <v>Integrated Water System v1</v>
          </cell>
          <cell r="D1166" t="str">
            <v>*DEV*</v>
          </cell>
          <cell r="E1166" t="str">
            <v>MCGINNIS</v>
          </cell>
          <cell r="F1166" t="str">
            <v>GARYMCGU</v>
          </cell>
          <cell r="G1166">
            <v>36826</v>
          </cell>
          <cell r="H1166">
            <v>4</v>
          </cell>
        </row>
        <row r="1167">
          <cell r="A1167" t="str">
            <v>EN04</v>
          </cell>
          <cell r="B1167" t="str">
            <v>JTRSKS90</v>
          </cell>
          <cell r="C1167" t="str">
            <v>Risk Management Body Shop</v>
          </cell>
          <cell r="D1167" t="str">
            <v>*OGS*</v>
          </cell>
          <cell r="E1167" t="str">
            <v>MCGINNIS</v>
          </cell>
          <cell r="F1167" t="str">
            <v>GARYMCGU</v>
          </cell>
          <cell r="G1167">
            <v>36826</v>
          </cell>
          <cell r="H1167">
            <v>14.5</v>
          </cell>
        </row>
        <row r="1168">
          <cell r="A1168" t="str">
            <v>EN04</v>
          </cell>
          <cell r="B1168" t="str">
            <v>JTRSKS90</v>
          </cell>
          <cell r="C1168" t="str">
            <v>Risk Management Body Shop</v>
          </cell>
          <cell r="D1168" t="str">
            <v>*OGS*</v>
          </cell>
          <cell r="E1168" t="str">
            <v>MCGINNIS</v>
          </cell>
          <cell r="F1168" t="str">
            <v>GARYMCGU</v>
          </cell>
          <cell r="G1168">
            <v>36833</v>
          </cell>
          <cell r="H1168">
            <v>48.5</v>
          </cell>
        </row>
        <row r="1169">
          <cell r="A1169" t="str">
            <v>EN04</v>
          </cell>
          <cell r="B1169" t="str">
            <v>JTENRSK4</v>
          </cell>
          <cell r="C1169" t="str">
            <v>Curve Mgt System</v>
          </cell>
          <cell r="D1169" t="str">
            <v>*DEV*</v>
          </cell>
          <cell r="E1169" t="str">
            <v>MCGINNIS</v>
          </cell>
          <cell r="F1169" t="str">
            <v>GARYMCGU</v>
          </cell>
          <cell r="G1169">
            <v>36840</v>
          </cell>
          <cell r="H1169">
            <v>6</v>
          </cell>
        </row>
        <row r="1170">
          <cell r="A1170" t="str">
            <v>EN04</v>
          </cell>
          <cell r="B1170" t="str">
            <v>JTENRSKU</v>
          </cell>
          <cell r="C1170" t="str">
            <v>Electric Risk Book, R1</v>
          </cell>
          <cell r="D1170" t="str">
            <v>*ENH*</v>
          </cell>
          <cell r="E1170" t="str">
            <v>MCGINNIS</v>
          </cell>
          <cell r="F1170" t="str">
            <v>GARYMCGU</v>
          </cell>
          <cell r="G1170">
            <v>36840</v>
          </cell>
          <cell r="H1170">
            <v>2</v>
          </cell>
        </row>
        <row r="1171">
          <cell r="A1171" t="str">
            <v>EN04</v>
          </cell>
          <cell r="B1171" t="str">
            <v>JTENRSKD</v>
          </cell>
          <cell r="C1171" t="str">
            <v>Load Wizard R3.1</v>
          </cell>
          <cell r="D1171" t="str">
            <v>*ENH*</v>
          </cell>
          <cell r="E1171" t="str">
            <v>MCGINNIS</v>
          </cell>
          <cell r="F1171" t="str">
            <v>GARYMCGU</v>
          </cell>
          <cell r="G1171">
            <v>36840</v>
          </cell>
          <cell r="H1171">
            <v>40</v>
          </cell>
        </row>
        <row r="1172">
          <cell r="A1172" t="str">
            <v>EN04</v>
          </cell>
          <cell r="B1172" t="str">
            <v>JTENRSK4</v>
          </cell>
          <cell r="C1172" t="str">
            <v>Curve Mgt System</v>
          </cell>
          <cell r="D1172" t="str">
            <v>*DEV*</v>
          </cell>
          <cell r="E1172" t="str">
            <v>MCGINNIS</v>
          </cell>
          <cell r="F1172" t="str">
            <v>GARYMCGU</v>
          </cell>
          <cell r="G1172">
            <v>36847</v>
          </cell>
          <cell r="H1172">
            <v>5</v>
          </cell>
        </row>
        <row r="1173">
          <cell r="A1173" t="str">
            <v>EN04</v>
          </cell>
          <cell r="B1173" t="str">
            <v>JTENRSKU</v>
          </cell>
          <cell r="C1173" t="str">
            <v>Electric Risk Book, R1</v>
          </cell>
          <cell r="D1173" t="str">
            <v>*ENH*</v>
          </cell>
          <cell r="E1173" t="str">
            <v>MCGINNIS</v>
          </cell>
          <cell r="F1173" t="str">
            <v>GARYMCGU</v>
          </cell>
          <cell r="G1173">
            <v>36847</v>
          </cell>
          <cell r="H1173">
            <v>2</v>
          </cell>
        </row>
        <row r="1174">
          <cell r="A1174" t="str">
            <v>EN04</v>
          </cell>
          <cell r="B1174" t="str">
            <v>JTENRSK9</v>
          </cell>
          <cell r="C1174" t="str">
            <v>Enterprise Load Forecasting System</v>
          </cell>
          <cell r="D1174" t="str">
            <v>*DEV*</v>
          </cell>
          <cell r="E1174" t="str">
            <v>MCGINNIS</v>
          </cell>
          <cell r="F1174" t="str">
            <v>GARYMCGU</v>
          </cell>
          <cell r="G1174">
            <v>36847</v>
          </cell>
          <cell r="H1174">
            <v>4</v>
          </cell>
        </row>
        <row r="1175">
          <cell r="A1175" t="str">
            <v>EN04</v>
          </cell>
          <cell r="B1175" t="str">
            <v>JTENRSKD</v>
          </cell>
          <cell r="C1175" t="str">
            <v>Load Wizard R3.1</v>
          </cell>
          <cell r="D1175" t="str">
            <v>*ENH*</v>
          </cell>
          <cell r="E1175" t="str">
            <v>MCGINNIS</v>
          </cell>
          <cell r="F1175" t="str">
            <v>GARYMCGU</v>
          </cell>
          <cell r="G1175">
            <v>36847</v>
          </cell>
          <cell r="H1175">
            <v>28</v>
          </cell>
        </row>
        <row r="1176">
          <cell r="A1176" t="str">
            <v>EN04</v>
          </cell>
          <cell r="B1176" t="str">
            <v>JTENRSKF</v>
          </cell>
          <cell r="C1176" t="str">
            <v>Rate Engin R2.5</v>
          </cell>
          <cell r="D1176" t="str">
            <v>*OGS*</v>
          </cell>
          <cell r="E1176" t="str">
            <v>MCGINNIS</v>
          </cell>
          <cell r="F1176" t="str">
            <v>GARYMCGU</v>
          </cell>
          <cell r="G1176">
            <v>36847</v>
          </cell>
          <cell r="H1176">
            <v>5.5</v>
          </cell>
        </row>
        <row r="1177">
          <cell r="A1177" t="str">
            <v>EN04</v>
          </cell>
          <cell r="B1177" t="str">
            <v>JTENRSKV</v>
          </cell>
          <cell r="C1177" t="str">
            <v>Rate Engin R2.5</v>
          </cell>
          <cell r="D1177" t="str">
            <v>*ENH*</v>
          </cell>
          <cell r="E1177" t="str">
            <v>MCGINNIS</v>
          </cell>
          <cell r="F1177" t="str">
            <v>GARYMCGU</v>
          </cell>
          <cell r="G1177">
            <v>36847</v>
          </cell>
          <cell r="H1177">
            <v>1</v>
          </cell>
        </row>
        <row r="1178">
          <cell r="A1178" t="str">
            <v>EN04</v>
          </cell>
          <cell r="B1178" t="str">
            <v>JTENRS22</v>
          </cell>
          <cell r="C1178" t="str">
            <v>Weather Database</v>
          </cell>
          <cell r="D1178" t="str">
            <v>*OGS*</v>
          </cell>
          <cell r="E1178" t="str">
            <v>MCGINNIS</v>
          </cell>
          <cell r="F1178" t="str">
            <v>GARYMCGU</v>
          </cell>
          <cell r="G1178">
            <v>36847</v>
          </cell>
          <cell r="H1178">
            <v>7</v>
          </cell>
        </row>
        <row r="1179">
          <cell r="A1179" t="str">
            <v>EN04</v>
          </cell>
          <cell r="B1179" t="str">
            <v>JTENRSK4</v>
          </cell>
          <cell r="C1179" t="str">
            <v>Curve Mgt System</v>
          </cell>
          <cell r="D1179" t="str">
            <v>*DEV*</v>
          </cell>
          <cell r="E1179" t="str">
            <v>MCGINNIS</v>
          </cell>
          <cell r="F1179" t="str">
            <v>GARYMCGU</v>
          </cell>
          <cell r="G1179">
            <v>36854</v>
          </cell>
          <cell r="H1179">
            <v>2.5</v>
          </cell>
        </row>
        <row r="1180">
          <cell r="A1180" t="str">
            <v>EN04</v>
          </cell>
          <cell r="B1180" t="str">
            <v>JTENRSKU</v>
          </cell>
          <cell r="C1180" t="str">
            <v>Electric Risk Book, R1</v>
          </cell>
          <cell r="D1180" t="str">
            <v>*ENH*</v>
          </cell>
          <cell r="E1180" t="str">
            <v>MCGINNIS</v>
          </cell>
          <cell r="F1180" t="str">
            <v>GARYMCGU</v>
          </cell>
          <cell r="G1180">
            <v>36854</v>
          </cell>
          <cell r="H1180">
            <v>1</v>
          </cell>
        </row>
        <row r="1181">
          <cell r="A1181" t="str">
            <v>EN04</v>
          </cell>
          <cell r="B1181" t="str">
            <v>JTENRSK9</v>
          </cell>
          <cell r="C1181" t="str">
            <v>Enterprise Load Forecasting System</v>
          </cell>
          <cell r="D1181" t="str">
            <v>*DEV*</v>
          </cell>
          <cell r="E1181" t="str">
            <v>MCGINNIS</v>
          </cell>
          <cell r="F1181" t="str">
            <v>GARYMCGU</v>
          </cell>
          <cell r="G1181">
            <v>36854</v>
          </cell>
          <cell r="H1181">
            <v>7.5</v>
          </cell>
        </row>
        <row r="1182">
          <cell r="A1182" t="str">
            <v>EN04</v>
          </cell>
          <cell r="B1182" t="str">
            <v>JTENRSKD</v>
          </cell>
          <cell r="C1182" t="str">
            <v>Load Wizard R3.1</v>
          </cell>
          <cell r="D1182" t="str">
            <v>*ENH*</v>
          </cell>
          <cell r="E1182" t="str">
            <v>MCGINNIS</v>
          </cell>
          <cell r="F1182" t="str">
            <v>GARYMCGU</v>
          </cell>
          <cell r="G1182">
            <v>36854</v>
          </cell>
          <cell r="H1182">
            <v>13</v>
          </cell>
        </row>
        <row r="1183">
          <cell r="A1183" t="str">
            <v>EN04</v>
          </cell>
          <cell r="B1183" t="str">
            <v>JTENRSKF</v>
          </cell>
          <cell r="C1183" t="str">
            <v>Rate Engin R2.5</v>
          </cell>
          <cell r="D1183" t="str">
            <v>*OGS*</v>
          </cell>
          <cell r="E1183" t="str">
            <v>MCGINNIS</v>
          </cell>
          <cell r="F1183" t="str">
            <v>GARYMCGU</v>
          </cell>
          <cell r="G1183">
            <v>36854</v>
          </cell>
          <cell r="H1183">
            <v>5</v>
          </cell>
        </row>
        <row r="1184">
          <cell r="A1184" t="str">
            <v>EN04</v>
          </cell>
          <cell r="B1184" t="str">
            <v>JTENRSKV</v>
          </cell>
          <cell r="C1184" t="str">
            <v>Rate Engin R2.5</v>
          </cell>
          <cell r="D1184" t="str">
            <v>*ENH*</v>
          </cell>
          <cell r="E1184" t="str">
            <v>MCGINNIS</v>
          </cell>
          <cell r="F1184" t="str">
            <v>GARYMCGU</v>
          </cell>
          <cell r="G1184">
            <v>36854</v>
          </cell>
          <cell r="H1184">
            <v>9</v>
          </cell>
        </row>
        <row r="1185">
          <cell r="A1185" t="str">
            <v>EN04</v>
          </cell>
          <cell r="B1185" t="str">
            <v>JTENRS22</v>
          </cell>
          <cell r="C1185" t="str">
            <v>Weather Database</v>
          </cell>
          <cell r="D1185" t="str">
            <v>*OGS*</v>
          </cell>
          <cell r="E1185" t="str">
            <v>MCGINNIS</v>
          </cell>
          <cell r="F1185" t="str">
            <v>GARYMCGU</v>
          </cell>
          <cell r="G1185">
            <v>36854</v>
          </cell>
          <cell r="H1185">
            <v>3</v>
          </cell>
        </row>
        <row r="1186">
          <cell r="A1186" t="str">
            <v>EN02</v>
          </cell>
          <cell r="B1186" t="str">
            <v>CSBUSR01</v>
          </cell>
          <cell r="C1186" t="str">
            <v>Business Discovery</v>
          </cell>
          <cell r="D1186" t="str">
            <v>*OTH*</v>
          </cell>
          <cell r="E1186" t="str">
            <v>MCMULLEN, CHRIS</v>
          </cell>
          <cell r="F1186" t="str">
            <v>........</v>
          </cell>
          <cell r="G1186">
            <v>36826</v>
          </cell>
          <cell r="H1186">
            <v>16</v>
          </cell>
        </row>
        <row r="1187">
          <cell r="A1187" t="str">
            <v>EN02</v>
          </cell>
          <cell r="B1187" t="str">
            <v>CSBUSR01</v>
          </cell>
          <cell r="C1187" t="str">
            <v>Business Discovery</v>
          </cell>
          <cell r="D1187" t="str">
            <v>*OTH*</v>
          </cell>
          <cell r="E1187" t="str">
            <v>MCMULLEN, CHRIS</v>
          </cell>
          <cell r="F1187" t="str">
            <v>........</v>
          </cell>
          <cell r="G1187">
            <v>36826</v>
          </cell>
          <cell r="H1187">
            <v>-16</v>
          </cell>
        </row>
        <row r="1188">
          <cell r="A1188" t="str">
            <v>EN02</v>
          </cell>
          <cell r="B1188" t="str">
            <v>CSBUSR01</v>
          </cell>
          <cell r="C1188" t="str">
            <v>Business Discovery</v>
          </cell>
          <cell r="D1188" t="str">
            <v>*OTH*</v>
          </cell>
          <cell r="E1188" t="str">
            <v>MCMULLEN, CHRIS</v>
          </cell>
          <cell r="F1188" t="str">
            <v>........</v>
          </cell>
          <cell r="G1188">
            <v>36833</v>
          </cell>
          <cell r="H1188">
            <v>55</v>
          </cell>
        </row>
        <row r="1189">
          <cell r="A1189" t="str">
            <v>EN02</v>
          </cell>
          <cell r="B1189" t="str">
            <v>CSBUSR01</v>
          </cell>
          <cell r="C1189" t="str">
            <v>Business Discovery</v>
          </cell>
          <cell r="D1189" t="str">
            <v>*OTH*</v>
          </cell>
          <cell r="E1189" t="str">
            <v>MCMULLEN, CHRIS</v>
          </cell>
          <cell r="F1189" t="str">
            <v>........</v>
          </cell>
          <cell r="G1189">
            <v>36833</v>
          </cell>
          <cell r="H1189">
            <v>-55</v>
          </cell>
        </row>
        <row r="1190">
          <cell r="A1190" t="str">
            <v>EN02</v>
          </cell>
          <cell r="B1190" t="str">
            <v>CSBUSR01</v>
          </cell>
          <cell r="C1190" t="str">
            <v>Business Discovery</v>
          </cell>
          <cell r="D1190" t="str">
            <v>*OTH*</v>
          </cell>
          <cell r="E1190" t="str">
            <v>MCMULLEN, CHRIS</v>
          </cell>
          <cell r="F1190" t="str">
            <v>........</v>
          </cell>
          <cell r="G1190">
            <v>36840</v>
          </cell>
          <cell r="H1190">
            <v>50.5</v>
          </cell>
        </row>
        <row r="1191">
          <cell r="A1191" t="str">
            <v>EN02</v>
          </cell>
          <cell r="B1191" t="str">
            <v>CSBUSR01</v>
          </cell>
          <cell r="C1191" t="str">
            <v>Business Discovery</v>
          </cell>
          <cell r="D1191" t="str">
            <v>*OTH*</v>
          </cell>
          <cell r="E1191" t="str">
            <v>MCMULLEN, CHRIS</v>
          </cell>
          <cell r="F1191" t="str">
            <v>........</v>
          </cell>
          <cell r="G1191">
            <v>36840</v>
          </cell>
          <cell r="H1191">
            <v>-50.5</v>
          </cell>
        </row>
        <row r="1192">
          <cell r="A1192" t="str">
            <v>EN02</v>
          </cell>
          <cell r="B1192" t="str">
            <v>CSBUSR01</v>
          </cell>
          <cell r="C1192" t="str">
            <v>Business Discovery</v>
          </cell>
          <cell r="D1192" t="str">
            <v>*OTH*</v>
          </cell>
          <cell r="E1192" t="str">
            <v>MCMULLEN, CHRIS</v>
          </cell>
          <cell r="F1192" t="str">
            <v>........</v>
          </cell>
          <cell r="G1192">
            <v>36847</v>
          </cell>
          <cell r="H1192">
            <v>44.5</v>
          </cell>
        </row>
        <row r="1193">
          <cell r="A1193" t="str">
            <v>EN02</v>
          </cell>
          <cell r="B1193" t="str">
            <v>CSBUSR01</v>
          </cell>
          <cell r="C1193" t="str">
            <v>Business Discovery</v>
          </cell>
          <cell r="D1193" t="str">
            <v>*OTH*</v>
          </cell>
          <cell r="E1193" t="str">
            <v>MCMULLEN, CHRIS</v>
          </cell>
          <cell r="F1193" t="str">
            <v>........</v>
          </cell>
          <cell r="G1193">
            <v>36847</v>
          </cell>
          <cell r="H1193">
            <v>-44.5</v>
          </cell>
        </row>
        <row r="1194">
          <cell r="A1194" t="str">
            <v>EN02</v>
          </cell>
          <cell r="B1194" t="str">
            <v>CSBUSR01</v>
          </cell>
          <cell r="C1194" t="str">
            <v>Business Discovery</v>
          </cell>
          <cell r="D1194" t="str">
            <v>*OTH*</v>
          </cell>
          <cell r="E1194" t="str">
            <v>MCMULLEN, CHRIS</v>
          </cell>
          <cell r="F1194" t="str">
            <v>........</v>
          </cell>
          <cell r="G1194">
            <v>36854</v>
          </cell>
          <cell r="H1194">
            <v>32</v>
          </cell>
        </row>
        <row r="1195">
          <cell r="A1195" t="str">
            <v>EN02</v>
          </cell>
          <cell r="B1195" t="str">
            <v>CSBUSR01</v>
          </cell>
          <cell r="C1195" t="str">
            <v>Business Discovery</v>
          </cell>
          <cell r="D1195" t="str">
            <v>*OTH*</v>
          </cell>
          <cell r="E1195" t="str">
            <v>MCMULLEN, CHRIS</v>
          </cell>
          <cell r="F1195" t="str">
            <v>........</v>
          </cell>
          <cell r="G1195">
            <v>36854</v>
          </cell>
          <cell r="H1195">
            <v>-32</v>
          </cell>
        </row>
        <row r="1196">
          <cell r="A1196" t="str">
            <v>EN02</v>
          </cell>
          <cell r="B1196" t="str">
            <v>JTENFAC3</v>
          </cell>
          <cell r="C1196" t="str">
            <v>BSOC Interim</v>
          </cell>
          <cell r="D1196" t="str">
            <v>*ENH*</v>
          </cell>
          <cell r="E1196" t="str">
            <v>MELTON</v>
          </cell>
          <cell r="F1196" t="str">
            <v>MMELTON</v>
          </cell>
          <cell r="G1196">
            <v>36826</v>
          </cell>
          <cell r="H1196">
            <v>16</v>
          </cell>
        </row>
        <row r="1197">
          <cell r="A1197" t="str">
            <v>EN02</v>
          </cell>
          <cell r="B1197" t="str">
            <v>JTENFAC3</v>
          </cell>
          <cell r="C1197" t="str">
            <v>BSOC Interim</v>
          </cell>
          <cell r="D1197" t="str">
            <v>*ENH*</v>
          </cell>
          <cell r="E1197" t="str">
            <v>MELTON</v>
          </cell>
          <cell r="F1197" t="str">
            <v>MMELTON</v>
          </cell>
          <cell r="G1197">
            <v>36833</v>
          </cell>
          <cell r="H1197">
            <v>40</v>
          </cell>
        </row>
        <row r="1198">
          <cell r="A1198" t="str">
            <v>EN02</v>
          </cell>
          <cell r="B1198" t="str">
            <v>JTENFAC3</v>
          </cell>
          <cell r="C1198" t="str">
            <v>BSOC Interim</v>
          </cell>
          <cell r="D1198" t="str">
            <v>*ENH*</v>
          </cell>
          <cell r="E1198" t="str">
            <v>MELTON</v>
          </cell>
          <cell r="F1198" t="str">
            <v>MMELTON</v>
          </cell>
          <cell r="G1198">
            <v>36840</v>
          </cell>
          <cell r="H1198">
            <v>40</v>
          </cell>
        </row>
        <row r="1199">
          <cell r="A1199" t="str">
            <v>EN02</v>
          </cell>
          <cell r="B1199" t="str">
            <v>JTENFAC3</v>
          </cell>
          <cell r="C1199" t="str">
            <v>BSOC Interim</v>
          </cell>
          <cell r="D1199" t="str">
            <v>*ENH*</v>
          </cell>
          <cell r="E1199" t="str">
            <v>MELTON</v>
          </cell>
          <cell r="F1199" t="str">
            <v>MMELTON</v>
          </cell>
          <cell r="G1199">
            <v>36847</v>
          </cell>
          <cell r="H1199">
            <v>40</v>
          </cell>
        </row>
        <row r="1200">
          <cell r="A1200" t="str">
            <v>EN02</v>
          </cell>
          <cell r="B1200" t="str">
            <v>JTENFAC3</v>
          </cell>
          <cell r="C1200" t="str">
            <v>BSOC Interim</v>
          </cell>
          <cell r="D1200" t="str">
            <v>*ENH*</v>
          </cell>
          <cell r="E1200" t="str">
            <v>MELTON</v>
          </cell>
          <cell r="F1200" t="str">
            <v>MMELTON</v>
          </cell>
          <cell r="G1200">
            <v>36854</v>
          </cell>
          <cell r="H1200">
            <v>24</v>
          </cell>
        </row>
        <row r="1201">
          <cell r="A1201" t="str">
            <v>EN02</v>
          </cell>
          <cell r="B1201" t="str">
            <v>CSBUSR01</v>
          </cell>
          <cell r="C1201" t="str">
            <v>Business Discovery</v>
          </cell>
          <cell r="D1201" t="str">
            <v>*OTH*</v>
          </cell>
          <cell r="E1201" t="str">
            <v>MEYER</v>
          </cell>
          <cell r="F1201" t="str">
            <v>KMEYER1</v>
          </cell>
          <cell r="G1201">
            <v>36826</v>
          </cell>
          <cell r="H1201">
            <v>-8</v>
          </cell>
        </row>
        <row r="1202">
          <cell r="A1202" t="str">
            <v>EN02</v>
          </cell>
          <cell r="B1202" t="str">
            <v>CSBUSR01</v>
          </cell>
          <cell r="C1202" t="str">
            <v>Business Discovery</v>
          </cell>
          <cell r="D1202" t="str">
            <v>*DEV*</v>
          </cell>
          <cell r="E1202" t="str">
            <v>MEYER</v>
          </cell>
          <cell r="F1202" t="str">
            <v>KMEYER1</v>
          </cell>
          <cell r="G1202">
            <v>36826</v>
          </cell>
          <cell r="H1202">
            <v>8</v>
          </cell>
        </row>
        <row r="1203">
          <cell r="A1203" t="str">
            <v>EN02</v>
          </cell>
          <cell r="B1203" t="str">
            <v>CSBUSR01</v>
          </cell>
          <cell r="C1203" t="str">
            <v>Business Discovery</v>
          </cell>
          <cell r="D1203" t="str">
            <v>*OTH*</v>
          </cell>
          <cell r="E1203" t="str">
            <v>MEYER</v>
          </cell>
          <cell r="F1203" t="str">
            <v>KMEYER1</v>
          </cell>
          <cell r="G1203">
            <v>36833</v>
          </cell>
          <cell r="H1203">
            <v>-24</v>
          </cell>
        </row>
        <row r="1204">
          <cell r="A1204" t="str">
            <v>EN02</v>
          </cell>
          <cell r="B1204" t="str">
            <v>CSBUSR01</v>
          </cell>
          <cell r="C1204" t="str">
            <v>Business Discovery</v>
          </cell>
          <cell r="D1204" t="str">
            <v>*DEV*</v>
          </cell>
          <cell r="E1204" t="str">
            <v>MEYER</v>
          </cell>
          <cell r="F1204" t="str">
            <v>KMEYER1</v>
          </cell>
          <cell r="G1204">
            <v>36833</v>
          </cell>
          <cell r="H1204">
            <v>24</v>
          </cell>
        </row>
        <row r="1205">
          <cell r="A1205" t="str">
            <v>EN02</v>
          </cell>
          <cell r="B1205" t="str">
            <v>CSBUSR01</v>
          </cell>
          <cell r="C1205" t="str">
            <v>Business Discovery</v>
          </cell>
          <cell r="D1205" t="str">
            <v>*OTH*</v>
          </cell>
          <cell r="E1205" t="str">
            <v>MEYER</v>
          </cell>
          <cell r="F1205" t="str">
            <v>KMEYER1</v>
          </cell>
          <cell r="G1205">
            <v>36840</v>
          </cell>
          <cell r="H1205">
            <v>-16</v>
          </cell>
        </row>
        <row r="1206">
          <cell r="A1206" t="str">
            <v>EN02</v>
          </cell>
          <cell r="B1206" t="str">
            <v>CSBUSR01</v>
          </cell>
          <cell r="C1206" t="str">
            <v>Business Discovery</v>
          </cell>
          <cell r="D1206" t="str">
            <v>*DEV*</v>
          </cell>
          <cell r="E1206" t="str">
            <v>MEYER</v>
          </cell>
          <cell r="F1206" t="str">
            <v>KMEYER1</v>
          </cell>
          <cell r="G1206">
            <v>36840</v>
          </cell>
          <cell r="H1206">
            <v>16</v>
          </cell>
        </row>
        <row r="1207">
          <cell r="A1207" t="str">
            <v>EN02</v>
          </cell>
          <cell r="B1207" t="str">
            <v>CSBUSR01</v>
          </cell>
          <cell r="C1207" t="str">
            <v>Business Discovery</v>
          </cell>
          <cell r="D1207" t="str">
            <v>*OTH*</v>
          </cell>
          <cell r="E1207" t="str">
            <v>MEYER</v>
          </cell>
          <cell r="F1207" t="str">
            <v>KMEYER1</v>
          </cell>
          <cell r="G1207">
            <v>36847</v>
          </cell>
          <cell r="H1207">
            <v>-24</v>
          </cell>
        </row>
        <row r="1208">
          <cell r="A1208" t="str">
            <v>EN02</v>
          </cell>
          <cell r="B1208" t="str">
            <v>CSBUSR01</v>
          </cell>
          <cell r="C1208" t="str">
            <v>Business Discovery</v>
          </cell>
          <cell r="D1208" t="str">
            <v>*DEV*</v>
          </cell>
          <cell r="E1208" t="str">
            <v>MEYER</v>
          </cell>
          <cell r="F1208" t="str">
            <v>KMEYER1</v>
          </cell>
          <cell r="G1208">
            <v>36847</v>
          </cell>
          <cell r="H1208">
            <v>24</v>
          </cell>
        </row>
        <row r="1209">
          <cell r="A1209" t="str">
            <v>EN02</v>
          </cell>
          <cell r="B1209" t="str">
            <v>CSBUSR01</v>
          </cell>
          <cell r="C1209" t="str">
            <v>Business Discovery</v>
          </cell>
          <cell r="D1209" t="str">
            <v>*OTH*</v>
          </cell>
          <cell r="E1209" t="str">
            <v>MEYER</v>
          </cell>
          <cell r="F1209" t="str">
            <v>KMEYER1</v>
          </cell>
          <cell r="G1209">
            <v>36854</v>
          </cell>
          <cell r="H1209">
            <v>-16</v>
          </cell>
        </row>
        <row r="1210">
          <cell r="A1210" t="str">
            <v>EN02</v>
          </cell>
          <cell r="B1210" t="str">
            <v>CSBUSR01</v>
          </cell>
          <cell r="C1210" t="str">
            <v>Business Discovery</v>
          </cell>
          <cell r="D1210" t="str">
            <v>*DEV*</v>
          </cell>
          <cell r="E1210" t="str">
            <v>MEYER</v>
          </cell>
          <cell r="F1210" t="str">
            <v>KMEYER1</v>
          </cell>
          <cell r="G1210">
            <v>36854</v>
          </cell>
          <cell r="H1210">
            <v>16</v>
          </cell>
        </row>
        <row r="1211">
          <cell r="A1211" t="str">
            <v>EN02</v>
          </cell>
          <cell r="B1211" t="str">
            <v>CSENFACT</v>
          </cell>
          <cell r="C1211" t="str">
            <v>Billing &amp; Invoice</v>
          </cell>
          <cell r="D1211" t="str">
            <v>*DEV*</v>
          </cell>
          <cell r="E1211" t="str">
            <v>MIKSA</v>
          </cell>
          <cell r="F1211" t="str">
            <v>RONMIKSA</v>
          </cell>
          <cell r="G1211">
            <v>36826</v>
          </cell>
          <cell r="H1211">
            <v>9</v>
          </cell>
        </row>
        <row r="1212">
          <cell r="A1212" t="str">
            <v>EN02</v>
          </cell>
          <cell r="B1212" t="str">
            <v>CSBSOC02</v>
          </cell>
          <cell r="C1212" t="str">
            <v>ENERGY Invoicing Assessments Analysis</v>
          </cell>
          <cell r="D1212" t="str">
            <v>*OTH*</v>
          </cell>
          <cell r="E1212" t="str">
            <v>MIKSA</v>
          </cell>
          <cell r="F1212" t="str">
            <v>RONMIKSA</v>
          </cell>
          <cell r="G1212">
            <v>36833</v>
          </cell>
          <cell r="H1212">
            <v>54</v>
          </cell>
        </row>
        <row r="1213">
          <cell r="A1213" t="str">
            <v>EN02</v>
          </cell>
          <cell r="B1213" t="str">
            <v>CSBSOC02</v>
          </cell>
          <cell r="C1213" t="str">
            <v>ENERGY Invoicing Assessments Analysis</v>
          </cell>
          <cell r="D1213" t="str">
            <v>*OTH*</v>
          </cell>
          <cell r="E1213" t="str">
            <v>MIKSA</v>
          </cell>
          <cell r="F1213" t="str">
            <v>RONMIKSA</v>
          </cell>
          <cell r="G1213">
            <v>36840</v>
          </cell>
          <cell r="H1213">
            <v>53</v>
          </cell>
        </row>
        <row r="1214">
          <cell r="A1214" t="str">
            <v>EN02</v>
          </cell>
          <cell r="B1214" t="str">
            <v>CSBSOC02</v>
          </cell>
          <cell r="C1214" t="str">
            <v>ENERGY Invoicing Assessments Analysis</v>
          </cell>
          <cell r="D1214" t="str">
            <v>*OTH*</v>
          </cell>
          <cell r="E1214" t="str">
            <v>MIKSA</v>
          </cell>
          <cell r="F1214" t="str">
            <v>RONMIKSA</v>
          </cell>
          <cell r="G1214">
            <v>36847</v>
          </cell>
          <cell r="H1214">
            <v>55</v>
          </cell>
        </row>
        <row r="1215">
          <cell r="A1215" t="str">
            <v>EN02</v>
          </cell>
          <cell r="B1215" t="str">
            <v>CSBSOC02</v>
          </cell>
          <cell r="C1215" t="str">
            <v>ENERGY Invoicing Assessments Analysis</v>
          </cell>
          <cell r="D1215" t="str">
            <v>*OTH*</v>
          </cell>
          <cell r="E1215" t="str">
            <v>MIKSA</v>
          </cell>
          <cell r="F1215" t="str">
            <v>RONMIKSA</v>
          </cell>
          <cell r="G1215">
            <v>36854</v>
          </cell>
          <cell r="H1215">
            <v>44</v>
          </cell>
        </row>
        <row r="1216">
          <cell r="A1216" t="str">
            <v>EN04</v>
          </cell>
          <cell r="B1216" t="str">
            <v>JTENRS27</v>
          </cell>
          <cell r="C1216" t="str">
            <v>Underwriting Bill Database</v>
          </cell>
          <cell r="D1216" t="str">
            <v>*OGS*</v>
          </cell>
          <cell r="E1216" t="str">
            <v>MILTON</v>
          </cell>
          <cell r="F1216" t="str">
            <v>LMILTON</v>
          </cell>
          <cell r="G1216">
            <v>36826</v>
          </cell>
          <cell r="H1216">
            <v>17</v>
          </cell>
        </row>
        <row r="1217">
          <cell r="A1217" t="str">
            <v>EN04</v>
          </cell>
          <cell r="B1217" t="str">
            <v>JTENRS27</v>
          </cell>
          <cell r="C1217" t="str">
            <v>Underwriting Bill Database</v>
          </cell>
          <cell r="D1217" t="str">
            <v>*OGS*</v>
          </cell>
          <cell r="E1217" t="str">
            <v>MILTON</v>
          </cell>
          <cell r="F1217" t="str">
            <v>LMILTON</v>
          </cell>
          <cell r="G1217">
            <v>36833</v>
          </cell>
          <cell r="H1217">
            <v>46</v>
          </cell>
        </row>
        <row r="1218">
          <cell r="A1218" t="str">
            <v>EN04</v>
          </cell>
          <cell r="B1218" t="str">
            <v>JTENRS27</v>
          </cell>
          <cell r="C1218" t="str">
            <v>Underwriting Bill Database</v>
          </cell>
          <cell r="D1218" t="str">
            <v>*OGS*</v>
          </cell>
          <cell r="E1218" t="str">
            <v>MILTON</v>
          </cell>
          <cell r="F1218" t="str">
            <v>LMILTON</v>
          </cell>
          <cell r="G1218">
            <v>36840</v>
          </cell>
          <cell r="H1218">
            <v>46</v>
          </cell>
        </row>
        <row r="1219">
          <cell r="A1219" t="str">
            <v>EN04</v>
          </cell>
          <cell r="B1219" t="str">
            <v>JTENRS27</v>
          </cell>
          <cell r="C1219" t="str">
            <v>Underwriting Bill Database</v>
          </cell>
          <cell r="D1219" t="str">
            <v>*OGS*</v>
          </cell>
          <cell r="E1219" t="str">
            <v>MILTON</v>
          </cell>
          <cell r="F1219" t="str">
            <v>LMILTON</v>
          </cell>
          <cell r="G1219">
            <v>36847</v>
          </cell>
          <cell r="H1219">
            <v>41</v>
          </cell>
        </row>
        <row r="1220">
          <cell r="A1220" t="str">
            <v>EN04</v>
          </cell>
          <cell r="B1220" t="str">
            <v>JTCPBE01</v>
          </cell>
          <cell r="C1220" t="str">
            <v>Capital Book/EAM Integration</v>
          </cell>
          <cell r="D1220" t="str">
            <v>*ENH*</v>
          </cell>
          <cell r="E1220" t="str">
            <v>MITCHELL</v>
          </cell>
          <cell r="F1220" t="str">
            <v>ENRMITCH</v>
          </cell>
          <cell r="G1220">
            <v>36826</v>
          </cell>
          <cell r="H1220">
            <v>12</v>
          </cell>
        </row>
        <row r="1221">
          <cell r="A1221" t="str">
            <v>EN04</v>
          </cell>
          <cell r="B1221" t="str">
            <v>JTENRS13</v>
          </cell>
          <cell r="C1221" t="str">
            <v>Energy Asset Management</v>
          </cell>
          <cell r="D1221" t="str">
            <v>*ENH*</v>
          </cell>
          <cell r="E1221" t="str">
            <v>MITCHELL</v>
          </cell>
          <cell r="F1221" t="str">
            <v>ENRMITCH</v>
          </cell>
          <cell r="G1221">
            <v>36826</v>
          </cell>
          <cell r="H1221">
            <v>3</v>
          </cell>
        </row>
        <row r="1222">
          <cell r="A1222" t="str">
            <v>EN04</v>
          </cell>
          <cell r="B1222" t="str">
            <v>JTENRS12</v>
          </cell>
          <cell r="C1222" t="str">
            <v>Solutions Framework V1.2</v>
          </cell>
          <cell r="D1222" t="str">
            <v>*ENH*</v>
          </cell>
          <cell r="E1222" t="str">
            <v>MITCHELL</v>
          </cell>
          <cell r="F1222" t="str">
            <v>ENRMITCH</v>
          </cell>
          <cell r="G1222">
            <v>36826</v>
          </cell>
          <cell r="H1222">
            <v>3</v>
          </cell>
        </row>
        <row r="1223">
          <cell r="A1223" t="str">
            <v>EN04</v>
          </cell>
          <cell r="B1223" t="str">
            <v>JTENRSK3</v>
          </cell>
          <cell r="C1223" t="str">
            <v>Capital Book</v>
          </cell>
          <cell r="D1223" t="str">
            <v>*OGS*</v>
          </cell>
          <cell r="E1223" t="str">
            <v>MITCHELL</v>
          </cell>
          <cell r="F1223" t="str">
            <v>ENRMITCH</v>
          </cell>
          <cell r="G1223">
            <v>36833</v>
          </cell>
          <cell r="H1223">
            <v>5</v>
          </cell>
        </row>
        <row r="1224">
          <cell r="A1224" t="str">
            <v>EN04</v>
          </cell>
          <cell r="B1224" t="str">
            <v>JTCPBE01</v>
          </cell>
          <cell r="C1224" t="str">
            <v>Capital Book/EAM Integration</v>
          </cell>
          <cell r="D1224" t="str">
            <v>*ENH*</v>
          </cell>
          <cell r="E1224" t="str">
            <v>MITCHELL</v>
          </cell>
          <cell r="F1224" t="str">
            <v>ENRMITCH</v>
          </cell>
          <cell r="G1224">
            <v>36833</v>
          </cell>
          <cell r="H1224">
            <v>40</v>
          </cell>
        </row>
        <row r="1225">
          <cell r="A1225" t="str">
            <v>EN04</v>
          </cell>
          <cell r="B1225" t="str">
            <v>JTENRSK3</v>
          </cell>
          <cell r="C1225" t="str">
            <v>Capital Book</v>
          </cell>
          <cell r="D1225" t="str">
            <v>*OGS*</v>
          </cell>
          <cell r="E1225" t="str">
            <v>MITCHELL</v>
          </cell>
          <cell r="F1225" t="str">
            <v>ENRMITCH</v>
          </cell>
          <cell r="G1225">
            <v>36840</v>
          </cell>
          <cell r="H1225">
            <v>2</v>
          </cell>
        </row>
        <row r="1226">
          <cell r="A1226" t="str">
            <v>EN04</v>
          </cell>
          <cell r="B1226" t="str">
            <v>JTENRSK8</v>
          </cell>
          <cell r="C1226" t="str">
            <v>Energy Asset Management</v>
          </cell>
          <cell r="D1226" t="str">
            <v>*OGS*</v>
          </cell>
          <cell r="E1226" t="str">
            <v>MITCHELL</v>
          </cell>
          <cell r="F1226" t="str">
            <v>ENRMITCH</v>
          </cell>
          <cell r="G1226">
            <v>36840</v>
          </cell>
          <cell r="H1226">
            <v>43</v>
          </cell>
        </row>
        <row r="1227">
          <cell r="A1227" t="str">
            <v>EN04</v>
          </cell>
          <cell r="B1227" t="str">
            <v>JTCCCS01</v>
          </cell>
          <cell r="C1227" t="str">
            <v>Consumption Command Center</v>
          </cell>
          <cell r="D1227" t="str">
            <v>*OGS*</v>
          </cell>
          <cell r="E1227" t="str">
            <v>MITCHELL</v>
          </cell>
          <cell r="F1227" t="str">
            <v>ENRMITCH</v>
          </cell>
          <cell r="G1227">
            <v>36847</v>
          </cell>
          <cell r="H1227">
            <v>18</v>
          </cell>
        </row>
        <row r="1228">
          <cell r="A1228" t="str">
            <v>EN04</v>
          </cell>
          <cell r="B1228" t="str">
            <v>JTENRSK8</v>
          </cell>
          <cell r="C1228" t="str">
            <v>Energy Asset Management</v>
          </cell>
          <cell r="D1228" t="str">
            <v>*OGS*</v>
          </cell>
          <cell r="E1228" t="str">
            <v>MITCHELL</v>
          </cell>
          <cell r="F1228" t="str">
            <v>ENRMITCH</v>
          </cell>
          <cell r="G1228">
            <v>36847</v>
          </cell>
          <cell r="H1228">
            <v>26</v>
          </cell>
        </row>
        <row r="1229">
          <cell r="A1229" t="str">
            <v>EN04</v>
          </cell>
          <cell r="B1229" t="str">
            <v>JTCCCS01</v>
          </cell>
          <cell r="C1229" t="str">
            <v>Consumption Command Center</v>
          </cell>
          <cell r="D1229" t="str">
            <v>*OGS*</v>
          </cell>
          <cell r="E1229" t="str">
            <v>MITCHELL</v>
          </cell>
          <cell r="F1229" t="str">
            <v>ENRMITCH</v>
          </cell>
          <cell r="G1229">
            <v>36854</v>
          </cell>
          <cell r="H1229">
            <v>27</v>
          </cell>
        </row>
        <row r="1230">
          <cell r="A1230" t="str">
            <v>EN01</v>
          </cell>
          <cell r="B1230" t="str">
            <v>JTENCMSB</v>
          </cell>
          <cell r="C1230" t="str">
            <v>CMS 2.5</v>
          </cell>
          <cell r="D1230" t="str">
            <v>*ENH*</v>
          </cell>
          <cell r="E1230" t="str">
            <v>MOMIN</v>
          </cell>
          <cell r="F1230" t="str">
            <v>MOMIN</v>
          </cell>
          <cell r="G1230">
            <v>36833</v>
          </cell>
          <cell r="H1230">
            <v>37</v>
          </cell>
        </row>
        <row r="1231">
          <cell r="A1231" t="str">
            <v>EN01</v>
          </cell>
          <cell r="B1231" t="str">
            <v>JTENCMSB</v>
          </cell>
          <cell r="C1231" t="str">
            <v>CMS 2.5</v>
          </cell>
          <cell r="D1231" t="str">
            <v>*ENH*</v>
          </cell>
          <cell r="E1231" t="str">
            <v>MOMIN</v>
          </cell>
          <cell r="F1231" t="str">
            <v>MOMIN</v>
          </cell>
          <cell r="G1231">
            <v>36840</v>
          </cell>
          <cell r="H1231">
            <v>41</v>
          </cell>
        </row>
        <row r="1232">
          <cell r="A1232" t="str">
            <v>EN01</v>
          </cell>
          <cell r="B1232" t="str">
            <v>JTENCMSB</v>
          </cell>
          <cell r="C1232" t="str">
            <v>CMS 2.5</v>
          </cell>
          <cell r="D1232" t="str">
            <v>*ENH*</v>
          </cell>
          <cell r="E1232" t="str">
            <v>MOMIN</v>
          </cell>
          <cell r="F1232" t="str">
            <v>MOMIN</v>
          </cell>
          <cell r="G1232">
            <v>36847</v>
          </cell>
          <cell r="H1232">
            <v>32</v>
          </cell>
        </row>
        <row r="1233">
          <cell r="A1233" t="str">
            <v>EN01</v>
          </cell>
          <cell r="B1233" t="str">
            <v>JTENCMS3</v>
          </cell>
          <cell r="C1233" t="str">
            <v>CMS</v>
          </cell>
          <cell r="D1233" t="str">
            <v>*OGS*</v>
          </cell>
          <cell r="E1233" t="str">
            <v>MOMIN</v>
          </cell>
          <cell r="F1233" t="str">
            <v>MOMIN</v>
          </cell>
          <cell r="G1233">
            <v>36854</v>
          </cell>
          <cell r="H1233">
            <v>-24</v>
          </cell>
        </row>
        <row r="1234">
          <cell r="A1234" t="str">
            <v>EN01</v>
          </cell>
          <cell r="B1234" t="str">
            <v>JTCMSE01</v>
          </cell>
          <cell r="C1234" t="str">
            <v>CMS Enhancements</v>
          </cell>
          <cell r="D1234" t="str">
            <v>*ENH*</v>
          </cell>
          <cell r="E1234" t="str">
            <v>MOMIN</v>
          </cell>
          <cell r="F1234" t="str">
            <v>MOMIN</v>
          </cell>
          <cell r="G1234">
            <v>36854</v>
          </cell>
          <cell r="H1234">
            <v>24</v>
          </cell>
        </row>
        <row r="1235">
          <cell r="A1235" t="str">
            <v>EN01</v>
          </cell>
          <cell r="B1235" t="str">
            <v>JTENCMS3</v>
          </cell>
          <cell r="C1235" t="str">
            <v>CMS</v>
          </cell>
          <cell r="D1235" t="str">
            <v>*OGS*</v>
          </cell>
          <cell r="E1235" t="str">
            <v>MOMIN</v>
          </cell>
          <cell r="F1235" t="str">
            <v>MOMIN</v>
          </cell>
          <cell r="G1235">
            <v>36854</v>
          </cell>
          <cell r="H1235">
            <v>24</v>
          </cell>
        </row>
        <row r="1236">
          <cell r="A1236" t="str">
            <v>EN02</v>
          </cell>
          <cell r="B1236" t="str">
            <v>JTQRSD01</v>
          </cell>
          <cell r="C1236" t="str">
            <v>Quick Response Support Group</v>
          </cell>
          <cell r="D1236" t="str">
            <v>*DEV*</v>
          </cell>
          <cell r="E1236" t="str">
            <v>MONROY MERCADO</v>
          </cell>
          <cell r="F1236" t="str">
            <v>JLMONROY</v>
          </cell>
          <cell r="G1236">
            <v>36826</v>
          </cell>
          <cell r="H1236">
            <v>16</v>
          </cell>
        </row>
        <row r="1237">
          <cell r="A1237" t="str">
            <v>EN02</v>
          </cell>
          <cell r="B1237" t="str">
            <v>JTQRSE01</v>
          </cell>
          <cell r="C1237" t="str">
            <v>Quick Response Support Group</v>
          </cell>
          <cell r="D1237" t="str">
            <v>*ENH*</v>
          </cell>
          <cell r="E1237" t="str">
            <v>MONROY MERCADO</v>
          </cell>
          <cell r="F1237" t="str">
            <v>JLMONROY</v>
          </cell>
          <cell r="G1237">
            <v>36826</v>
          </cell>
          <cell r="H1237">
            <v>0</v>
          </cell>
        </row>
        <row r="1238">
          <cell r="A1238" t="str">
            <v>EN02</v>
          </cell>
          <cell r="B1238" t="str">
            <v>JTQRSD01</v>
          </cell>
          <cell r="C1238" t="str">
            <v>Quick Response Support Group</v>
          </cell>
          <cell r="D1238" t="str">
            <v>*DEV*</v>
          </cell>
          <cell r="E1238" t="str">
            <v>MONROY MERCADO</v>
          </cell>
          <cell r="F1238" t="str">
            <v>JLMONROY</v>
          </cell>
          <cell r="G1238">
            <v>36840</v>
          </cell>
          <cell r="H1238">
            <v>32</v>
          </cell>
        </row>
        <row r="1239">
          <cell r="A1239" t="str">
            <v>EN02</v>
          </cell>
          <cell r="B1239" t="str">
            <v>JTQRSD01</v>
          </cell>
          <cell r="C1239" t="str">
            <v>Quick Response Support Group</v>
          </cell>
          <cell r="D1239" t="str">
            <v>*DEV*</v>
          </cell>
          <cell r="E1239" t="str">
            <v>MONROY MERCADO</v>
          </cell>
          <cell r="F1239" t="str">
            <v>JLMONROY</v>
          </cell>
          <cell r="G1239">
            <v>36847</v>
          </cell>
          <cell r="H1239">
            <v>40</v>
          </cell>
        </row>
        <row r="1240">
          <cell r="A1240" t="str">
            <v>EN02</v>
          </cell>
          <cell r="B1240" t="str">
            <v>JTQRSD01</v>
          </cell>
          <cell r="C1240" t="str">
            <v>Quick Response Support Group</v>
          </cell>
          <cell r="D1240" t="str">
            <v>*DEV*</v>
          </cell>
          <cell r="E1240" t="str">
            <v>MONROY MERCADO</v>
          </cell>
          <cell r="F1240" t="str">
            <v>JLMONROY</v>
          </cell>
          <cell r="G1240">
            <v>36854</v>
          </cell>
          <cell r="H1240">
            <v>24</v>
          </cell>
        </row>
        <row r="1241">
          <cell r="A1241" t="str">
            <v>EN08</v>
          </cell>
          <cell r="B1241" t="str">
            <v>JTENRSKQ</v>
          </cell>
          <cell r="C1241" t="str">
            <v>Integrated Water System v1</v>
          </cell>
          <cell r="D1241" t="str">
            <v>*DEV*</v>
          </cell>
          <cell r="E1241" t="str">
            <v>MORENAS</v>
          </cell>
          <cell r="F1241" t="str">
            <v>ENRAMORE</v>
          </cell>
          <cell r="G1241">
            <v>36826</v>
          </cell>
          <cell r="H1241">
            <v>15</v>
          </cell>
        </row>
        <row r="1242">
          <cell r="A1242" t="str">
            <v>EN08</v>
          </cell>
          <cell r="B1242" t="str">
            <v>JTENRSKQ</v>
          </cell>
          <cell r="C1242" t="str">
            <v>Integrated Water System v1</v>
          </cell>
          <cell r="D1242" t="str">
            <v>*DEV*</v>
          </cell>
          <cell r="E1242" t="str">
            <v>MORENAS</v>
          </cell>
          <cell r="F1242" t="str">
            <v>ENRAMORE</v>
          </cell>
          <cell r="G1242">
            <v>36833</v>
          </cell>
          <cell r="H1242">
            <v>9</v>
          </cell>
        </row>
        <row r="1243">
          <cell r="A1243" t="str">
            <v>EN08</v>
          </cell>
          <cell r="B1243" t="str">
            <v>JTWRMD01</v>
          </cell>
          <cell r="C1243" t="str">
            <v>Water Project System v1</v>
          </cell>
          <cell r="D1243" t="str">
            <v>*DEV*</v>
          </cell>
          <cell r="E1243" t="str">
            <v>MORENAS</v>
          </cell>
          <cell r="F1243" t="str">
            <v>ENRAMORE</v>
          </cell>
          <cell r="G1243">
            <v>36833</v>
          </cell>
          <cell r="H1243">
            <v>34</v>
          </cell>
        </row>
        <row r="1244">
          <cell r="A1244" t="str">
            <v>EN08</v>
          </cell>
          <cell r="B1244" t="str">
            <v>JTENRSKQ</v>
          </cell>
          <cell r="C1244" t="str">
            <v>Integrated Water System v1</v>
          </cell>
          <cell r="D1244" t="str">
            <v>*DEV*</v>
          </cell>
          <cell r="E1244" t="str">
            <v>MORENAS</v>
          </cell>
          <cell r="F1244" t="str">
            <v>ENRAMORE</v>
          </cell>
          <cell r="G1244">
            <v>36840</v>
          </cell>
          <cell r="H1244">
            <v>17</v>
          </cell>
        </row>
        <row r="1245">
          <cell r="A1245" t="str">
            <v>EN08</v>
          </cell>
          <cell r="B1245" t="str">
            <v>JTWRMD01</v>
          </cell>
          <cell r="C1245" t="str">
            <v>Water Project System v1</v>
          </cell>
          <cell r="D1245" t="str">
            <v>*DEV*</v>
          </cell>
          <cell r="E1245" t="str">
            <v>MORENAS</v>
          </cell>
          <cell r="F1245" t="str">
            <v>ENRAMORE</v>
          </cell>
          <cell r="G1245">
            <v>36840</v>
          </cell>
          <cell r="H1245">
            <v>26</v>
          </cell>
        </row>
        <row r="1246">
          <cell r="A1246" t="str">
            <v>EN08</v>
          </cell>
          <cell r="B1246" t="str">
            <v>JTWRMD01</v>
          </cell>
          <cell r="C1246" t="str">
            <v>Water Project System v1</v>
          </cell>
          <cell r="D1246" t="str">
            <v>*DEV*</v>
          </cell>
          <cell r="E1246" t="str">
            <v>MORENAS</v>
          </cell>
          <cell r="F1246" t="str">
            <v>ENRAMORE</v>
          </cell>
          <cell r="G1246">
            <v>36847</v>
          </cell>
          <cell r="H1246">
            <v>42</v>
          </cell>
        </row>
        <row r="1247">
          <cell r="A1247" t="str">
            <v>EN08</v>
          </cell>
          <cell r="B1247" t="str">
            <v>JTWRMD01</v>
          </cell>
          <cell r="C1247" t="str">
            <v>Water Project System v1</v>
          </cell>
          <cell r="D1247" t="str">
            <v>*DEV*</v>
          </cell>
          <cell r="E1247" t="str">
            <v>MORENAS</v>
          </cell>
          <cell r="F1247" t="str">
            <v>ENRAMORE</v>
          </cell>
          <cell r="G1247">
            <v>36854</v>
          </cell>
          <cell r="H1247">
            <v>24</v>
          </cell>
        </row>
        <row r="1248">
          <cell r="A1248" t="str">
            <v>EN05</v>
          </cell>
          <cell r="B1248" t="str">
            <v>JTENFINY</v>
          </cell>
          <cell r="C1248" t="str">
            <v>Strategy/Management</v>
          </cell>
          <cell r="D1248" t="str">
            <v>*ENH*</v>
          </cell>
          <cell r="E1248" t="str">
            <v>MOSOOD</v>
          </cell>
          <cell r="F1248" t="str">
            <v>IRFADMOS</v>
          </cell>
          <cell r="G1248">
            <v>36826</v>
          </cell>
          <cell r="H1248">
            <v>16</v>
          </cell>
        </row>
        <row r="1249">
          <cell r="A1249" t="str">
            <v>EN05</v>
          </cell>
          <cell r="B1249" t="str">
            <v>JTENFINY</v>
          </cell>
          <cell r="C1249" t="str">
            <v>Strategy/Management</v>
          </cell>
          <cell r="D1249" t="str">
            <v>*ENH*</v>
          </cell>
          <cell r="E1249" t="str">
            <v>MOSOOD</v>
          </cell>
          <cell r="F1249" t="str">
            <v>IRFADMOS</v>
          </cell>
          <cell r="G1249">
            <v>36833</v>
          </cell>
          <cell r="H1249">
            <v>40</v>
          </cell>
        </row>
        <row r="1250">
          <cell r="A1250" t="str">
            <v>EN05</v>
          </cell>
          <cell r="B1250" t="str">
            <v>JTENFINY</v>
          </cell>
          <cell r="C1250" t="str">
            <v>Strategy/Management</v>
          </cell>
          <cell r="D1250" t="str">
            <v>*ENH*</v>
          </cell>
          <cell r="E1250" t="str">
            <v>MOSOOD</v>
          </cell>
          <cell r="F1250" t="str">
            <v>IRFADMOS</v>
          </cell>
          <cell r="G1250">
            <v>36840</v>
          </cell>
          <cell r="H1250">
            <v>44</v>
          </cell>
        </row>
        <row r="1251">
          <cell r="A1251" t="str">
            <v>EN05</v>
          </cell>
          <cell r="B1251" t="str">
            <v>JTENFINY</v>
          </cell>
          <cell r="C1251" t="str">
            <v>Strategy/Management</v>
          </cell>
          <cell r="D1251" t="str">
            <v>*ENH*</v>
          </cell>
          <cell r="E1251" t="str">
            <v>MOSOOD</v>
          </cell>
          <cell r="F1251" t="str">
            <v>IRFADMOS</v>
          </cell>
          <cell r="G1251">
            <v>36847</v>
          </cell>
          <cell r="H1251">
            <v>41</v>
          </cell>
        </row>
        <row r="1252">
          <cell r="A1252" t="str">
            <v>EN05</v>
          </cell>
          <cell r="B1252" t="str">
            <v>JTENFINY</v>
          </cell>
          <cell r="C1252" t="str">
            <v>Strategy/Management</v>
          </cell>
          <cell r="D1252" t="str">
            <v>*ENH*</v>
          </cell>
          <cell r="E1252" t="str">
            <v>MOSOOD</v>
          </cell>
          <cell r="F1252" t="str">
            <v>IRFADMOS</v>
          </cell>
          <cell r="G1252">
            <v>36854</v>
          </cell>
          <cell r="H1252">
            <v>24</v>
          </cell>
        </row>
        <row r="1253">
          <cell r="A1253" t="str">
            <v>EN04</v>
          </cell>
          <cell r="B1253" t="str">
            <v>JTENRS20</v>
          </cell>
          <cell r="C1253" t="str">
            <v>Retail Gas System, R1</v>
          </cell>
          <cell r="D1253" t="str">
            <v>*ENH*</v>
          </cell>
          <cell r="E1253" t="str">
            <v>MOUSSIS</v>
          </cell>
          <cell r="F1253" t="str">
            <v>THERIOT</v>
          </cell>
          <cell r="G1253">
            <v>36826</v>
          </cell>
          <cell r="H1253">
            <v>17</v>
          </cell>
        </row>
        <row r="1254">
          <cell r="A1254" t="str">
            <v>EN04</v>
          </cell>
          <cell r="B1254" t="str">
            <v>JTENRSKG</v>
          </cell>
          <cell r="C1254" t="str">
            <v>Retail Gas System R2</v>
          </cell>
          <cell r="D1254" t="str">
            <v>*ENH*</v>
          </cell>
          <cell r="E1254" t="str">
            <v>MOUSSIS</v>
          </cell>
          <cell r="F1254" t="str">
            <v>THERIOT</v>
          </cell>
          <cell r="G1254">
            <v>36833</v>
          </cell>
          <cell r="H1254">
            <v>52</v>
          </cell>
        </row>
        <row r="1255">
          <cell r="A1255" t="str">
            <v>EN04</v>
          </cell>
          <cell r="B1255" t="str">
            <v>JTENRSKG</v>
          </cell>
          <cell r="C1255" t="str">
            <v>Retail Gas System R2</v>
          </cell>
          <cell r="D1255" t="str">
            <v>*ENH*</v>
          </cell>
          <cell r="E1255" t="str">
            <v>MOUSSIS</v>
          </cell>
          <cell r="F1255" t="str">
            <v>THERIOT</v>
          </cell>
          <cell r="G1255">
            <v>36847</v>
          </cell>
          <cell r="H1255">
            <v>48</v>
          </cell>
        </row>
        <row r="1256">
          <cell r="A1256" t="str">
            <v>EN04</v>
          </cell>
          <cell r="B1256" t="str">
            <v>JTENRS21</v>
          </cell>
          <cell r="C1256" t="str">
            <v>Retail Gas System, R1</v>
          </cell>
          <cell r="D1256" t="str">
            <v>*OGS*</v>
          </cell>
          <cell r="E1256" t="str">
            <v>MOUSSIS</v>
          </cell>
          <cell r="F1256" t="str">
            <v>THERIOT</v>
          </cell>
          <cell r="G1256">
            <v>36847</v>
          </cell>
          <cell r="H1256">
            <v>2</v>
          </cell>
        </row>
        <row r="1257">
          <cell r="A1257" t="str">
            <v>EN04</v>
          </cell>
          <cell r="B1257" t="str">
            <v>JTENRSKG</v>
          </cell>
          <cell r="C1257" t="str">
            <v>Retail Gas System R2</v>
          </cell>
          <cell r="D1257" t="str">
            <v>*ENH*</v>
          </cell>
          <cell r="E1257" t="str">
            <v>MOUSSIS</v>
          </cell>
          <cell r="F1257" t="str">
            <v>THERIOT</v>
          </cell>
          <cell r="G1257">
            <v>36854</v>
          </cell>
          <cell r="H1257">
            <v>26</v>
          </cell>
        </row>
        <row r="1258">
          <cell r="A1258" t="str">
            <v>EN04</v>
          </cell>
          <cell r="B1258" t="str">
            <v>JTENRS20</v>
          </cell>
          <cell r="C1258" t="str">
            <v>Retail Gas System, R1</v>
          </cell>
          <cell r="D1258" t="str">
            <v>*ENH*</v>
          </cell>
          <cell r="E1258" t="str">
            <v>MOUSSIS</v>
          </cell>
          <cell r="F1258" t="str">
            <v>THERIOT</v>
          </cell>
          <cell r="G1258">
            <v>36854</v>
          </cell>
          <cell r="H1258">
            <v>2</v>
          </cell>
        </row>
        <row r="1259">
          <cell r="A1259" t="str">
            <v>EN04</v>
          </cell>
          <cell r="B1259" t="str">
            <v>JTENRS21</v>
          </cell>
          <cell r="C1259" t="str">
            <v>Retail Gas System, R1</v>
          </cell>
          <cell r="D1259" t="str">
            <v>*OGS*</v>
          </cell>
          <cell r="E1259" t="str">
            <v>MOUSSIS</v>
          </cell>
          <cell r="F1259" t="str">
            <v>THERIOT</v>
          </cell>
          <cell r="G1259">
            <v>36854</v>
          </cell>
          <cell r="H1259">
            <v>4</v>
          </cell>
        </row>
        <row r="1260">
          <cell r="A1260" t="str">
            <v>EN02</v>
          </cell>
          <cell r="B1260" t="str">
            <v>CSBUSR01</v>
          </cell>
          <cell r="C1260" t="str">
            <v>Business Discovery</v>
          </cell>
          <cell r="D1260" t="str">
            <v>*DEV*</v>
          </cell>
          <cell r="E1260" t="str">
            <v>MOYNIHAN</v>
          </cell>
          <cell r="F1260" t="str">
            <v>MOYNIHA</v>
          </cell>
          <cell r="G1260">
            <v>36826</v>
          </cell>
          <cell r="H1260">
            <v>-15</v>
          </cell>
        </row>
        <row r="1261">
          <cell r="A1261" t="str">
            <v>EN02</v>
          </cell>
          <cell r="B1261" t="str">
            <v>CSBUSR01</v>
          </cell>
          <cell r="C1261" t="str">
            <v>Business Discovery</v>
          </cell>
          <cell r="D1261" t="str">
            <v>*DEV*</v>
          </cell>
          <cell r="E1261" t="str">
            <v>MOYNIHAN</v>
          </cell>
          <cell r="F1261" t="str">
            <v>MOYNIHA</v>
          </cell>
          <cell r="G1261">
            <v>36826</v>
          </cell>
          <cell r="H1261">
            <v>15</v>
          </cell>
        </row>
        <row r="1262">
          <cell r="A1262" t="str">
            <v>EN02</v>
          </cell>
          <cell r="B1262" t="str">
            <v>CSBUSR01</v>
          </cell>
          <cell r="C1262" t="str">
            <v>Business Discovery</v>
          </cell>
          <cell r="D1262" t="str">
            <v>*OTH*</v>
          </cell>
          <cell r="E1262" t="str">
            <v>MOYNIHAN</v>
          </cell>
          <cell r="F1262" t="str">
            <v>MOYNIHA</v>
          </cell>
          <cell r="G1262">
            <v>36833</v>
          </cell>
          <cell r="H1262">
            <v>41</v>
          </cell>
        </row>
        <row r="1263">
          <cell r="A1263" t="str">
            <v>EN02</v>
          </cell>
          <cell r="B1263" t="str">
            <v>CSBUSR01</v>
          </cell>
          <cell r="C1263" t="str">
            <v>Business Discovery</v>
          </cell>
          <cell r="D1263" t="str">
            <v>*OTH*</v>
          </cell>
          <cell r="E1263" t="str">
            <v>MOYNIHAN</v>
          </cell>
          <cell r="F1263" t="str">
            <v>MOYNIHA</v>
          </cell>
          <cell r="G1263">
            <v>36833</v>
          </cell>
          <cell r="H1263">
            <v>-41</v>
          </cell>
        </row>
        <row r="1264">
          <cell r="A1264" t="str">
            <v>EN02</v>
          </cell>
          <cell r="B1264" t="str">
            <v>CSBUSR01</v>
          </cell>
          <cell r="C1264" t="str">
            <v>Business Discovery</v>
          </cell>
          <cell r="D1264" t="str">
            <v>*OTH*</v>
          </cell>
          <cell r="E1264" t="str">
            <v>MOYNIHAN</v>
          </cell>
          <cell r="F1264" t="str">
            <v>MOYNIHA</v>
          </cell>
          <cell r="G1264">
            <v>36840</v>
          </cell>
          <cell r="H1264">
            <v>-41</v>
          </cell>
        </row>
        <row r="1265">
          <cell r="A1265" t="str">
            <v>EN02</v>
          </cell>
          <cell r="B1265" t="str">
            <v>CSBUSR01</v>
          </cell>
          <cell r="C1265" t="str">
            <v>Business Discovery</v>
          </cell>
          <cell r="D1265" t="str">
            <v>*DEV*</v>
          </cell>
          <cell r="E1265" t="str">
            <v>MOYNIHAN</v>
          </cell>
          <cell r="F1265" t="str">
            <v>MOYNIHA</v>
          </cell>
          <cell r="G1265">
            <v>36840</v>
          </cell>
          <cell r="H1265">
            <v>41</v>
          </cell>
        </row>
        <row r="1266">
          <cell r="A1266" t="str">
            <v>EN02</v>
          </cell>
          <cell r="B1266" t="str">
            <v>CSBUSR01</v>
          </cell>
          <cell r="C1266" t="str">
            <v>Business Discovery</v>
          </cell>
          <cell r="D1266" t="str">
            <v>*OTH*</v>
          </cell>
          <cell r="E1266" t="str">
            <v>MOYNIHAN</v>
          </cell>
          <cell r="F1266" t="str">
            <v>MOYNIHA</v>
          </cell>
          <cell r="G1266">
            <v>36847</v>
          </cell>
          <cell r="H1266">
            <v>40</v>
          </cell>
        </row>
        <row r="1267">
          <cell r="A1267" t="str">
            <v>EN02</v>
          </cell>
          <cell r="B1267" t="str">
            <v>CSBUSR01</v>
          </cell>
          <cell r="C1267" t="str">
            <v>Business Discovery</v>
          </cell>
          <cell r="D1267" t="str">
            <v>*DEV*</v>
          </cell>
          <cell r="E1267" t="str">
            <v>MOYNIHAN</v>
          </cell>
          <cell r="F1267" t="str">
            <v>MOYNIHA</v>
          </cell>
          <cell r="G1267">
            <v>36847</v>
          </cell>
          <cell r="H1267">
            <v>-41</v>
          </cell>
        </row>
        <row r="1268">
          <cell r="A1268" t="str">
            <v>EN02</v>
          </cell>
          <cell r="B1268" t="str">
            <v>CSBUSR01</v>
          </cell>
          <cell r="C1268" t="str">
            <v>Business Discovery</v>
          </cell>
          <cell r="D1268" t="str">
            <v>*OTH*</v>
          </cell>
          <cell r="E1268" t="str">
            <v>MOYNIHAN</v>
          </cell>
          <cell r="F1268" t="str">
            <v>MOYNIHA</v>
          </cell>
          <cell r="G1268">
            <v>36847</v>
          </cell>
          <cell r="H1268">
            <v>-40</v>
          </cell>
        </row>
        <row r="1269">
          <cell r="A1269" t="str">
            <v>EN02</v>
          </cell>
          <cell r="B1269" t="str">
            <v>CSBUSR01</v>
          </cell>
          <cell r="C1269" t="str">
            <v>Business Discovery</v>
          </cell>
          <cell r="D1269" t="str">
            <v>*DEV*</v>
          </cell>
          <cell r="E1269" t="str">
            <v>MOYNIHAN</v>
          </cell>
          <cell r="F1269" t="str">
            <v>MOYNIHA</v>
          </cell>
          <cell r="G1269">
            <v>36847</v>
          </cell>
          <cell r="H1269">
            <v>41</v>
          </cell>
        </row>
        <row r="1270">
          <cell r="A1270" t="str">
            <v>EN02</v>
          </cell>
          <cell r="B1270" t="str">
            <v>CSBUSR01</v>
          </cell>
          <cell r="C1270" t="str">
            <v>Business Discovery</v>
          </cell>
          <cell r="D1270" t="str">
            <v>*DEV*</v>
          </cell>
          <cell r="E1270" t="str">
            <v>MOYNIHAN</v>
          </cell>
          <cell r="F1270" t="str">
            <v>MOYNIHA</v>
          </cell>
          <cell r="G1270">
            <v>36854</v>
          </cell>
          <cell r="H1270">
            <v>-40</v>
          </cell>
        </row>
        <row r="1271">
          <cell r="A1271" t="str">
            <v>EN02</v>
          </cell>
          <cell r="B1271" t="str">
            <v>CSBUSR01</v>
          </cell>
          <cell r="C1271" t="str">
            <v>Business Discovery</v>
          </cell>
          <cell r="D1271" t="str">
            <v>*OTH*</v>
          </cell>
          <cell r="E1271" t="str">
            <v>MOYNIHAN</v>
          </cell>
          <cell r="F1271" t="str">
            <v>MOYNIHA</v>
          </cell>
          <cell r="G1271">
            <v>36854</v>
          </cell>
          <cell r="H1271">
            <v>24</v>
          </cell>
        </row>
        <row r="1272">
          <cell r="A1272" t="str">
            <v>EN02</v>
          </cell>
          <cell r="B1272" t="str">
            <v>CSBUSR01</v>
          </cell>
          <cell r="C1272" t="str">
            <v>Business Discovery</v>
          </cell>
          <cell r="D1272" t="str">
            <v>*OTH*</v>
          </cell>
          <cell r="E1272" t="str">
            <v>MOYNIHAN</v>
          </cell>
          <cell r="F1272" t="str">
            <v>MOYNIHA</v>
          </cell>
          <cell r="G1272">
            <v>36854</v>
          </cell>
          <cell r="H1272">
            <v>-24</v>
          </cell>
        </row>
        <row r="1273">
          <cell r="A1273" t="str">
            <v>EN02</v>
          </cell>
          <cell r="B1273" t="str">
            <v>CSBUSR01</v>
          </cell>
          <cell r="C1273" t="str">
            <v>Business Discovery</v>
          </cell>
          <cell r="D1273" t="str">
            <v>*DEV*</v>
          </cell>
          <cell r="E1273" t="str">
            <v>MOYNIHAN</v>
          </cell>
          <cell r="F1273" t="str">
            <v>MOYNIHA</v>
          </cell>
          <cell r="G1273">
            <v>36854</v>
          </cell>
          <cell r="H1273">
            <v>40</v>
          </cell>
        </row>
        <row r="1274">
          <cell r="A1274" t="str">
            <v>EN08</v>
          </cell>
          <cell r="B1274" t="str">
            <v>JTENRSKQ</v>
          </cell>
          <cell r="C1274" t="str">
            <v>Integrated Water System v1</v>
          </cell>
          <cell r="D1274" t="str">
            <v>*DEV*</v>
          </cell>
          <cell r="E1274" t="str">
            <v>MUJEEBUDDIN</v>
          </cell>
          <cell r="F1274" t="str">
            <v>SALHUDDI</v>
          </cell>
          <cell r="G1274">
            <v>36826</v>
          </cell>
          <cell r="H1274">
            <v>6</v>
          </cell>
        </row>
        <row r="1275">
          <cell r="A1275" t="str">
            <v>EN08</v>
          </cell>
          <cell r="B1275" t="str">
            <v>JTENRSKQ</v>
          </cell>
          <cell r="C1275" t="str">
            <v>Integrated Water System v1</v>
          </cell>
          <cell r="D1275" t="str">
            <v>*DEV*</v>
          </cell>
          <cell r="E1275" t="str">
            <v>MUJEEBUDDIN</v>
          </cell>
          <cell r="F1275" t="str">
            <v>SALHUDDI</v>
          </cell>
          <cell r="G1275">
            <v>36833</v>
          </cell>
          <cell r="H1275">
            <v>40</v>
          </cell>
        </row>
        <row r="1276">
          <cell r="A1276" t="str">
            <v>EN08</v>
          </cell>
          <cell r="B1276" t="str">
            <v>JTENRSKQ</v>
          </cell>
          <cell r="C1276" t="str">
            <v>Integrated Water System v1</v>
          </cell>
          <cell r="D1276" t="str">
            <v>*DEV*</v>
          </cell>
          <cell r="E1276" t="str">
            <v>MUJEEBUDDIN</v>
          </cell>
          <cell r="F1276" t="str">
            <v>SALHUDDI</v>
          </cell>
          <cell r="G1276">
            <v>36840</v>
          </cell>
          <cell r="H1276">
            <v>56</v>
          </cell>
        </row>
        <row r="1277">
          <cell r="A1277" t="str">
            <v>EN04</v>
          </cell>
          <cell r="B1277" t="str">
            <v>JTENRS28</v>
          </cell>
          <cell r="C1277" t="str">
            <v>Fastpath Development</v>
          </cell>
          <cell r="D1277" t="str">
            <v>*DEV*</v>
          </cell>
          <cell r="E1277" t="str">
            <v>MUJEEBUDDIN</v>
          </cell>
          <cell r="F1277" t="str">
            <v>SALHUDDI</v>
          </cell>
          <cell r="G1277">
            <v>36847</v>
          </cell>
          <cell r="H1277">
            <v>16</v>
          </cell>
        </row>
        <row r="1278">
          <cell r="A1278" t="str">
            <v>EN08</v>
          </cell>
          <cell r="B1278" t="str">
            <v>JTENRSKQ</v>
          </cell>
          <cell r="C1278" t="str">
            <v>Integrated Water System v1</v>
          </cell>
          <cell r="D1278" t="str">
            <v>*DEV*</v>
          </cell>
          <cell r="E1278" t="str">
            <v>MUJEEBUDDIN</v>
          </cell>
          <cell r="F1278" t="str">
            <v>SALHUDDI</v>
          </cell>
          <cell r="G1278">
            <v>36847</v>
          </cell>
          <cell r="H1278">
            <v>32</v>
          </cell>
        </row>
        <row r="1279">
          <cell r="A1279" t="str">
            <v>EN08</v>
          </cell>
          <cell r="B1279" t="str">
            <v>JTENRSKQ</v>
          </cell>
          <cell r="C1279" t="str">
            <v>Integrated Water System v1</v>
          </cell>
          <cell r="D1279" t="str">
            <v>*DEV*</v>
          </cell>
          <cell r="E1279" t="str">
            <v>MUJEEBUDDIN</v>
          </cell>
          <cell r="F1279" t="str">
            <v>SALHUDDI</v>
          </cell>
          <cell r="G1279">
            <v>36847</v>
          </cell>
          <cell r="H1279">
            <v>-48</v>
          </cell>
        </row>
        <row r="1280">
          <cell r="A1280" t="str">
            <v>EN08</v>
          </cell>
          <cell r="B1280" t="str">
            <v>JTENRSKQ</v>
          </cell>
          <cell r="C1280" t="str">
            <v>Integrated Water System v1</v>
          </cell>
          <cell r="D1280" t="str">
            <v>*DEV*</v>
          </cell>
          <cell r="E1280" t="str">
            <v>MUJEEBUDDIN</v>
          </cell>
          <cell r="F1280" t="str">
            <v>SALHUDDI</v>
          </cell>
          <cell r="G1280">
            <v>36847</v>
          </cell>
          <cell r="H1280">
            <v>48</v>
          </cell>
        </row>
        <row r="1281">
          <cell r="A1281" t="str">
            <v>EN04</v>
          </cell>
          <cell r="B1281" t="str">
            <v>JTENRS28</v>
          </cell>
          <cell r="C1281" t="str">
            <v>Fastpath Development</v>
          </cell>
          <cell r="D1281" t="str">
            <v>*DEV*</v>
          </cell>
          <cell r="E1281" t="str">
            <v>MUJEEBUDDIN</v>
          </cell>
          <cell r="F1281" t="str">
            <v>SALHUDDI</v>
          </cell>
          <cell r="G1281">
            <v>36854</v>
          </cell>
          <cell r="H1281">
            <v>24</v>
          </cell>
        </row>
        <row r="1282">
          <cell r="A1282" t="str">
            <v>EN08</v>
          </cell>
          <cell r="B1282" t="str">
            <v>JTENRSKQ</v>
          </cell>
          <cell r="C1282" t="str">
            <v>Integrated Water System v1</v>
          </cell>
          <cell r="D1282" t="str">
            <v>*DEV*</v>
          </cell>
          <cell r="E1282" t="str">
            <v>MUJEEBUDDIN</v>
          </cell>
          <cell r="F1282" t="str">
            <v>SALHUDDI</v>
          </cell>
          <cell r="G1282">
            <v>36854</v>
          </cell>
          <cell r="H1282">
            <v>-24</v>
          </cell>
        </row>
        <row r="1283">
          <cell r="A1283" t="str">
            <v>EN08</v>
          </cell>
          <cell r="B1283" t="str">
            <v>JTENRSKQ</v>
          </cell>
          <cell r="C1283" t="str">
            <v>Integrated Water System v1</v>
          </cell>
          <cell r="D1283" t="str">
            <v>*DEV*</v>
          </cell>
          <cell r="E1283" t="str">
            <v>MUJEEBUDDIN</v>
          </cell>
          <cell r="F1283" t="str">
            <v>SALHUDDI</v>
          </cell>
          <cell r="G1283">
            <v>36854</v>
          </cell>
          <cell r="H1283">
            <v>24</v>
          </cell>
        </row>
        <row r="1284">
          <cell r="A1284" t="str">
            <v>EN04</v>
          </cell>
          <cell r="B1284" t="str">
            <v>JTENRSKU</v>
          </cell>
          <cell r="C1284" t="str">
            <v>Electric Risk Book, R1</v>
          </cell>
          <cell r="D1284" t="str">
            <v>*ENH*</v>
          </cell>
          <cell r="E1284" t="str">
            <v>MULLAN</v>
          </cell>
          <cell r="F1284" t="str">
            <v>PMULLAN</v>
          </cell>
          <cell r="G1284">
            <v>36826</v>
          </cell>
          <cell r="H1284">
            <v>16</v>
          </cell>
        </row>
        <row r="1285">
          <cell r="A1285" t="str">
            <v>EN04</v>
          </cell>
          <cell r="B1285" t="str">
            <v>JTENRSKU</v>
          </cell>
          <cell r="C1285" t="str">
            <v>Electric Risk Book, R1</v>
          </cell>
          <cell r="D1285" t="str">
            <v>*ENH*</v>
          </cell>
          <cell r="E1285" t="str">
            <v>MULLAN</v>
          </cell>
          <cell r="F1285" t="str">
            <v>PMULLAN</v>
          </cell>
          <cell r="G1285">
            <v>36833</v>
          </cell>
          <cell r="H1285">
            <v>34.5</v>
          </cell>
        </row>
        <row r="1286">
          <cell r="A1286" t="str">
            <v>EN04</v>
          </cell>
          <cell r="B1286" t="str">
            <v>JTENRSKB</v>
          </cell>
          <cell r="C1286" t="str">
            <v>Intra-Month Book</v>
          </cell>
          <cell r="D1286" t="str">
            <v>*OGS*</v>
          </cell>
          <cell r="E1286" t="str">
            <v>MULLAN</v>
          </cell>
          <cell r="F1286" t="str">
            <v>PMULLAN</v>
          </cell>
          <cell r="G1286">
            <v>36833</v>
          </cell>
          <cell r="H1286">
            <v>1.8</v>
          </cell>
        </row>
        <row r="1287">
          <cell r="A1287" t="str">
            <v>EN04</v>
          </cell>
          <cell r="B1287" t="str">
            <v>JTENRS26</v>
          </cell>
          <cell r="C1287" t="str">
            <v>PCast</v>
          </cell>
          <cell r="D1287" t="str">
            <v>*ENH*</v>
          </cell>
          <cell r="E1287" t="str">
            <v>MULLAN</v>
          </cell>
          <cell r="F1287" t="str">
            <v>PMULLAN</v>
          </cell>
          <cell r="G1287">
            <v>36833</v>
          </cell>
          <cell r="H1287">
            <v>3.7</v>
          </cell>
        </row>
        <row r="1288">
          <cell r="A1288" t="str">
            <v>EN04</v>
          </cell>
          <cell r="B1288" t="str">
            <v>JTENRSKU</v>
          </cell>
          <cell r="C1288" t="str">
            <v>Electric Risk Book, R1</v>
          </cell>
          <cell r="D1288" t="str">
            <v>*ENH*</v>
          </cell>
          <cell r="E1288" t="str">
            <v>MULLAN</v>
          </cell>
          <cell r="F1288" t="str">
            <v>PMULLAN</v>
          </cell>
          <cell r="G1288">
            <v>36840</v>
          </cell>
          <cell r="H1288">
            <v>3</v>
          </cell>
        </row>
        <row r="1289">
          <cell r="A1289" t="str">
            <v>EN04</v>
          </cell>
          <cell r="B1289" t="str">
            <v>JTENRSKB</v>
          </cell>
          <cell r="C1289" t="str">
            <v>Intra-Month Book</v>
          </cell>
          <cell r="D1289" t="str">
            <v>*OGS*</v>
          </cell>
          <cell r="E1289" t="str">
            <v>MULLAN</v>
          </cell>
          <cell r="F1289" t="str">
            <v>PMULLAN</v>
          </cell>
          <cell r="G1289">
            <v>36840</v>
          </cell>
          <cell r="H1289">
            <v>26.3</v>
          </cell>
        </row>
        <row r="1290">
          <cell r="A1290" t="str">
            <v>EN04</v>
          </cell>
          <cell r="B1290" t="str">
            <v>JTENRS26</v>
          </cell>
          <cell r="C1290" t="str">
            <v>PCast</v>
          </cell>
          <cell r="D1290" t="str">
            <v>*ENH*</v>
          </cell>
          <cell r="E1290" t="str">
            <v>MULLAN</v>
          </cell>
          <cell r="F1290" t="str">
            <v>PMULLAN</v>
          </cell>
          <cell r="G1290">
            <v>36840</v>
          </cell>
          <cell r="H1290">
            <v>8</v>
          </cell>
        </row>
        <row r="1291">
          <cell r="A1291" t="str">
            <v>EN04</v>
          </cell>
          <cell r="B1291" t="str">
            <v>JTENRSKX</v>
          </cell>
          <cell r="C1291" t="str">
            <v>Intra-Month Book</v>
          </cell>
          <cell r="D1291" t="str">
            <v>*ENH*</v>
          </cell>
          <cell r="E1291" t="str">
            <v>MULLAN</v>
          </cell>
          <cell r="F1291" t="str">
            <v>PMULLAN</v>
          </cell>
          <cell r="G1291">
            <v>36847</v>
          </cell>
          <cell r="H1291">
            <v>4.5</v>
          </cell>
        </row>
        <row r="1292">
          <cell r="A1292" t="str">
            <v>EN04</v>
          </cell>
          <cell r="B1292" t="str">
            <v>JTENRS26</v>
          </cell>
          <cell r="C1292" t="str">
            <v>PCast</v>
          </cell>
          <cell r="D1292" t="str">
            <v>*ENH*</v>
          </cell>
          <cell r="E1292" t="str">
            <v>MULLAN</v>
          </cell>
          <cell r="F1292" t="str">
            <v>PMULLAN</v>
          </cell>
          <cell r="G1292">
            <v>36847</v>
          </cell>
          <cell r="H1292">
            <v>35.5</v>
          </cell>
        </row>
        <row r="1293">
          <cell r="A1293" t="str">
            <v>EN04</v>
          </cell>
          <cell r="B1293" t="str">
            <v>JTENRSK6</v>
          </cell>
          <cell r="C1293" t="str">
            <v>Deal Tracker</v>
          </cell>
          <cell r="D1293" t="str">
            <v>*OGS*</v>
          </cell>
          <cell r="E1293" t="str">
            <v>MULLAN</v>
          </cell>
          <cell r="F1293" t="str">
            <v>PMULLAN</v>
          </cell>
          <cell r="G1293">
            <v>36854</v>
          </cell>
          <cell r="H1293">
            <v>10</v>
          </cell>
        </row>
        <row r="1294">
          <cell r="A1294" t="str">
            <v>EN04</v>
          </cell>
          <cell r="B1294" t="str">
            <v>JTENRSK7</v>
          </cell>
          <cell r="C1294" t="str">
            <v>Electric Risk Book, R1</v>
          </cell>
          <cell r="D1294" t="str">
            <v>*OGS*</v>
          </cell>
          <cell r="E1294" t="str">
            <v>MULLAN</v>
          </cell>
          <cell r="F1294" t="str">
            <v>PMULLAN</v>
          </cell>
          <cell r="G1294">
            <v>36854</v>
          </cell>
          <cell r="H1294">
            <v>3</v>
          </cell>
        </row>
        <row r="1295">
          <cell r="A1295" t="str">
            <v>EN04</v>
          </cell>
          <cell r="B1295" t="str">
            <v>JTENRSKB</v>
          </cell>
          <cell r="C1295" t="str">
            <v>Intra-Month Book</v>
          </cell>
          <cell r="D1295" t="str">
            <v>*OGS*</v>
          </cell>
          <cell r="E1295" t="str">
            <v>MULLAN</v>
          </cell>
          <cell r="F1295" t="str">
            <v>PMULLAN</v>
          </cell>
          <cell r="G1295">
            <v>36854</v>
          </cell>
          <cell r="H1295">
            <v>0.5</v>
          </cell>
        </row>
        <row r="1296">
          <cell r="A1296" t="str">
            <v>EN04</v>
          </cell>
          <cell r="B1296" t="str">
            <v>JTENRS26</v>
          </cell>
          <cell r="C1296" t="str">
            <v>PCast</v>
          </cell>
          <cell r="D1296" t="str">
            <v>*ENH*</v>
          </cell>
          <cell r="E1296" t="str">
            <v>MULLAN</v>
          </cell>
          <cell r="F1296" t="str">
            <v>PMULLAN</v>
          </cell>
          <cell r="G1296">
            <v>36854</v>
          </cell>
          <cell r="H1296">
            <v>10.5</v>
          </cell>
        </row>
        <row r="1297">
          <cell r="A1297" t="str">
            <v>EN04</v>
          </cell>
          <cell r="B1297" t="str">
            <v>JTENRS20</v>
          </cell>
          <cell r="C1297" t="str">
            <v>Retail Gas System, R1</v>
          </cell>
          <cell r="D1297" t="str">
            <v>*ENH*</v>
          </cell>
          <cell r="E1297" t="str">
            <v>MURRAH</v>
          </cell>
          <cell r="F1297" t="str">
            <v>SMURRAH</v>
          </cell>
          <cell r="G1297">
            <v>36826</v>
          </cell>
          <cell r="H1297">
            <v>16</v>
          </cell>
        </row>
        <row r="1298">
          <cell r="A1298" t="str">
            <v>EN04</v>
          </cell>
          <cell r="B1298" t="str">
            <v>JTENRS21</v>
          </cell>
          <cell r="C1298" t="str">
            <v>Retail Gas System, R1</v>
          </cell>
          <cell r="D1298" t="str">
            <v>*OGS*</v>
          </cell>
          <cell r="E1298" t="str">
            <v>MURRAH</v>
          </cell>
          <cell r="F1298" t="str">
            <v>SMURRAH</v>
          </cell>
          <cell r="G1298">
            <v>36833</v>
          </cell>
          <cell r="H1298">
            <v>43.5</v>
          </cell>
        </row>
        <row r="1299">
          <cell r="A1299" t="str">
            <v>EN04</v>
          </cell>
          <cell r="B1299" t="str">
            <v>JTENRS20</v>
          </cell>
          <cell r="C1299" t="str">
            <v>Retail Gas System, R1</v>
          </cell>
          <cell r="D1299" t="str">
            <v>*ENH*</v>
          </cell>
          <cell r="E1299" t="str">
            <v>MURRAH</v>
          </cell>
          <cell r="F1299" t="str">
            <v>SMURRAH</v>
          </cell>
          <cell r="G1299">
            <v>36840</v>
          </cell>
          <cell r="H1299">
            <v>2</v>
          </cell>
        </row>
        <row r="1300">
          <cell r="A1300" t="str">
            <v>EN04</v>
          </cell>
          <cell r="B1300" t="str">
            <v>JTENRS21</v>
          </cell>
          <cell r="C1300" t="str">
            <v>Retail Gas System, R1</v>
          </cell>
          <cell r="D1300" t="str">
            <v>*OGS*</v>
          </cell>
          <cell r="E1300" t="str">
            <v>MURRAH</v>
          </cell>
          <cell r="F1300" t="str">
            <v>SMURRAH</v>
          </cell>
          <cell r="G1300">
            <v>36840</v>
          </cell>
          <cell r="H1300">
            <v>44.5</v>
          </cell>
        </row>
        <row r="1301">
          <cell r="A1301" t="str">
            <v>EN04</v>
          </cell>
          <cell r="B1301" t="str">
            <v>JTENRSKG</v>
          </cell>
          <cell r="C1301" t="str">
            <v>Retail Gas System R2</v>
          </cell>
          <cell r="D1301" t="str">
            <v>*ENH*</v>
          </cell>
          <cell r="E1301" t="str">
            <v>MURRAH</v>
          </cell>
          <cell r="F1301" t="str">
            <v>SMURRAH</v>
          </cell>
          <cell r="G1301">
            <v>36847</v>
          </cell>
          <cell r="H1301">
            <v>16.5</v>
          </cell>
        </row>
        <row r="1302">
          <cell r="A1302" t="str">
            <v>EN04</v>
          </cell>
          <cell r="B1302" t="str">
            <v>JTENRS20</v>
          </cell>
          <cell r="C1302" t="str">
            <v>Retail Gas System, R1</v>
          </cell>
          <cell r="D1302" t="str">
            <v>*ENH*</v>
          </cell>
          <cell r="E1302" t="str">
            <v>MURRAH</v>
          </cell>
          <cell r="F1302" t="str">
            <v>SMURRAH</v>
          </cell>
          <cell r="G1302">
            <v>36847</v>
          </cell>
          <cell r="H1302">
            <v>0.5</v>
          </cell>
        </row>
        <row r="1303">
          <cell r="A1303" t="str">
            <v>EN04</v>
          </cell>
          <cell r="B1303" t="str">
            <v>JTENRS21</v>
          </cell>
          <cell r="C1303" t="str">
            <v>Retail Gas System, R1</v>
          </cell>
          <cell r="D1303" t="str">
            <v>*OGS*</v>
          </cell>
          <cell r="E1303" t="str">
            <v>MURRAH</v>
          </cell>
          <cell r="F1303" t="str">
            <v>SMURRAH</v>
          </cell>
          <cell r="G1303">
            <v>36847</v>
          </cell>
          <cell r="H1303">
            <v>27.5</v>
          </cell>
        </row>
        <row r="1304">
          <cell r="A1304" t="str">
            <v>EN04</v>
          </cell>
          <cell r="B1304" t="str">
            <v>JTENRSKG</v>
          </cell>
          <cell r="C1304" t="str">
            <v>Retail Gas System R2</v>
          </cell>
          <cell r="D1304" t="str">
            <v>*ENH*</v>
          </cell>
          <cell r="E1304" t="str">
            <v>MURRAH</v>
          </cell>
          <cell r="F1304" t="str">
            <v>SMURRAH</v>
          </cell>
          <cell r="G1304">
            <v>36854</v>
          </cell>
          <cell r="H1304">
            <v>7</v>
          </cell>
        </row>
        <row r="1305">
          <cell r="A1305" t="str">
            <v>EN04</v>
          </cell>
          <cell r="B1305" t="str">
            <v>JTENRS21</v>
          </cell>
          <cell r="C1305" t="str">
            <v>Retail Gas System, R1</v>
          </cell>
          <cell r="D1305" t="str">
            <v>*OGS*</v>
          </cell>
          <cell r="E1305" t="str">
            <v>MURRAH</v>
          </cell>
          <cell r="F1305" t="str">
            <v>SMURRAH</v>
          </cell>
          <cell r="G1305">
            <v>36854</v>
          </cell>
          <cell r="H1305">
            <v>9</v>
          </cell>
        </row>
        <row r="1306">
          <cell r="A1306" t="str">
            <v>EN05</v>
          </cell>
          <cell r="B1306" t="str">
            <v>JTENFINM</v>
          </cell>
          <cell r="C1306" t="str">
            <v>EES Enterprise Information Portal</v>
          </cell>
          <cell r="D1306" t="str">
            <v>*DEV*</v>
          </cell>
          <cell r="E1306" t="str">
            <v>NAGENDER</v>
          </cell>
          <cell r="F1306" t="str">
            <v>NAGENDER</v>
          </cell>
          <cell r="G1306">
            <v>36826</v>
          </cell>
          <cell r="H1306">
            <v>0</v>
          </cell>
        </row>
        <row r="1307">
          <cell r="A1307" t="str">
            <v>EN08</v>
          </cell>
          <cell r="B1307" t="str">
            <v>JTENRSKQ</v>
          </cell>
          <cell r="C1307" t="str">
            <v>Integrated Water System v1</v>
          </cell>
          <cell r="D1307" t="str">
            <v>*DEV*</v>
          </cell>
          <cell r="E1307" t="str">
            <v>NAGENDER</v>
          </cell>
          <cell r="F1307" t="str">
            <v>NAGENDER</v>
          </cell>
          <cell r="G1307">
            <v>36826</v>
          </cell>
          <cell r="H1307">
            <v>4</v>
          </cell>
        </row>
        <row r="1308">
          <cell r="A1308" t="str">
            <v>EN04</v>
          </cell>
          <cell r="B1308" t="str">
            <v>JTENRSKN</v>
          </cell>
          <cell r="C1308" t="str">
            <v>SDM R2</v>
          </cell>
          <cell r="D1308" t="str">
            <v>*OGS*</v>
          </cell>
          <cell r="E1308" t="str">
            <v>NAGENDER</v>
          </cell>
          <cell r="F1308" t="str">
            <v>NAGENDER</v>
          </cell>
          <cell r="G1308">
            <v>36826</v>
          </cell>
          <cell r="H1308">
            <v>8</v>
          </cell>
        </row>
        <row r="1309">
          <cell r="A1309" t="str">
            <v>EN09</v>
          </cell>
          <cell r="B1309" t="str">
            <v>JTENFINC</v>
          </cell>
          <cell r="C1309" t="str">
            <v>Strategy Management</v>
          </cell>
          <cell r="D1309" t="str">
            <v>*OGS*</v>
          </cell>
          <cell r="E1309" t="str">
            <v>NAGENDER</v>
          </cell>
          <cell r="F1309" t="str">
            <v>NAGENDER</v>
          </cell>
          <cell r="G1309">
            <v>36826</v>
          </cell>
          <cell r="H1309">
            <v>4</v>
          </cell>
        </row>
        <row r="1310">
          <cell r="A1310" t="str">
            <v>EN08</v>
          </cell>
          <cell r="B1310" t="str">
            <v>JTENRSKQ</v>
          </cell>
          <cell r="C1310" t="str">
            <v>Integrated Water System v1</v>
          </cell>
          <cell r="D1310" t="str">
            <v>*DEV*</v>
          </cell>
          <cell r="E1310" t="str">
            <v>NAGENDER</v>
          </cell>
          <cell r="F1310" t="str">
            <v>NAGENDER</v>
          </cell>
          <cell r="G1310">
            <v>36833</v>
          </cell>
          <cell r="H1310">
            <v>24</v>
          </cell>
        </row>
        <row r="1311">
          <cell r="A1311" t="str">
            <v>EN04</v>
          </cell>
          <cell r="B1311" t="str">
            <v>JTENRSKN</v>
          </cell>
          <cell r="C1311" t="str">
            <v>SDM R2</v>
          </cell>
          <cell r="D1311" t="str">
            <v>*OGS*</v>
          </cell>
          <cell r="E1311" t="str">
            <v>NAGENDER</v>
          </cell>
          <cell r="F1311" t="str">
            <v>NAGENDER</v>
          </cell>
          <cell r="G1311">
            <v>36833</v>
          </cell>
          <cell r="H1311">
            <v>8</v>
          </cell>
        </row>
        <row r="1312">
          <cell r="A1312" t="str">
            <v>EN09</v>
          </cell>
          <cell r="B1312" t="str">
            <v>JTENFINC</v>
          </cell>
          <cell r="C1312" t="str">
            <v>Strategy Management</v>
          </cell>
          <cell r="D1312" t="str">
            <v>*OGS*</v>
          </cell>
          <cell r="E1312" t="str">
            <v>NAGENDER</v>
          </cell>
          <cell r="F1312" t="str">
            <v>NAGENDER</v>
          </cell>
          <cell r="G1312">
            <v>36833</v>
          </cell>
          <cell r="H1312">
            <v>8</v>
          </cell>
        </row>
        <row r="1313">
          <cell r="A1313" t="str">
            <v>EN02</v>
          </cell>
          <cell r="B1313" t="str">
            <v>JTBPRD02</v>
          </cell>
          <cell r="C1313" t="str">
            <v>Bill Payment Repository</v>
          </cell>
          <cell r="D1313" t="str">
            <v>*DEV*</v>
          </cell>
          <cell r="E1313" t="str">
            <v>NAGENDER</v>
          </cell>
          <cell r="F1313" t="str">
            <v>NAGENDER</v>
          </cell>
          <cell r="G1313">
            <v>36840</v>
          </cell>
          <cell r="H1313">
            <v>10</v>
          </cell>
        </row>
        <row r="1314">
          <cell r="A1314" t="str">
            <v>EN08</v>
          </cell>
          <cell r="B1314" t="str">
            <v>JTENRSKQ</v>
          </cell>
          <cell r="C1314" t="str">
            <v>Integrated Water System v1</v>
          </cell>
          <cell r="D1314" t="str">
            <v>*DEV*</v>
          </cell>
          <cell r="E1314" t="str">
            <v>NAGENDER</v>
          </cell>
          <cell r="F1314" t="str">
            <v>NAGENDER</v>
          </cell>
          <cell r="G1314">
            <v>36840</v>
          </cell>
          <cell r="H1314">
            <v>12</v>
          </cell>
        </row>
        <row r="1315">
          <cell r="A1315" t="str">
            <v>EN04</v>
          </cell>
          <cell r="B1315" t="str">
            <v>JTENRSKN</v>
          </cell>
          <cell r="C1315" t="str">
            <v>SDM R2</v>
          </cell>
          <cell r="D1315" t="str">
            <v>*OGS*</v>
          </cell>
          <cell r="E1315" t="str">
            <v>NAGENDER</v>
          </cell>
          <cell r="F1315" t="str">
            <v>NAGENDER</v>
          </cell>
          <cell r="G1315">
            <v>36840</v>
          </cell>
          <cell r="H1315">
            <v>28</v>
          </cell>
        </row>
        <row r="1316">
          <cell r="A1316" t="str">
            <v>EN09</v>
          </cell>
          <cell r="B1316" t="str">
            <v>JTENFINC</v>
          </cell>
          <cell r="C1316" t="str">
            <v>Strategy Management</v>
          </cell>
          <cell r="D1316" t="str">
            <v>*OGS*</v>
          </cell>
          <cell r="E1316" t="str">
            <v>NAGENDER</v>
          </cell>
          <cell r="F1316" t="str">
            <v>NAGENDER</v>
          </cell>
          <cell r="G1316">
            <v>36840</v>
          </cell>
          <cell r="H1316">
            <v>2</v>
          </cell>
        </row>
        <row r="1317">
          <cell r="A1317" t="str">
            <v>EN02</v>
          </cell>
          <cell r="B1317" t="str">
            <v>JTBPRD02</v>
          </cell>
          <cell r="C1317" t="str">
            <v>Bill Payment Repository</v>
          </cell>
          <cell r="D1317" t="str">
            <v>*DEV*</v>
          </cell>
          <cell r="E1317" t="str">
            <v>NAGENDER</v>
          </cell>
          <cell r="F1317" t="str">
            <v>NAGENDER</v>
          </cell>
          <cell r="G1317">
            <v>36847</v>
          </cell>
          <cell r="H1317">
            <v>16</v>
          </cell>
        </row>
        <row r="1318">
          <cell r="A1318" t="str">
            <v>EN08</v>
          </cell>
          <cell r="B1318" t="str">
            <v>JTENRSKQ</v>
          </cell>
          <cell r="C1318" t="str">
            <v>Integrated Water System v1</v>
          </cell>
          <cell r="D1318" t="str">
            <v>*DEV*</v>
          </cell>
          <cell r="E1318" t="str">
            <v>NAGENDER</v>
          </cell>
          <cell r="F1318" t="str">
            <v>NAGENDER</v>
          </cell>
          <cell r="G1318">
            <v>36847</v>
          </cell>
          <cell r="H1318">
            <v>36</v>
          </cell>
        </row>
        <row r="1319">
          <cell r="A1319" t="str">
            <v>EN04</v>
          </cell>
          <cell r="B1319" t="str">
            <v>JTENRSKN</v>
          </cell>
          <cell r="C1319" t="str">
            <v>SDM R2</v>
          </cell>
          <cell r="D1319" t="str">
            <v>*OGS*</v>
          </cell>
          <cell r="E1319" t="str">
            <v>NAGENDER</v>
          </cell>
          <cell r="F1319" t="str">
            <v>NAGENDER</v>
          </cell>
          <cell r="G1319">
            <v>36847</v>
          </cell>
          <cell r="H1319">
            <v>4</v>
          </cell>
        </row>
        <row r="1320">
          <cell r="A1320" t="str">
            <v>EN02</v>
          </cell>
          <cell r="B1320" t="str">
            <v>JTBPRD02</v>
          </cell>
          <cell r="C1320" t="str">
            <v>Bill Payment Repository</v>
          </cell>
          <cell r="D1320" t="str">
            <v>*DEV*</v>
          </cell>
          <cell r="E1320" t="str">
            <v>NAGENDER</v>
          </cell>
          <cell r="F1320" t="str">
            <v>NAGENDER</v>
          </cell>
          <cell r="G1320">
            <v>36854</v>
          </cell>
          <cell r="H1320">
            <v>12</v>
          </cell>
        </row>
        <row r="1321">
          <cell r="A1321" t="str">
            <v>EN09</v>
          </cell>
          <cell r="B1321" t="str">
            <v>JTENFINC</v>
          </cell>
          <cell r="C1321" t="str">
            <v>Strategy Management</v>
          </cell>
          <cell r="D1321" t="str">
            <v>*OGS*</v>
          </cell>
          <cell r="E1321" t="str">
            <v>NAGENDER</v>
          </cell>
          <cell r="F1321" t="str">
            <v>NAGENDER</v>
          </cell>
          <cell r="G1321">
            <v>36854</v>
          </cell>
          <cell r="H1321">
            <v>12</v>
          </cell>
        </row>
        <row r="1322">
          <cell r="A1322" t="str">
            <v>EN09</v>
          </cell>
          <cell r="B1322" t="str">
            <v>JTENFINC</v>
          </cell>
          <cell r="C1322" t="str">
            <v>Strategy Management</v>
          </cell>
          <cell r="D1322" t="str">
            <v>*OGS*</v>
          </cell>
          <cell r="E1322" t="str">
            <v>NANGIA</v>
          </cell>
          <cell r="F1322" t="str">
            <v>JNANGIA</v>
          </cell>
          <cell r="G1322">
            <v>36826</v>
          </cell>
          <cell r="H1322">
            <v>17</v>
          </cell>
        </row>
        <row r="1323">
          <cell r="A1323" t="str">
            <v>EN09</v>
          </cell>
          <cell r="B1323" t="str">
            <v>JTENFINC</v>
          </cell>
          <cell r="C1323" t="str">
            <v>Strategy Management</v>
          </cell>
          <cell r="D1323" t="str">
            <v>*OGS*</v>
          </cell>
          <cell r="E1323" t="str">
            <v>NANGIA</v>
          </cell>
          <cell r="F1323" t="str">
            <v>JNANGIA</v>
          </cell>
          <cell r="G1323">
            <v>36833</v>
          </cell>
          <cell r="H1323">
            <v>42</v>
          </cell>
        </row>
        <row r="1324">
          <cell r="A1324" t="str">
            <v>EN09</v>
          </cell>
          <cell r="B1324" t="str">
            <v>JTENFINC</v>
          </cell>
          <cell r="C1324" t="str">
            <v>Strategy Management</v>
          </cell>
          <cell r="D1324" t="str">
            <v>*OGS*</v>
          </cell>
          <cell r="E1324" t="str">
            <v>NANGIA</v>
          </cell>
          <cell r="F1324" t="str">
            <v>JNANGIA</v>
          </cell>
          <cell r="G1324">
            <v>36840</v>
          </cell>
          <cell r="H1324">
            <v>45</v>
          </cell>
        </row>
        <row r="1325">
          <cell r="A1325" t="str">
            <v>EN09</v>
          </cell>
          <cell r="B1325" t="str">
            <v>JTENFINC</v>
          </cell>
          <cell r="C1325" t="str">
            <v>Strategy Management</v>
          </cell>
          <cell r="D1325" t="str">
            <v>*OGS*</v>
          </cell>
          <cell r="E1325" t="str">
            <v>NANGIA</v>
          </cell>
          <cell r="F1325" t="str">
            <v>JNANGIA</v>
          </cell>
          <cell r="G1325">
            <v>36847</v>
          </cell>
          <cell r="H1325">
            <v>44</v>
          </cell>
        </row>
        <row r="1326">
          <cell r="A1326" t="str">
            <v>EN09</v>
          </cell>
          <cell r="B1326" t="str">
            <v>JTENFINC</v>
          </cell>
          <cell r="C1326" t="str">
            <v>Strategy Management</v>
          </cell>
          <cell r="D1326" t="str">
            <v>*OGS*</v>
          </cell>
          <cell r="E1326" t="str">
            <v>NANGIA</v>
          </cell>
          <cell r="F1326" t="str">
            <v>JNANGIA</v>
          </cell>
          <cell r="G1326">
            <v>36854</v>
          </cell>
          <cell r="H1326">
            <v>24</v>
          </cell>
        </row>
        <row r="1327">
          <cell r="A1327" t="str">
            <v>EN04</v>
          </cell>
          <cell r="B1327" t="str">
            <v>JTENRSK8</v>
          </cell>
          <cell r="C1327" t="str">
            <v>Energy Asset Management</v>
          </cell>
          <cell r="D1327" t="str">
            <v>*OGS*</v>
          </cell>
          <cell r="E1327" t="str">
            <v>NARRA</v>
          </cell>
          <cell r="F1327" t="str">
            <v>ENRSNARA</v>
          </cell>
          <cell r="G1327">
            <v>36826</v>
          </cell>
          <cell r="H1327">
            <v>3</v>
          </cell>
        </row>
        <row r="1328">
          <cell r="A1328" t="str">
            <v>EN04</v>
          </cell>
          <cell r="B1328" t="str">
            <v>JTENRSKO</v>
          </cell>
          <cell r="C1328" t="str">
            <v>Solutions Framework V1.2</v>
          </cell>
          <cell r="D1328" t="str">
            <v>*OGS*</v>
          </cell>
          <cell r="E1328" t="str">
            <v>NARRA</v>
          </cell>
          <cell r="F1328" t="str">
            <v>ENRSNARA</v>
          </cell>
          <cell r="G1328">
            <v>36826</v>
          </cell>
          <cell r="H1328">
            <v>16</v>
          </cell>
        </row>
        <row r="1329">
          <cell r="A1329" t="str">
            <v>EN04</v>
          </cell>
          <cell r="B1329" t="str">
            <v>JTCPBE01</v>
          </cell>
          <cell r="C1329" t="str">
            <v>Capital Book/EAM Integration</v>
          </cell>
          <cell r="D1329" t="str">
            <v>*ENH*</v>
          </cell>
          <cell r="E1329" t="str">
            <v>NARRA</v>
          </cell>
          <cell r="F1329" t="str">
            <v>ENRSNARA</v>
          </cell>
          <cell r="G1329">
            <v>36833</v>
          </cell>
          <cell r="H1329">
            <v>29.5</v>
          </cell>
        </row>
        <row r="1330">
          <cell r="A1330" t="str">
            <v>EN04</v>
          </cell>
          <cell r="B1330" t="str">
            <v>JTPCCE03</v>
          </cell>
          <cell r="C1330" t="str">
            <v>PCCS Release 2.0</v>
          </cell>
          <cell r="D1330" t="str">
            <v>*ENH*</v>
          </cell>
          <cell r="E1330" t="str">
            <v>NARRA</v>
          </cell>
          <cell r="F1330" t="str">
            <v>ENRSNARA</v>
          </cell>
          <cell r="G1330">
            <v>36840</v>
          </cell>
          <cell r="H1330">
            <v>8.5</v>
          </cell>
        </row>
        <row r="1331">
          <cell r="A1331" t="str">
            <v>EN04</v>
          </cell>
          <cell r="B1331" t="str">
            <v>JTPCCE91</v>
          </cell>
          <cell r="C1331" t="str">
            <v>Project Capture and COMM System Fastpath</v>
          </cell>
          <cell r="D1331" t="str">
            <v>*ENH*</v>
          </cell>
          <cell r="E1331" t="str">
            <v>NARRA</v>
          </cell>
          <cell r="F1331" t="str">
            <v>ENRSNARA</v>
          </cell>
          <cell r="G1331">
            <v>36840</v>
          </cell>
          <cell r="H1331">
            <v>50.5</v>
          </cell>
        </row>
        <row r="1332">
          <cell r="A1332" t="str">
            <v>EN04</v>
          </cell>
          <cell r="B1332" t="str">
            <v>JTENRSKO</v>
          </cell>
          <cell r="C1332" t="str">
            <v>Solutions Framework V1.2</v>
          </cell>
          <cell r="D1332" t="str">
            <v>*OGS*</v>
          </cell>
          <cell r="E1332" t="str">
            <v>NARRA</v>
          </cell>
          <cell r="F1332" t="str">
            <v>ENRSNARA</v>
          </cell>
          <cell r="G1332">
            <v>36840</v>
          </cell>
          <cell r="H1332">
            <v>1</v>
          </cell>
        </row>
        <row r="1333">
          <cell r="A1333" t="str">
            <v>EN04</v>
          </cell>
          <cell r="B1333" t="str">
            <v>JTPCCE03</v>
          </cell>
          <cell r="C1333" t="str">
            <v>PCCS Release 2.0</v>
          </cell>
          <cell r="D1333" t="str">
            <v>*ENH*</v>
          </cell>
          <cell r="E1333" t="str">
            <v>NARRA</v>
          </cell>
          <cell r="F1333" t="str">
            <v>ENRSNARA</v>
          </cell>
          <cell r="G1333">
            <v>36847</v>
          </cell>
          <cell r="H1333">
            <v>29</v>
          </cell>
        </row>
        <row r="1334">
          <cell r="A1334" t="str">
            <v>EN04</v>
          </cell>
          <cell r="B1334" t="str">
            <v>JTPCCE91</v>
          </cell>
          <cell r="C1334" t="str">
            <v>Project Capture and COMM System Fastpath</v>
          </cell>
          <cell r="D1334" t="str">
            <v>*ENH*</v>
          </cell>
          <cell r="E1334" t="str">
            <v>NARRA</v>
          </cell>
          <cell r="F1334" t="str">
            <v>ENRSNARA</v>
          </cell>
          <cell r="G1334">
            <v>36847</v>
          </cell>
          <cell r="H1334">
            <v>12.5</v>
          </cell>
        </row>
        <row r="1335">
          <cell r="A1335" t="str">
            <v>EN04</v>
          </cell>
          <cell r="B1335" t="str">
            <v>JTPCCE03</v>
          </cell>
          <cell r="C1335" t="str">
            <v>PCCS Release 2.0</v>
          </cell>
          <cell r="D1335" t="str">
            <v>*ENH*</v>
          </cell>
          <cell r="E1335" t="str">
            <v>NARRA</v>
          </cell>
          <cell r="F1335" t="str">
            <v>ENRSNARA</v>
          </cell>
          <cell r="G1335">
            <v>36854</v>
          </cell>
          <cell r="H1335">
            <v>26</v>
          </cell>
        </row>
        <row r="1336">
          <cell r="A1336" t="str">
            <v>EN05</v>
          </cell>
          <cell r="B1336" t="str">
            <v>CSENFINM</v>
          </cell>
          <cell r="C1336" t="str">
            <v>EES Enterprise Information Portal</v>
          </cell>
          <cell r="D1336" t="str">
            <v>*DEV*</v>
          </cell>
          <cell r="E1336" t="str">
            <v>NAYLOR</v>
          </cell>
          <cell r="F1336" t="str">
            <v>NAYLORL</v>
          </cell>
          <cell r="G1336">
            <v>36826</v>
          </cell>
          <cell r="H1336">
            <v>-20</v>
          </cell>
        </row>
        <row r="1337">
          <cell r="A1337" t="str">
            <v>EN05</v>
          </cell>
          <cell r="B1337" t="str">
            <v>CSEIPD01</v>
          </cell>
          <cell r="C1337" t="str">
            <v>TIPCO Adapters for the EIP Portal</v>
          </cell>
          <cell r="D1337" t="str">
            <v>*DEV*</v>
          </cell>
          <cell r="E1337" t="str">
            <v>NAYLOR</v>
          </cell>
          <cell r="F1337" t="str">
            <v>NAYLORL</v>
          </cell>
          <cell r="G1337">
            <v>36826</v>
          </cell>
          <cell r="H1337">
            <v>20</v>
          </cell>
        </row>
        <row r="1338">
          <cell r="A1338" t="str">
            <v>EN05</v>
          </cell>
          <cell r="B1338" t="str">
            <v>CSENFINM</v>
          </cell>
          <cell r="C1338" t="str">
            <v>EES Enterprise Information Portal</v>
          </cell>
          <cell r="D1338" t="str">
            <v>*DEV*</v>
          </cell>
          <cell r="E1338" t="str">
            <v>NAYLOR</v>
          </cell>
          <cell r="F1338" t="str">
            <v>NAYLORL</v>
          </cell>
          <cell r="G1338">
            <v>36826</v>
          </cell>
          <cell r="H1338">
            <v>20</v>
          </cell>
        </row>
        <row r="1339">
          <cell r="A1339" t="str">
            <v>EN05</v>
          </cell>
          <cell r="B1339" t="str">
            <v>CSENFINM</v>
          </cell>
          <cell r="C1339" t="str">
            <v>EES Enterprise Information Portal</v>
          </cell>
          <cell r="D1339" t="str">
            <v>*DEV*</v>
          </cell>
          <cell r="E1339" t="str">
            <v>NAYLOR</v>
          </cell>
          <cell r="F1339" t="str">
            <v>NAYLORL</v>
          </cell>
          <cell r="G1339">
            <v>36833</v>
          </cell>
          <cell r="H1339">
            <v>-47</v>
          </cell>
        </row>
        <row r="1340">
          <cell r="A1340" t="str">
            <v>EN05</v>
          </cell>
          <cell r="B1340" t="str">
            <v>CSEIPD01</v>
          </cell>
          <cell r="C1340" t="str">
            <v>TIPCO Adapters for the EIP Portal</v>
          </cell>
          <cell r="D1340" t="str">
            <v>*DEV*</v>
          </cell>
          <cell r="E1340" t="str">
            <v>NAYLOR</v>
          </cell>
          <cell r="F1340" t="str">
            <v>NAYLORL</v>
          </cell>
          <cell r="G1340">
            <v>36833</v>
          </cell>
          <cell r="H1340">
            <v>47</v>
          </cell>
        </row>
        <row r="1341">
          <cell r="A1341" t="str">
            <v>EN05</v>
          </cell>
          <cell r="B1341" t="str">
            <v>CSENFINM</v>
          </cell>
          <cell r="C1341" t="str">
            <v>EES Enterprise Information Portal</v>
          </cell>
          <cell r="D1341" t="str">
            <v>*DEV*</v>
          </cell>
          <cell r="E1341" t="str">
            <v>NAYLOR</v>
          </cell>
          <cell r="F1341" t="str">
            <v>NAYLORL</v>
          </cell>
          <cell r="G1341">
            <v>36833</v>
          </cell>
          <cell r="H1341">
            <v>47</v>
          </cell>
        </row>
        <row r="1342">
          <cell r="A1342" t="str">
            <v>EN05</v>
          </cell>
          <cell r="B1342" t="str">
            <v>CSENFINM</v>
          </cell>
          <cell r="C1342" t="str">
            <v>EES Enterprise Information Portal</v>
          </cell>
          <cell r="D1342" t="str">
            <v>*DEV*</v>
          </cell>
          <cell r="E1342" t="str">
            <v>NAYLOR</v>
          </cell>
          <cell r="F1342" t="str">
            <v>NAYLORL</v>
          </cell>
          <cell r="G1342">
            <v>36840</v>
          </cell>
          <cell r="H1342">
            <v>-20</v>
          </cell>
        </row>
        <row r="1343">
          <cell r="A1343" t="str">
            <v>EN05</v>
          </cell>
          <cell r="B1343" t="str">
            <v>CSEIPD01</v>
          </cell>
          <cell r="C1343" t="str">
            <v>TIPCO Adapters for the EIP Portal</v>
          </cell>
          <cell r="D1343" t="str">
            <v>*DEV*</v>
          </cell>
          <cell r="E1343" t="str">
            <v>NAYLOR</v>
          </cell>
          <cell r="F1343" t="str">
            <v>NAYLORL</v>
          </cell>
          <cell r="G1343">
            <v>36840</v>
          </cell>
          <cell r="H1343">
            <v>20</v>
          </cell>
        </row>
        <row r="1344">
          <cell r="A1344" t="str">
            <v>EN05</v>
          </cell>
          <cell r="B1344" t="str">
            <v>CSENFINM</v>
          </cell>
          <cell r="C1344" t="str">
            <v>EES Enterprise Information Portal</v>
          </cell>
          <cell r="D1344" t="str">
            <v>*DEV*</v>
          </cell>
          <cell r="E1344" t="str">
            <v>NAYLOR</v>
          </cell>
          <cell r="F1344" t="str">
            <v>NAYLORL</v>
          </cell>
          <cell r="G1344">
            <v>36840</v>
          </cell>
          <cell r="H1344">
            <v>20</v>
          </cell>
        </row>
        <row r="1345">
          <cell r="A1345" t="str">
            <v>EN05</v>
          </cell>
          <cell r="B1345" t="str">
            <v>CSEIPD02</v>
          </cell>
          <cell r="C1345" t="str">
            <v>Interwoven Templating</v>
          </cell>
          <cell r="D1345" t="str">
            <v>*DEV*</v>
          </cell>
          <cell r="E1345" t="str">
            <v>NAYLOR</v>
          </cell>
          <cell r="F1345" t="str">
            <v>NAYLORL</v>
          </cell>
          <cell r="G1345">
            <v>36840</v>
          </cell>
          <cell r="H1345">
            <v>38</v>
          </cell>
        </row>
        <row r="1346">
          <cell r="A1346" t="str">
            <v>EN05</v>
          </cell>
          <cell r="B1346" t="str">
            <v>CSEIPD02</v>
          </cell>
          <cell r="C1346" t="str">
            <v>Interwoven Templating</v>
          </cell>
          <cell r="D1346" t="str">
            <v>*DEV*</v>
          </cell>
          <cell r="E1346" t="str">
            <v>NAYLOR</v>
          </cell>
          <cell r="F1346" t="str">
            <v>NAYLORL</v>
          </cell>
          <cell r="G1346">
            <v>36847</v>
          </cell>
          <cell r="H1346">
            <v>40</v>
          </cell>
        </row>
        <row r="1347">
          <cell r="A1347" t="str">
            <v>EN05</v>
          </cell>
          <cell r="B1347" t="str">
            <v>CSEIPD02</v>
          </cell>
          <cell r="C1347" t="str">
            <v>Interwoven Templating</v>
          </cell>
          <cell r="D1347" t="str">
            <v>*DEV*</v>
          </cell>
          <cell r="E1347" t="str">
            <v>NAYLOR</v>
          </cell>
          <cell r="F1347" t="str">
            <v>NAYLORL</v>
          </cell>
          <cell r="G1347">
            <v>36854</v>
          </cell>
          <cell r="H1347">
            <v>4</v>
          </cell>
        </row>
        <row r="1348">
          <cell r="A1348" t="str">
            <v>EN05</v>
          </cell>
          <cell r="B1348" t="str">
            <v>CSEIPD01</v>
          </cell>
          <cell r="C1348" t="str">
            <v>TIPCO Adapters for the EIP Portal</v>
          </cell>
          <cell r="D1348" t="str">
            <v>*DEV*</v>
          </cell>
          <cell r="E1348" t="str">
            <v>NAYLOR</v>
          </cell>
          <cell r="F1348" t="str">
            <v>NAYLORL</v>
          </cell>
          <cell r="G1348">
            <v>36854</v>
          </cell>
          <cell r="H1348">
            <v>16</v>
          </cell>
        </row>
        <row r="1349">
          <cell r="A1349" t="str">
            <v>EN02</v>
          </cell>
          <cell r="B1349" t="str">
            <v>JTWFAE91</v>
          </cell>
          <cell r="C1349" t="str">
            <v>Work Flow Automation FastPath</v>
          </cell>
          <cell r="D1349" t="str">
            <v>*ENH*</v>
          </cell>
          <cell r="E1349" t="str">
            <v>NAZARALI</v>
          </cell>
          <cell r="F1349" t="str">
            <v>NAZARALI</v>
          </cell>
          <cell r="G1349">
            <v>36826</v>
          </cell>
          <cell r="H1349">
            <v>16</v>
          </cell>
        </row>
        <row r="1350">
          <cell r="A1350" t="str">
            <v>EN02</v>
          </cell>
          <cell r="B1350" t="str">
            <v>JTMXDD01</v>
          </cell>
          <cell r="C1350" t="str">
            <v>MapXtreme Developer</v>
          </cell>
          <cell r="D1350" t="str">
            <v>*DEV*</v>
          </cell>
          <cell r="E1350" t="str">
            <v>NAZARALI</v>
          </cell>
          <cell r="F1350" t="str">
            <v>NAZARALI</v>
          </cell>
          <cell r="G1350">
            <v>36833</v>
          </cell>
          <cell r="H1350">
            <v>4.5</v>
          </cell>
        </row>
        <row r="1351">
          <cell r="A1351" t="str">
            <v>EN02</v>
          </cell>
          <cell r="B1351" t="str">
            <v>JTWFAE91</v>
          </cell>
          <cell r="C1351" t="str">
            <v>Work Flow Automation FastPath</v>
          </cell>
          <cell r="D1351" t="str">
            <v>*ENH*</v>
          </cell>
          <cell r="E1351" t="str">
            <v>NAZARALI</v>
          </cell>
          <cell r="F1351" t="str">
            <v>NAZARALI</v>
          </cell>
          <cell r="G1351">
            <v>36833</v>
          </cell>
          <cell r="H1351">
            <v>39</v>
          </cell>
        </row>
        <row r="1352">
          <cell r="A1352" t="str">
            <v>EN02</v>
          </cell>
          <cell r="B1352" t="str">
            <v>JTMXDD01</v>
          </cell>
          <cell r="C1352" t="str">
            <v>MapXtreme Developer</v>
          </cell>
          <cell r="D1352" t="str">
            <v>*DEV*</v>
          </cell>
          <cell r="E1352" t="str">
            <v>NAZARALI</v>
          </cell>
          <cell r="F1352" t="str">
            <v>NAZARALI</v>
          </cell>
          <cell r="G1352">
            <v>36840</v>
          </cell>
          <cell r="H1352">
            <v>39.700000000000003</v>
          </cell>
        </row>
        <row r="1353">
          <cell r="A1353" t="str">
            <v>EN02</v>
          </cell>
          <cell r="B1353" t="str">
            <v>JTPQFD01</v>
          </cell>
          <cell r="C1353" t="str">
            <v>Standard PQF</v>
          </cell>
          <cell r="D1353" t="str">
            <v>*DEV*</v>
          </cell>
          <cell r="E1353" t="str">
            <v>NAZARALI</v>
          </cell>
          <cell r="F1353" t="str">
            <v>NAZARALI</v>
          </cell>
          <cell r="G1353">
            <v>36847</v>
          </cell>
          <cell r="H1353">
            <v>31.5</v>
          </cell>
        </row>
        <row r="1354">
          <cell r="A1354" t="str">
            <v>EN02</v>
          </cell>
          <cell r="B1354" t="str">
            <v>JTENFACA</v>
          </cell>
          <cell r="C1354" t="str">
            <v>ICCM Revamp</v>
          </cell>
          <cell r="D1354" t="str">
            <v>*OGS*</v>
          </cell>
          <cell r="E1354" t="str">
            <v>NAZARALI</v>
          </cell>
          <cell r="F1354" t="str">
            <v>NAZARALI</v>
          </cell>
          <cell r="G1354">
            <v>36854</v>
          </cell>
          <cell r="H1354">
            <v>1</v>
          </cell>
        </row>
        <row r="1355">
          <cell r="A1355" t="str">
            <v>EN02</v>
          </cell>
          <cell r="B1355" t="str">
            <v>JTPQFD01</v>
          </cell>
          <cell r="C1355" t="str">
            <v>Standard PQF</v>
          </cell>
          <cell r="D1355" t="str">
            <v>*DEV*</v>
          </cell>
          <cell r="E1355" t="str">
            <v>NAZARALI</v>
          </cell>
          <cell r="F1355" t="str">
            <v>NAZARALI</v>
          </cell>
          <cell r="G1355">
            <v>36854</v>
          </cell>
          <cell r="H1355">
            <v>24</v>
          </cell>
        </row>
        <row r="1356">
          <cell r="A1356" t="str">
            <v>EN04</v>
          </cell>
          <cell r="B1356" t="str">
            <v>JTENRSKY</v>
          </cell>
          <cell r="C1356" t="str">
            <v>Deal Tracker</v>
          </cell>
          <cell r="D1356" t="str">
            <v>*ENH*</v>
          </cell>
          <cell r="E1356" t="str">
            <v>NEERUKONDA</v>
          </cell>
          <cell r="F1356" t="str">
            <v>SSNEERUK</v>
          </cell>
          <cell r="G1356">
            <v>36826</v>
          </cell>
          <cell r="H1356">
            <v>16</v>
          </cell>
        </row>
        <row r="1357">
          <cell r="A1357" t="str">
            <v>EN04</v>
          </cell>
          <cell r="B1357" t="str">
            <v>JTENRSKY</v>
          </cell>
          <cell r="C1357" t="str">
            <v>Deal Tracker</v>
          </cell>
          <cell r="D1357" t="str">
            <v>*ENH*</v>
          </cell>
          <cell r="E1357" t="str">
            <v>NEERUKONDA</v>
          </cell>
          <cell r="F1357" t="str">
            <v>SSNEERUK</v>
          </cell>
          <cell r="G1357">
            <v>36833</v>
          </cell>
          <cell r="H1357">
            <v>40</v>
          </cell>
        </row>
        <row r="1358">
          <cell r="A1358" t="str">
            <v>EN04</v>
          </cell>
          <cell r="B1358" t="str">
            <v>JTENRSKY</v>
          </cell>
          <cell r="C1358" t="str">
            <v>Deal Tracker</v>
          </cell>
          <cell r="D1358" t="str">
            <v>*ENH*</v>
          </cell>
          <cell r="E1358" t="str">
            <v>NEERUKONDA</v>
          </cell>
          <cell r="F1358" t="str">
            <v>SSNEERUK</v>
          </cell>
          <cell r="G1358">
            <v>36840</v>
          </cell>
          <cell r="H1358">
            <v>40</v>
          </cell>
        </row>
        <row r="1359">
          <cell r="A1359" t="str">
            <v>EN04</v>
          </cell>
          <cell r="B1359" t="str">
            <v>JTENRSKY</v>
          </cell>
          <cell r="C1359" t="str">
            <v>Deal Tracker</v>
          </cell>
          <cell r="D1359" t="str">
            <v>*ENH*</v>
          </cell>
          <cell r="E1359" t="str">
            <v>NEERUKONDA</v>
          </cell>
          <cell r="F1359" t="str">
            <v>SSNEERUK</v>
          </cell>
          <cell r="G1359">
            <v>36847</v>
          </cell>
          <cell r="H1359">
            <v>40</v>
          </cell>
        </row>
        <row r="1360">
          <cell r="A1360" t="str">
            <v>EN04</v>
          </cell>
          <cell r="B1360" t="str">
            <v>JTENRSKX</v>
          </cell>
          <cell r="C1360" t="str">
            <v>Intra-Month Book</v>
          </cell>
          <cell r="D1360" t="str">
            <v>*ENH*</v>
          </cell>
          <cell r="E1360" t="str">
            <v>NEERUKONDA</v>
          </cell>
          <cell r="F1360" t="str">
            <v>SSNEERUK</v>
          </cell>
          <cell r="G1360">
            <v>36854</v>
          </cell>
          <cell r="H1360">
            <v>24</v>
          </cell>
        </row>
        <row r="1361">
          <cell r="A1361" t="str">
            <v>EN05</v>
          </cell>
          <cell r="B1361" t="str">
            <v>JTPPEE01</v>
          </cell>
          <cell r="C1361" t="str">
            <v>Power Pricing Engine/San Diego</v>
          </cell>
          <cell r="D1361" t="str">
            <v>*ENH*</v>
          </cell>
          <cell r="E1361" t="str">
            <v>NEKKALAPU</v>
          </cell>
          <cell r="F1361" t="str">
            <v>RAVINEKK</v>
          </cell>
          <cell r="G1361">
            <v>36826</v>
          </cell>
          <cell r="H1361">
            <v>16</v>
          </cell>
        </row>
        <row r="1362">
          <cell r="A1362" t="str">
            <v>EN05</v>
          </cell>
          <cell r="B1362" t="str">
            <v>JTPPEE01</v>
          </cell>
          <cell r="C1362" t="str">
            <v>Power Pricing Engine/San Diego</v>
          </cell>
          <cell r="D1362" t="str">
            <v>*ENH*</v>
          </cell>
          <cell r="E1362" t="str">
            <v>NEKKALAPU</v>
          </cell>
          <cell r="F1362" t="str">
            <v>RAVINEKK</v>
          </cell>
          <cell r="G1362">
            <v>36833</v>
          </cell>
          <cell r="H1362">
            <v>40</v>
          </cell>
        </row>
        <row r="1363">
          <cell r="A1363" t="str">
            <v>EN05</v>
          </cell>
          <cell r="B1363" t="str">
            <v>JTPPEE01</v>
          </cell>
          <cell r="C1363" t="str">
            <v>Power Pricing Engine/San Diego</v>
          </cell>
          <cell r="D1363" t="str">
            <v>*ENH*</v>
          </cell>
          <cell r="E1363" t="str">
            <v>NEKKALAPU</v>
          </cell>
          <cell r="F1363" t="str">
            <v>RAVINEKK</v>
          </cell>
          <cell r="G1363">
            <v>36840</v>
          </cell>
          <cell r="H1363">
            <v>40</v>
          </cell>
        </row>
        <row r="1364">
          <cell r="A1364" t="str">
            <v>EN05</v>
          </cell>
          <cell r="B1364" t="str">
            <v>JTPPEE01</v>
          </cell>
          <cell r="C1364" t="str">
            <v>Power Pricing Engine/San Diego</v>
          </cell>
          <cell r="D1364" t="str">
            <v>*ENH*</v>
          </cell>
          <cell r="E1364" t="str">
            <v>NEKKALAPU</v>
          </cell>
          <cell r="F1364" t="str">
            <v>RAVINEKK</v>
          </cell>
          <cell r="G1364">
            <v>36847</v>
          </cell>
          <cell r="H1364">
            <v>40</v>
          </cell>
        </row>
        <row r="1365">
          <cell r="A1365" t="str">
            <v>EN05</v>
          </cell>
          <cell r="B1365" t="str">
            <v>JTPPEE01</v>
          </cell>
          <cell r="C1365" t="str">
            <v>Power Pricing Engine/San Diego</v>
          </cell>
          <cell r="D1365" t="str">
            <v>*ENH*</v>
          </cell>
          <cell r="E1365" t="str">
            <v>NEKKALAPU</v>
          </cell>
          <cell r="F1365" t="str">
            <v>RAVINEKK</v>
          </cell>
          <cell r="G1365">
            <v>36854</v>
          </cell>
          <cell r="H1365">
            <v>24</v>
          </cell>
        </row>
        <row r="1366">
          <cell r="A1366" t="str">
            <v>EN04</v>
          </cell>
          <cell r="B1366" t="str">
            <v>JTENRS28</v>
          </cell>
          <cell r="C1366" t="str">
            <v>Fastpath Development</v>
          </cell>
          <cell r="D1366" t="str">
            <v>*DEV*</v>
          </cell>
          <cell r="E1366" t="str">
            <v>NELSON</v>
          </cell>
          <cell r="F1366" t="str">
            <v>RONELSON</v>
          </cell>
          <cell r="G1366">
            <v>36826</v>
          </cell>
          <cell r="H1366">
            <v>8</v>
          </cell>
        </row>
        <row r="1367">
          <cell r="A1367" t="str">
            <v>EN05</v>
          </cell>
          <cell r="B1367" t="str">
            <v>JTPPES01</v>
          </cell>
          <cell r="C1367" t="str">
            <v>Power Pricing Engine/San Diego</v>
          </cell>
          <cell r="D1367" t="str">
            <v>*OGS*</v>
          </cell>
          <cell r="E1367" t="str">
            <v>NELSON</v>
          </cell>
          <cell r="F1367" t="str">
            <v>RONELSON</v>
          </cell>
          <cell r="G1367">
            <v>36826</v>
          </cell>
          <cell r="H1367">
            <v>4</v>
          </cell>
        </row>
        <row r="1368">
          <cell r="A1368" t="str">
            <v>EN02</v>
          </cell>
          <cell r="B1368" t="str">
            <v>JTENFACF</v>
          </cell>
          <cell r="C1368" t="str">
            <v>UCCSU Website</v>
          </cell>
          <cell r="D1368" t="str">
            <v>*ENH*</v>
          </cell>
          <cell r="E1368" t="str">
            <v>NELSON</v>
          </cell>
          <cell r="F1368" t="str">
            <v>RONELSON</v>
          </cell>
          <cell r="G1368">
            <v>36826</v>
          </cell>
          <cell r="H1368">
            <v>4</v>
          </cell>
        </row>
        <row r="1369">
          <cell r="A1369" t="str">
            <v>EN04</v>
          </cell>
          <cell r="B1369" t="str">
            <v>JTENRS28</v>
          </cell>
          <cell r="C1369" t="str">
            <v>Fastpath Development</v>
          </cell>
          <cell r="D1369" t="str">
            <v>*DEV*</v>
          </cell>
          <cell r="E1369" t="str">
            <v>NELSON</v>
          </cell>
          <cell r="F1369" t="str">
            <v>RONELSON</v>
          </cell>
          <cell r="G1369">
            <v>36833</v>
          </cell>
          <cell r="H1369">
            <v>14</v>
          </cell>
        </row>
        <row r="1370">
          <cell r="A1370" t="str">
            <v>EN05</v>
          </cell>
          <cell r="B1370" t="str">
            <v>JTPPES01</v>
          </cell>
          <cell r="C1370" t="str">
            <v>Power Pricing Engine/San Diego</v>
          </cell>
          <cell r="D1370" t="str">
            <v>*OGS*</v>
          </cell>
          <cell r="E1370" t="str">
            <v>NELSON</v>
          </cell>
          <cell r="F1370" t="str">
            <v>RONELSON</v>
          </cell>
          <cell r="G1370">
            <v>36833</v>
          </cell>
          <cell r="H1370">
            <v>28</v>
          </cell>
        </row>
        <row r="1371">
          <cell r="A1371" t="str">
            <v>EN02</v>
          </cell>
          <cell r="B1371" t="str">
            <v>JTENFACF</v>
          </cell>
          <cell r="C1371" t="str">
            <v>UCCSU Website</v>
          </cell>
          <cell r="D1371" t="str">
            <v>*ENH*</v>
          </cell>
          <cell r="E1371" t="str">
            <v>NELSON</v>
          </cell>
          <cell r="F1371" t="str">
            <v>RONELSON</v>
          </cell>
          <cell r="G1371">
            <v>36833</v>
          </cell>
          <cell r="H1371">
            <v>6</v>
          </cell>
        </row>
        <row r="1372">
          <cell r="A1372" t="str">
            <v>EN04</v>
          </cell>
          <cell r="B1372" t="str">
            <v>JTENRS28</v>
          </cell>
          <cell r="C1372" t="str">
            <v>Fastpath Development</v>
          </cell>
          <cell r="D1372" t="str">
            <v>*DEV*</v>
          </cell>
          <cell r="E1372" t="str">
            <v>NELSON</v>
          </cell>
          <cell r="F1372" t="str">
            <v>RONELSON</v>
          </cell>
          <cell r="G1372">
            <v>36840</v>
          </cell>
          <cell r="H1372">
            <v>15</v>
          </cell>
        </row>
        <row r="1373">
          <cell r="A1373" t="str">
            <v>EN05</v>
          </cell>
          <cell r="B1373" t="str">
            <v>JTPPES01</v>
          </cell>
          <cell r="C1373" t="str">
            <v>Power Pricing Engine/San Diego</v>
          </cell>
          <cell r="D1373" t="str">
            <v>*OGS*</v>
          </cell>
          <cell r="E1373" t="str">
            <v>NELSON</v>
          </cell>
          <cell r="F1373" t="str">
            <v>RONELSON</v>
          </cell>
          <cell r="G1373">
            <v>36840</v>
          </cell>
          <cell r="H1373">
            <v>27</v>
          </cell>
        </row>
        <row r="1374">
          <cell r="A1374" t="str">
            <v>EN02</v>
          </cell>
          <cell r="B1374" t="str">
            <v>JTENFACF</v>
          </cell>
          <cell r="C1374" t="str">
            <v>UCCSU Website</v>
          </cell>
          <cell r="D1374" t="str">
            <v>*ENH*</v>
          </cell>
          <cell r="E1374" t="str">
            <v>NELSON</v>
          </cell>
          <cell r="F1374" t="str">
            <v>RONELSON</v>
          </cell>
          <cell r="G1374">
            <v>36840</v>
          </cell>
          <cell r="H1374">
            <v>4</v>
          </cell>
        </row>
        <row r="1375">
          <cell r="A1375" t="str">
            <v>EN04</v>
          </cell>
          <cell r="B1375" t="str">
            <v>JTENRS28</v>
          </cell>
          <cell r="C1375" t="str">
            <v>Fastpath Development</v>
          </cell>
          <cell r="D1375" t="str">
            <v>*DEV*</v>
          </cell>
          <cell r="E1375" t="str">
            <v>NELSON</v>
          </cell>
          <cell r="F1375" t="str">
            <v>RONELSON</v>
          </cell>
          <cell r="G1375">
            <v>36847</v>
          </cell>
          <cell r="H1375">
            <v>13</v>
          </cell>
        </row>
        <row r="1376">
          <cell r="A1376" t="str">
            <v>EN05</v>
          </cell>
          <cell r="B1376" t="str">
            <v>JTPPES01</v>
          </cell>
          <cell r="C1376" t="str">
            <v>Power Pricing Engine/San Diego</v>
          </cell>
          <cell r="D1376" t="str">
            <v>*OGS*</v>
          </cell>
          <cell r="E1376" t="str">
            <v>NELSON</v>
          </cell>
          <cell r="F1376" t="str">
            <v>RONELSON</v>
          </cell>
          <cell r="G1376">
            <v>36847</v>
          </cell>
          <cell r="H1376">
            <v>29</v>
          </cell>
        </row>
        <row r="1377">
          <cell r="A1377" t="str">
            <v>EN02</v>
          </cell>
          <cell r="B1377" t="str">
            <v>JTENFACF</v>
          </cell>
          <cell r="C1377" t="str">
            <v>UCCSU Website</v>
          </cell>
          <cell r="D1377" t="str">
            <v>*ENH*</v>
          </cell>
          <cell r="E1377" t="str">
            <v>NELSON</v>
          </cell>
          <cell r="F1377" t="str">
            <v>RONELSON</v>
          </cell>
          <cell r="G1377">
            <v>36847</v>
          </cell>
          <cell r="H1377">
            <v>4</v>
          </cell>
        </row>
        <row r="1378">
          <cell r="A1378" t="str">
            <v>EN05</v>
          </cell>
          <cell r="B1378" t="str">
            <v>JTPPEE01</v>
          </cell>
          <cell r="C1378" t="str">
            <v>Power Pricing Engine/San Diego</v>
          </cell>
          <cell r="D1378" t="str">
            <v>*ENH*</v>
          </cell>
          <cell r="E1378" t="str">
            <v>NEWSOME</v>
          </cell>
          <cell r="F1378" t="str">
            <v>RNEWSOME</v>
          </cell>
          <cell r="G1378">
            <v>36826</v>
          </cell>
          <cell r="H1378">
            <v>5</v>
          </cell>
        </row>
        <row r="1379">
          <cell r="A1379" t="str">
            <v>EN05</v>
          </cell>
          <cell r="B1379" t="str">
            <v>JTPPES01</v>
          </cell>
          <cell r="C1379" t="str">
            <v>Power Pricing Engine/San Diego</v>
          </cell>
          <cell r="D1379" t="str">
            <v>*OGS*</v>
          </cell>
          <cell r="E1379" t="str">
            <v>NEWSOME</v>
          </cell>
          <cell r="F1379" t="str">
            <v>RNEWSOME</v>
          </cell>
          <cell r="G1379">
            <v>36826</v>
          </cell>
          <cell r="H1379">
            <v>5.5</v>
          </cell>
        </row>
        <row r="1380">
          <cell r="A1380" t="str">
            <v>EN05</v>
          </cell>
          <cell r="B1380" t="str">
            <v>JTPPEE01</v>
          </cell>
          <cell r="C1380" t="str">
            <v>Power Pricing Engine/San Diego</v>
          </cell>
          <cell r="D1380" t="str">
            <v>*ENH*</v>
          </cell>
          <cell r="E1380" t="str">
            <v>NEWSOME</v>
          </cell>
          <cell r="F1380" t="str">
            <v>RNEWSOME</v>
          </cell>
          <cell r="G1380">
            <v>36833</v>
          </cell>
          <cell r="H1380">
            <v>39.5</v>
          </cell>
        </row>
        <row r="1381">
          <cell r="A1381" t="str">
            <v>EN05</v>
          </cell>
          <cell r="B1381" t="str">
            <v>JTPPEE01</v>
          </cell>
          <cell r="C1381" t="str">
            <v>Power Pricing Engine/San Diego</v>
          </cell>
          <cell r="D1381" t="str">
            <v>*ENH*</v>
          </cell>
          <cell r="E1381" t="str">
            <v>NEWSOME</v>
          </cell>
          <cell r="F1381" t="str">
            <v>RNEWSOME</v>
          </cell>
          <cell r="G1381">
            <v>36840</v>
          </cell>
          <cell r="H1381">
            <v>29</v>
          </cell>
        </row>
        <row r="1382">
          <cell r="A1382" t="str">
            <v>EN05</v>
          </cell>
          <cell r="B1382" t="str">
            <v>JTPPES01</v>
          </cell>
          <cell r="C1382" t="str">
            <v>Power Pricing Engine/San Diego</v>
          </cell>
          <cell r="D1382" t="str">
            <v>*OGS*</v>
          </cell>
          <cell r="E1382" t="str">
            <v>NEWSOME</v>
          </cell>
          <cell r="F1382" t="str">
            <v>RNEWSOME</v>
          </cell>
          <cell r="G1382">
            <v>36840</v>
          </cell>
          <cell r="H1382">
            <v>12</v>
          </cell>
        </row>
        <row r="1383">
          <cell r="A1383" t="str">
            <v>EN05</v>
          </cell>
          <cell r="B1383" t="str">
            <v>JTPPEE01</v>
          </cell>
          <cell r="C1383" t="str">
            <v>Power Pricing Engine/San Diego</v>
          </cell>
          <cell r="D1383" t="str">
            <v>*ENH*</v>
          </cell>
          <cell r="E1383" t="str">
            <v>NEWSOME</v>
          </cell>
          <cell r="F1383" t="str">
            <v>RNEWSOME</v>
          </cell>
          <cell r="G1383">
            <v>36847</v>
          </cell>
          <cell r="H1383">
            <v>23</v>
          </cell>
        </row>
        <row r="1384">
          <cell r="A1384" t="str">
            <v>EN05</v>
          </cell>
          <cell r="B1384" t="str">
            <v>JTPPES01</v>
          </cell>
          <cell r="C1384" t="str">
            <v>Power Pricing Engine/San Diego</v>
          </cell>
          <cell r="D1384" t="str">
            <v>*OGS*</v>
          </cell>
          <cell r="E1384" t="str">
            <v>NEWSOME</v>
          </cell>
          <cell r="F1384" t="str">
            <v>RNEWSOME</v>
          </cell>
          <cell r="G1384">
            <v>36847</v>
          </cell>
          <cell r="H1384">
            <v>21</v>
          </cell>
        </row>
        <row r="1385">
          <cell r="A1385" t="str">
            <v>EN02</v>
          </cell>
          <cell r="B1385" t="str">
            <v>JTENFAC7</v>
          </cell>
          <cell r="C1385" t="str">
            <v>Facilities Monitoring &amp; Control 3.1</v>
          </cell>
          <cell r="D1385" t="str">
            <v>*OGS*</v>
          </cell>
          <cell r="E1385" t="str">
            <v>NGUYEN</v>
          </cell>
          <cell r="F1385" t="str">
            <v>ENRVINHN</v>
          </cell>
          <cell r="G1385">
            <v>36826</v>
          </cell>
          <cell r="H1385">
            <v>16</v>
          </cell>
        </row>
        <row r="1386">
          <cell r="A1386" t="str">
            <v>EN02</v>
          </cell>
          <cell r="B1386" t="str">
            <v>JTENFAC7</v>
          </cell>
          <cell r="C1386" t="str">
            <v>Facilities Monitoring &amp; Control 3.1</v>
          </cell>
          <cell r="D1386" t="str">
            <v>*OGS*</v>
          </cell>
          <cell r="E1386" t="str">
            <v>NGUYEN</v>
          </cell>
          <cell r="F1386" t="str">
            <v>ENRVINHN</v>
          </cell>
          <cell r="G1386">
            <v>36833</v>
          </cell>
          <cell r="H1386">
            <v>40</v>
          </cell>
        </row>
        <row r="1387">
          <cell r="A1387" t="str">
            <v>EN02</v>
          </cell>
          <cell r="B1387" t="str">
            <v>JTENFAC7</v>
          </cell>
          <cell r="C1387" t="str">
            <v>Facilities Monitoring &amp; Control 3.1</v>
          </cell>
          <cell r="D1387" t="str">
            <v>*OGS*</v>
          </cell>
          <cell r="E1387" t="str">
            <v>NGUYEN</v>
          </cell>
          <cell r="F1387" t="str">
            <v>ENRVINHN</v>
          </cell>
          <cell r="G1387">
            <v>36840</v>
          </cell>
          <cell r="H1387">
            <v>40</v>
          </cell>
        </row>
        <row r="1388">
          <cell r="A1388" t="str">
            <v>EN02</v>
          </cell>
          <cell r="B1388" t="str">
            <v>JTENFAC7</v>
          </cell>
          <cell r="C1388" t="str">
            <v>Facilities Monitoring &amp; Control 3.1</v>
          </cell>
          <cell r="D1388" t="str">
            <v>*OGS*</v>
          </cell>
          <cell r="E1388" t="str">
            <v>NGUYEN</v>
          </cell>
          <cell r="F1388" t="str">
            <v>ENRVINHN</v>
          </cell>
          <cell r="G1388">
            <v>36847</v>
          </cell>
          <cell r="H1388">
            <v>40</v>
          </cell>
        </row>
        <row r="1389">
          <cell r="A1389" t="str">
            <v>EN02</v>
          </cell>
          <cell r="B1389" t="str">
            <v>JTENFAC7</v>
          </cell>
          <cell r="C1389" t="str">
            <v>Facilities Monitoring &amp; Control 3.1</v>
          </cell>
          <cell r="D1389" t="str">
            <v>*OGS*</v>
          </cell>
          <cell r="E1389" t="str">
            <v>NGUYEN</v>
          </cell>
          <cell r="F1389" t="str">
            <v>ENRVINHN</v>
          </cell>
          <cell r="G1389">
            <v>36854</v>
          </cell>
          <cell r="H1389">
            <v>24</v>
          </cell>
        </row>
        <row r="1390">
          <cell r="A1390" t="str">
            <v>EN02</v>
          </cell>
          <cell r="B1390" t="str">
            <v>CSBUSR01</v>
          </cell>
          <cell r="C1390" t="str">
            <v>Business Discovery</v>
          </cell>
          <cell r="D1390" t="str">
            <v>*OTH*</v>
          </cell>
          <cell r="E1390" t="str">
            <v>NIVEN</v>
          </cell>
          <cell r="F1390" t="str">
            <v>CNIVEN</v>
          </cell>
          <cell r="G1390">
            <v>36826</v>
          </cell>
          <cell r="H1390">
            <v>-17</v>
          </cell>
        </row>
        <row r="1391">
          <cell r="A1391" t="str">
            <v>EN02</v>
          </cell>
          <cell r="B1391" t="str">
            <v>CSBUSR01</v>
          </cell>
          <cell r="C1391" t="str">
            <v>Business Discovery</v>
          </cell>
          <cell r="D1391" t="str">
            <v>*DEV*</v>
          </cell>
          <cell r="E1391" t="str">
            <v>NIVEN</v>
          </cell>
          <cell r="F1391" t="str">
            <v>CNIVEN</v>
          </cell>
          <cell r="G1391">
            <v>36826</v>
          </cell>
          <cell r="H1391">
            <v>17</v>
          </cell>
        </row>
        <row r="1392">
          <cell r="A1392" t="str">
            <v>EN02</v>
          </cell>
          <cell r="B1392" t="str">
            <v>CSBUSR01</v>
          </cell>
          <cell r="C1392" t="str">
            <v>Business Discovery</v>
          </cell>
          <cell r="D1392" t="str">
            <v>*OTH*</v>
          </cell>
          <cell r="E1392" t="str">
            <v>NIVEN</v>
          </cell>
          <cell r="F1392" t="str">
            <v>CNIVEN</v>
          </cell>
          <cell r="G1392">
            <v>36833</v>
          </cell>
          <cell r="H1392">
            <v>-34</v>
          </cell>
        </row>
        <row r="1393">
          <cell r="A1393" t="str">
            <v>EN02</v>
          </cell>
          <cell r="B1393" t="str">
            <v>CSBUSR01</v>
          </cell>
          <cell r="C1393" t="str">
            <v>Business Discovery</v>
          </cell>
          <cell r="D1393" t="str">
            <v>*DEV*</v>
          </cell>
          <cell r="E1393" t="str">
            <v>NIVEN</v>
          </cell>
          <cell r="F1393" t="str">
            <v>CNIVEN</v>
          </cell>
          <cell r="G1393">
            <v>36833</v>
          </cell>
          <cell r="H1393">
            <v>34</v>
          </cell>
        </row>
        <row r="1394">
          <cell r="A1394" t="str">
            <v>EN02</v>
          </cell>
          <cell r="B1394" t="str">
            <v>CSBUSR01</v>
          </cell>
          <cell r="C1394" t="str">
            <v>Business Discovery</v>
          </cell>
          <cell r="D1394" t="str">
            <v>*OTH*</v>
          </cell>
          <cell r="E1394" t="str">
            <v>NIVEN</v>
          </cell>
          <cell r="F1394" t="str">
            <v>CNIVEN</v>
          </cell>
          <cell r="G1394">
            <v>36840</v>
          </cell>
          <cell r="H1394">
            <v>-40</v>
          </cell>
        </row>
        <row r="1395">
          <cell r="A1395" t="str">
            <v>EN02</v>
          </cell>
          <cell r="B1395" t="str">
            <v>CSBUSR01</v>
          </cell>
          <cell r="C1395" t="str">
            <v>Business Discovery</v>
          </cell>
          <cell r="D1395" t="str">
            <v>*DEV*</v>
          </cell>
          <cell r="E1395" t="str">
            <v>NIVEN</v>
          </cell>
          <cell r="F1395" t="str">
            <v>CNIVEN</v>
          </cell>
          <cell r="G1395">
            <v>36840</v>
          </cell>
          <cell r="H1395">
            <v>40</v>
          </cell>
        </row>
        <row r="1396">
          <cell r="A1396" t="str">
            <v>EN02</v>
          </cell>
          <cell r="B1396" t="str">
            <v>CSBUSR01</v>
          </cell>
          <cell r="C1396" t="str">
            <v>Business Discovery</v>
          </cell>
          <cell r="D1396" t="str">
            <v>*OTH*</v>
          </cell>
          <cell r="E1396" t="str">
            <v>NIVEN</v>
          </cell>
          <cell r="F1396" t="str">
            <v>CNIVEN</v>
          </cell>
          <cell r="G1396">
            <v>36847</v>
          </cell>
          <cell r="H1396">
            <v>-40</v>
          </cell>
        </row>
        <row r="1397">
          <cell r="A1397" t="str">
            <v>EN02</v>
          </cell>
          <cell r="B1397" t="str">
            <v>CSBUSR01</v>
          </cell>
          <cell r="C1397" t="str">
            <v>Business Discovery</v>
          </cell>
          <cell r="D1397" t="str">
            <v>*DEV*</v>
          </cell>
          <cell r="E1397" t="str">
            <v>NIVEN</v>
          </cell>
          <cell r="F1397" t="str">
            <v>CNIVEN</v>
          </cell>
          <cell r="G1397">
            <v>36847</v>
          </cell>
          <cell r="H1397">
            <v>40</v>
          </cell>
        </row>
        <row r="1398">
          <cell r="A1398" t="str">
            <v>EN02</v>
          </cell>
          <cell r="B1398" t="str">
            <v>CSBUSR01</v>
          </cell>
          <cell r="C1398" t="str">
            <v>Business Discovery</v>
          </cell>
          <cell r="D1398" t="str">
            <v>*OTH*</v>
          </cell>
          <cell r="E1398" t="str">
            <v>NIVEN</v>
          </cell>
          <cell r="F1398" t="str">
            <v>CNIVEN</v>
          </cell>
          <cell r="G1398">
            <v>36854</v>
          </cell>
          <cell r="H1398">
            <v>-24</v>
          </cell>
        </row>
        <row r="1399">
          <cell r="A1399" t="str">
            <v>EN02</v>
          </cell>
          <cell r="B1399" t="str">
            <v>CSBUSR01</v>
          </cell>
          <cell r="C1399" t="str">
            <v>Business Discovery</v>
          </cell>
          <cell r="D1399" t="str">
            <v>*DEV*</v>
          </cell>
          <cell r="E1399" t="str">
            <v>NIVEN</v>
          </cell>
          <cell r="F1399" t="str">
            <v>CNIVEN</v>
          </cell>
          <cell r="G1399">
            <v>36854</v>
          </cell>
          <cell r="H1399">
            <v>24</v>
          </cell>
        </row>
        <row r="1400">
          <cell r="A1400" t="str">
            <v>EN06</v>
          </cell>
          <cell r="B1400" t="str">
            <v>JTENMEAS</v>
          </cell>
          <cell r="C1400" t="str">
            <v>Measurements</v>
          </cell>
          <cell r="D1400" t="str">
            <v>*OTH*</v>
          </cell>
          <cell r="E1400" t="str">
            <v>NORTH</v>
          </cell>
          <cell r="F1400" t="str">
            <v>C1NORTH</v>
          </cell>
          <cell r="G1400">
            <v>36826</v>
          </cell>
          <cell r="H1400">
            <v>8</v>
          </cell>
        </row>
        <row r="1401">
          <cell r="A1401" t="str">
            <v>EN06</v>
          </cell>
          <cell r="B1401" t="str">
            <v>JTENMEAS</v>
          </cell>
          <cell r="C1401" t="str">
            <v>Measurements</v>
          </cell>
          <cell r="D1401" t="str">
            <v>*OTH*</v>
          </cell>
          <cell r="E1401" t="str">
            <v>NORTH</v>
          </cell>
          <cell r="F1401" t="str">
            <v>C1NORTH</v>
          </cell>
          <cell r="G1401">
            <v>36833</v>
          </cell>
          <cell r="H1401">
            <v>25</v>
          </cell>
        </row>
        <row r="1402">
          <cell r="A1402" t="str">
            <v>EN06</v>
          </cell>
          <cell r="B1402" t="str">
            <v>JTENMEAS</v>
          </cell>
          <cell r="C1402" t="str">
            <v>Measurements</v>
          </cell>
          <cell r="D1402" t="str">
            <v>*OTH*</v>
          </cell>
          <cell r="E1402" t="str">
            <v>NORTH</v>
          </cell>
          <cell r="F1402" t="str">
            <v>C1NORTH</v>
          </cell>
          <cell r="G1402">
            <v>36840</v>
          </cell>
          <cell r="H1402">
            <v>28</v>
          </cell>
        </row>
        <row r="1403">
          <cell r="A1403" t="str">
            <v>EN06</v>
          </cell>
          <cell r="B1403" t="str">
            <v>JTENMEAS</v>
          </cell>
          <cell r="C1403" t="str">
            <v>Measurements</v>
          </cell>
          <cell r="D1403" t="str">
            <v>*OTH*</v>
          </cell>
          <cell r="E1403" t="str">
            <v>NORTH</v>
          </cell>
          <cell r="F1403" t="str">
            <v>C1NORTH</v>
          </cell>
          <cell r="G1403">
            <v>36847</v>
          </cell>
          <cell r="H1403">
            <v>30</v>
          </cell>
        </row>
        <row r="1404">
          <cell r="A1404" t="str">
            <v>EN06</v>
          </cell>
          <cell r="B1404" t="str">
            <v>JTENMEAS</v>
          </cell>
          <cell r="C1404" t="str">
            <v>Measurements</v>
          </cell>
          <cell r="D1404" t="str">
            <v>*OTH*</v>
          </cell>
          <cell r="E1404" t="str">
            <v>NORTH</v>
          </cell>
          <cell r="F1404" t="str">
            <v>C1NORTH</v>
          </cell>
          <cell r="G1404">
            <v>36854</v>
          </cell>
          <cell r="H1404">
            <v>8</v>
          </cell>
        </row>
        <row r="1405">
          <cell r="A1405" t="str">
            <v>EN01</v>
          </cell>
          <cell r="B1405" t="str">
            <v>JTENCM97</v>
          </cell>
          <cell r="C1405" t="str">
            <v>CMS-Fastpath Enhancements</v>
          </cell>
          <cell r="D1405" t="str">
            <v>*ENH*</v>
          </cell>
          <cell r="E1405" t="str">
            <v>ODAYAR</v>
          </cell>
          <cell r="F1405" t="str">
            <v>RODAYAR</v>
          </cell>
          <cell r="G1405">
            <v>36826</v>
          </cell>
          <cell r="H1405">
            <v>0</v>
          </cell>
        </row>
        <row r="1406">
          <cell r="A1406" t="str">
            <v>EN01</v>
          </cell>
          <cell r="B1406" t="str">
            <v>JTENCM97</v>
          </cell>
          <cell r="C1406" t="str">
            <v>CMS-Fastpath Enhancements</v>
          </cell>
          <cell r="D1406" t="str">
            <v>*ENH*</v>
          </cell>
          <cell r="E1406" t="str">
            <v>ODAYAR</v>
          </cell>
          <cell r="F1406" t="str">
            <v>RODAYAR</v>
          </cell>
          <cell r="G1406">
            <v>36833</v>
          </cell>
          <cell r="H1406">
            <v>40</v>
          </cell>
        </row>
        <row r="1407">
          <cell r="A1407" t="str">
            <v>EN01</v>
          </cell>
          <cell r="B1407" t="str">
            <v>JTENCM97</v>
          </cell>
          <cell r="C1407" t="str">
            <v>CMS-Fastpath Enhancements</v>
          </cell>
          <cell r="D1407" t="str">
            <v>*ENH*</v>
          </cell>
          <cell r="E1407" t="str">
            <v>ODAYAR</v>
          </cell>
          <cell r="F1407" t="str">
            <v>RODAYAR</v>
          </cell>
          <cell r="G1407">
            <v>36840</v>
          </cell>
          <cell r="H1407">
            <v>34</v>
          </cell>
        </row>
        <row r="1408">
          <cell r="A1408" t="str">
            <v>EN01</v>
          </cell>
          <cell r="B1408" t="str">
            <v>JTENCM97</v>
          </cell>
          <cell r="C1408" t="str">
            <v>CMS-Fastpath Enhancements</v>
          </cell>
          <cell r="D1408" t="str">
            <v>*ENH*</v>
          </cell>
          <cell r="E1408" t="str">
            <v>ODAYAR</v>
          </cell>
          <cell r="F1408" t="str">
            <v>RODAYAR</v>
          </cell>
          <cell r="G1408">
            <v>36847</v>
          </cell>
          <cell r="H1408">
            <v>40</v>
          </cell>
        </row>
        <row r="1409">
          <cell r="A1409" t="str">
            <v>EN01</v>
          </cell>
          <cell r="B1409" t="str">
            <v>JTENCM97</v>
          </cell>
          <cell r="C1409" t="str">
            <v>CMS-Fastpath Enhancements</v>
          </cell>
          <cell r="D1409" t="str">
            <v>*ENH*</v>
          </cell>
          <cell r="E1409" t="str">
            <v>ODAYAR</v>
          </cell>
          <cell r="F1409" t="str">
            <v>RODAYAR</v>
          </cell>
          <cell r="G1409">
            <v>36854</v>
          </cell>
          <cell r="H1409">
            <v>24</v>
          </cell>
        </row>
        <row r="1410">
          <cell r="A1410" t="str">
            <v>EN05</v>
          </cell>
          <cell r="B1410" t="str">
            <v>TNENFINV</v>
          </cell>
          <cell r="C1410" t="str">
            <v>BRIO Reporting/Query</v>
          </cell>
          <cell r="D1410" t="str">
            <v>*DEV*</v>
          </cell>
          <cell r="E1410" t="str">
            <v>O'MARA</v>
          </cell>
          <cell r="F1410" t="str">
            <v>JOMARA</v>
          </cell>
          <cell r="G1410">
            <v>36826</v>
          </cell>
          <cell r="H1410">
            <v>14.5</v>
          </cell>
        </row>
        <row r="1411">
          <cell r="A1411" t="str">
            <v>EN05</v>
          </cell>
          <cell r="B1411" t="str">
            <v>CSSAPD01</v>
          </cell>
          <cell r="C1411" t="str">
            <v>SAP BRIO Reporting</v>
          </cell>
          <cell r="D1411" t="str">
            <v>*DEV*</v>
          </cell>
          <cell r="E1411" t="str">
            <v>O'MARA</v>
          </cell>
          <cell r="F1411" t="str">
            <v>JOMARA</v>
          </cell>
          <cell r="G1411">
            <v>36833</v>
          </cell>
          <cell r="H1411">
            <v>40</v>
          </cell>
        </row>
        <row r="1412">
          <cell r="A1412" t="str">
            <v>EN05</v>
          </cell>
          <cell r="B1412" t="str">
            <v>CSSAPD01</v>
          </cell>
          <cell r="C1412" t="str">
            <v>SAP BRIO Reporting</v>
          </cell>
          <cell r="D1412" t="str">
            <v>*DEV*</v>
          </cell>
          <cell r="E1412" t="str">
            <v>O'MARA</v>
          </cell>
          <cell r="F1412" t="str">
            <v>JOMARA</v>
          </cell>
          <cell r="G1412">
            <v>36840</v>
          </cell>
          <cell r="H1412">
            <v>32</v>
          </cell>
        </row>
        <row r="1413">
          <cell r="A1413" t="str">
            <v>EN05</v>
          </cell>
          <cell r="B1413" t="str">
            <v>CSSAPD01</v>
          </cell>
          <cell r="C1413" t="str">
            <v>SAP BRIO Reporting</v>
          </cell>
          <cell r="D1413" t="str">
            <v>*DEV*</v>
          </cell>
          <cell r="E1413" t="str">
            <v>O'MARA</v>
          </cell>
          <cell r="F1413" t="str">
            <v>JOMARA</v>
          </cell>
          <cell r="G1413">
            <v>36847</v>
          </cell>
          <cell r="H1413">
            <v>40</v>
          </cell>
        </row>
        <row r="1414">
          <cell r="A1414" t="str">
            <v>EN02</v>
          </cell>
          <cell r="B1414" t="str">
            <v>JTENFACS</v>
          </cell>
          <cell r="C1414" t="str">
            <v>FASER/COBRA Support</v>
          </cell>
          <cell r="D1414" t="str">
            <v>*OGS*</v>
          </cell>
          <cell r="E1414" t="str">
            <v>ORTIZ VASQUEZ</v>
          </cell>
          <cell r="F1414" t="str">
            <v>DANORTIZ</v>
          </cell>
          <cell r="G1414">
            <v>36833</v>
          </cell>
          <cell r="H1414">
            <v>40</v>
          </cell>
        </row>
        <row r="1415">
          <cell r="A1415" t="str">
            <v>EN02</v>
          </cell>
          <cell r="B1415" t="str">
            <v>JTENFACS</v>
          </cell>
          <cell r="C1415" t="str">
            <v>FASER/COBRA Support</v>
          </cell>
          <cell r="D1415" t="str">
            <v>*OGS*</v>
          </cell>
          <cell r="E1415" t="str">
            <v>ORTIZ VASQUEZ</v>
          </cell>
          <cell r="F1415" t="str">
            <v>DANORTIZ</v>
          </cell>
          <cell r="G1415">
            <v>36840</v>
          </cell>
          <cell r="H1415">
            <v>40</v>
          </cell>
        </row>
        <row r="1416">
          <cell r="A1416" t="str">
            <v>EN02</v>
          </cell>
          <cell r="B1416" t="str">
            <v>JTENFACS</v>
          </cell>
          <cell r="C1416" t="str">
            <v>FASER/COBRA Support</v>
          </cell>
          <cell r="D1416" t="str">
            <v>*OGS*</v>
          </cell>
          <cell r="E1416" t="str">
            <v>ORTIZ VASQUEZ</v>
          </cell>
          <cell r="F1416" t="str">
            <v>DANORTIZ</v>
          </cell>
          <cell r="G1416">
            <v>36847</v>
          </cell>
          <cell r="H1416">
            <v>40</v>
          </cell>
        </row>
        <row r="1417">
          <cell r="A1417" t="str">
            <v>EN02</v>
          </cell>
          <cell r="B1417" t="str">
            <v>JTENFACS</v>
          </cell>
          <cell r="C1417" t="str">
            <v>FASER/COBRA Support</v>
          </cell>
          <cell r="D1417" t="str">
            <v>*OGS*</v>
          </cell>
          <cell r="E1417" t="str">
            <v>ORTIZ VASQUEZ</v>
          </cell>
          <cell r="F1417" t="str">
            <v>DANORTIZ</v>
          </cell>
          <cell r="G1417">
            <v>36854</v>
          </cell>
          <cell r="H1417">
            <v>24</v>
          </cell>
        </row>
        <row r="1418">
          <cell r="A1418" t="str">
            <v>EN08</v>
          </cell>
          <cell r="B1418" t="str">
            <v>CSEN0801</v>
          </cell>
          <cell r="C1418" t="str">
            <v>SAP PLANT MAINT. IMPLEMENTATION</v>
          </cell>
          <cell r="D1418" t="str">
            <v>*DEV*</v>
          </cell>
          <cell r="E1418" t="str">
            <v>OSTERMAN</v>
          </cell>
          <cell r="F1418" t="str">
            <v>MOSTERM</v>
          </cell>
          <cell r="G1418">
            <v>36826</v>
          </cell>
          <cell r="H1418">
            <v>-2</v>
          </cell>
        </row>
        <row r="1419">
          <cell r="A1419" t="str">
            <v>EN08</v>
          </cell>
          <cell r="B1419" t="str">
            <v>CSEN0801</v>
          </cell>
          <cell r="C1419" t="str">
            <v>SAP PLANT MAINT. IMPLEMENTATION</v>
          </cell>
          <cell r="D1419" t="str">
            <v>*DEV*</v>
          </cell>
          <cell r="E1419" t="str">
            <v>OSTERMAN</v>
          </cell>
          <cell r="F1419" t="str">
            <v>MOSTERM</v>
          </cell>
          <cell r="G1419">
            <v>36826</v>
          </cell>
          <cell r="H1419">
            <v>2</v>
          </cell>
        </row>
        <row r="1420">
          <cell r="A1420" t="str">
            <v>EN08</v>
          </cell>
          <cell r="B1420" t="str">
            <v>CSEN0801</v>
          </cell>
          <cell r="C1420" t="str">
            <v>SAP PLANT MAINT. IMPLEMENTATION</v>
          </cell>
          <cell r="D1420" t="str">
            <v>*DEV*</v>
          </cell>
          <cell r="E1420" t="str">
            <v>OSTERMAN</v>
          </cell>
          <cell r="F1420" t="str">
            <v>MOSTERM</v>
          </cell>
          <cell r="G1420">
            <v>36833</v>
          </cell>
          <cell r="H1420">
            <v>-16</v>
          </cell>
        </row>
        <row r="1421">
          <cell r="A1421" t="str">
            <v>EN08</v>
          </cell>
          <cell r="B1421" t="str">
            <v>CSEN0801</v>
          </cell>
          <cell r="C1421" t="str">
            <v>SAP PLANT MAINT. IMPLEMENTATION</v>
          </cell>
          <cell r="D1421" t="str">
            <v>*DEV*</v>
          </cell>
          <cell r="E1421" t="str">
            <v>OSTERMAN</v>
          </cell>
          <cell r="F1421" t="str">
            <v>MOSTERM</v>
          </cell>
          <cell r="G1421">
            <v>36833</v>
          </cell>
          <cell r="H1421">
            <v>16</v>
          </cell>
        </row>
        <row r="1422">
          <cell r="A1422" t="str">
            <v>EN04</v>
          </cell>
          <cell r="B1422" t="str">
            <v>JTENRS16</v>
          </cell>
          <cell r="C1422" t="str">
            <v>NEPOOL</v>
          </cell>
          <cell r="D1422" t="str">
            <v>*OGS*</v>
          </cell>
          <cell r="E1422" t="str">
            <v>OSWAL</v>
          </cell>
          <cell r="F1422" t="str">
            <v>ENROSWAL</v>
          </cell>
          <cell r="G1422">
            <v>36826</v>
          </cell>
          <cell r="H1422">
            <v>-24</v>
          </cell>
        </row>
        <row r="1423">
          <cell r="A1423" t="str">
            <v>EN04</v>
          </cell>
          <cell r="B1423" t="str">
            <v>JTENRS15</v>
          </cell>
          <cell r="C1423" t="str">
            <v>NEPOOL</v>
          </cell>
          <cell r="D1423" t="str">
            <v>*DEV*</v>
          </cell>
          <cell r="E1423" t="str">
            <v>OSWAL</v>
          </cell>
          <cell r="F1423" t="str">
            <v>ENROSWAL</v>
          </cell>
          <cell r="G1423">
            <v>36826</v>
          </cell>
          <cell r="H1423">
            <v>24</v>
          </cell>
        </row>
        <row r="1424">
          <cell r="A1424" t="str">
            <v>EN04</v>
          </cell>
          <cell r="B1424" t="str">
            <v>JTENRS16</v>
          </cell>
          <cell r="C1424" t="str">
            <v>NEPOOL</v>
          </cell>
          <cell r="D1424" t="str">
            <v>*OGS*</v>
          </cell>
          <cell r="E1424" t="str">
            <v>OSWAL</v>
          </cell>
          <cell r="F1424" t="str">
            <v>ENROSWAL</v>
          </cell>
          <cell r="G1424">
            <v>36826</v>
          </cell>
          <cell r="H1424">
            <v>24</v>
          </cell>
        </row>
        <row r="1425">
          <cell r="A1425" t="str">
            <v>EN04</v>
          </cell>
          <cell r="B1425" t="str">
            <v>JTENRS15</v>
          </cell>
          <cell r="C1425" t="str">
            <v>NEPOOL</v>
          </cell>
          <cell r="D1425" t="str">
            <v>*DEV*</v>
          </cell>
          <cell r="E1425" t="str">
            <v>OSWAL</v>
          </cell>
          <cell r="F1425" t="str">
            <v>ENROSWAL</v>
          </cell>
          <cell r="G1425">
            <v>36833</v>
          </cell>
          <cell r="H1425">
            <v>60</v>
          </cell>
        </row>
        <row r="1426">
          <cell r="A1426" t="str">
            <v>EN04</v>
          </cell>
          <cell r="B1426" t="str">
            <v>JTENRS15</v>
          </cell>
          <cell r="C1426" t="str">
            <v>NEPOOL</v>
          </cell>
          <cell r="D1426" t="str">
            <v>*DEV*</v>
          </cell>
          <cell r="E1426" t="str">
            <v>OSWAL</v>
          </cell>
          <cell r="F1426" t="str">
            <v>ENROSWAL</v>
          </cell>
          <cell r="G1426">
            <v>36840</v>
          </cell>
          <cell r="H1426">
            <v>48</v>
          </cell>
        </row>
        <row r="1427">
          <cell r="A1427" t="str">
            <v>EN04</v>
          </cell>
          <cell r="B1427" t="str">
            <v>JTENRS15</v>
          </cell>
          <cell r="C1427" t="str">
            <v>NEPOOL</v>
          </cell>
          <cell r="D1427" t="str">
            <v>*DEV*</v>
          </cell>
          <cell r="E1427" t="str">
            <v>OSWAL</v>
          </cell>
          <cell r="F1427" t="str">
            <v>ENROSWAL</v>
          </cell>
          <cell r="G1427">
            <v>36854</v>
          </cell>
          <cell r="H1427">
            <v>46</v>
          </cell>
        </row>
        <row r="1428">
          <cell r="A1428" t="str">
            <v>EN08</v>
          </cell>
          <cell r="B1428" t="str">
            <v>CSIWSD01</v>
          </cell>
          <cell r="C1428" t="str">
            <v>INTEGRATED WATER SYSTEM V1</v>
          </cell>
          <cell r="D1428" t="str">
            <v>*DEV*</v>
          </cell>
          <cell r="E1428" t="str">
            <v>PAPALY</v>
          </cell>
          <cell r="F1428" t="str">
            <v>DPAPALY</v>
          </cell>
          <cell r="G1428">
            <v>36826</v>
          </cell>
          <cell r="H1428">
            <v>0</v>
          </cell>
        </row>
        <row r="1429">
          <cell r="A1429" t="str">
            <v>EN04</v>
          </cell>
          <cell r="B1429" t="str">
            <v>CSEN0403</v>
          </cell>
          <cell r="C1429" t="str">
            <v>Strategic Risk Mgt - RFS Proposal Dev</v>
          </cell>
          <cell r="D1429" t="str">
            <v>*DEV*</v>
          </cell>
          <cell r="E1429" t="str">
            <v>PAPALY</v>
          </cell>
          <cell r="F1429" t="str">
            <v>DPAPALY</v>
          </cell>
          <cell r="G1429">
            <v>36826</v>
          </cell>
          <cell r="H1429">
            <v>0</v>
          </cell>
        </row>
        <row r="1430">
          <cell r="A1430" t="str">
            <v>EN08</v>
          </cell>
          <cell r="B1430" t="str">
            <v>CSIWSD01</v>
          </cell>
          <cell r="C1430" t="str">
            <v>Integrated Water System v1</v>
          </cell>
          <cell r="D1430" t="str">
            <v>*DEV*</v>
          </cell>
          <cell r="E1430" t="str">
            <v>PAPALY</v>
          </cell>
          <cell r="F1430" t="str">
            <v>DPAPALY</v>
          </cell>
          <cell r="G1430">
            <v>36833</v>
          </cell>
          <cell r="H1430">
            <v>38</v>
          </cell>
        </row>
        <row r="1431">
          <cell r="A1431" t="str">
            <v>EN04</v>
          </cell>
          <cell r="B1431" t="str">
            <v>CSEN0403</v>
          </cell>
          <cell r="C1431" t="str">
            <v>Strategic Risk Mgt - RFS Proposal Dev</v>
          </cell>
          <cell r="D1431" t="str">
            <v>*DEV*</v>
          </cell>
          <cell r="E1431" t="str">
            <v>PAPALY</v>
          </cell>
          <cell r="F1431" t="str">
            <v>DPAPALY</v>
          </cell>
          <cell r="G1431">
            <v>36833</v>
          </cell>
          <cell r="H1431">
            <v>15</v>
          </cell>
        </row>
        <row r="1432">
          <cell r="A1432" t="str">
            <v>EN04</v>
          </cell>
          <cell r="B1432" t="str">
            <v>CSEN0403</v>
          </cell>
          <cell r="C1432" t="str">
            <v>Water Project System v1</v>
          </cell>
          <cell r="D1432" t="str">
            <v>*DEV*</v>
          </cell>
          <cell r="E1432" t="str">
            <v>PAPALY</v>
          </cell>
          <cell r="F1432" t="str">
            <v>DPAPALY</v>
          </cell>
          <cell r="G1432">
            <v>36833</v>
          </cell>
          <cell r="H1432">
            <v>-57</v>
          </cell>
        </row>
        <row r="1433">
          <cell r="A1433" t="str">
            <v>EN08</v>
          </cell>
          <cell r="B1433" t="str">
            <v>CSWRMD01</v>
          </cell>
          <cell r="C1433" t="str">
            <v>Water Project System v1</v>
          </cell>
          <cell r="D1433" t="str">
            <v>*DEV*</v>
          </cell>
          <cell r="E1433" t="str">
            <v>PAPALY</v>
          </cell>
          <cell r="F1433" t="str">
            <v>DPAPALY</v>
          </cell>
          <cell r="G1433">
            <v>36833</v>
          </cell>
          <cell r="H1433">
            <v>4</v>
          </cell>
        </row>
        <row r="1434">
          <cell r="A1434" t="str">
            <v>EN04</v>
          </cell>
          <cell r="B1434" t="str">
            <v>CSEN0403</v>
          </cell>
          <cell r="C1434" t="str">
            <v>Water Project System v1</v>
          </cell>
          <cell r="D1434" t="str">
            <v>*DEV*</v>
          </cell>
          <cell r="E1434" t="str">
            <v>PAPALY</v>
          </cell>
          <cell r="F1434" t="str">
            <v>DPAPALY</v>
          </cell>
          <cell r="G1434">
            <v>36833</v>
          </cell>
          <cell r="H1434">
            <v>57</v>
          </cell>
        </row>
        <row r="1435">
          <cell r="A1435" t="str">
            <v>EN08</v>
          </cell>
          <cell r="B1435" t="str">
            <v>CSIWSD01</v>
          </cell>
          <cell r="C1435" t="str">
            <v>Integrated Water System v1</v>
          </cell>
          <cell r="D1435" t="str">
            <v>*DEV*</v>
          </cell>
          <cell r="E1435" t="str">
            <v>PAPALY</v>
          </cell>
          <cell r="F1435" t="str">
            <v>DPAPALY</v>
          </cell>
          <cell r="G1435">
            <v>36840</v>
          </cell>
          <cell r="H1435">
            <v>58</v>
          </cell>
        </row>
        <row r="1436">
          <cell r="A1436" t="str">
            <v>EN04</v>
          </cell>
          <cell r="B1436" t="str">
            <v>CSEN0403</v>
          </cell>
          <cell r="C1436" t="str">
            <v>Strategic Risk Mgt - RFS Proposal Dev</v>
          </cell>
          <cell r="D1436" t="str">
            <v>*DEV*</v>
          </cell>
          <cell r="E1436" t="str">
            <v>PAPALY</v>
          </cell>
          <cell r="F1436" t="str">
            <v>DPAPALY</v>
          </cell>
          <cell r="G1436">
            <v>36840</v>
          </cell>
          <cell r="H1436">
            <v>5</v>
          </cell>
        </row>
        <row r="1437">
          <cell r="A1437" t="str">
            <v>EN04</v>
          </cell>
          <cell r="B1437" t="str">
            <v>CSEN0403</v>
          </cell>
          <cell r="C1437" t="str">
            <v>Water Project System v1</v>
          </cell>
          <cell r="D1437" t="str">
            <v>*DEV*</v>
          </cell>
          <cell r="E1437" t="str">
            <v>PAPALY</v>
          </cell>
          <cell r="F1437" t="str">
            <v>DPAPALY</v>
          </cell>
          <cell r="G1437">
            <v>36840</v>
          </cell>
          <cell r="H1437">
            <v>-62</v>
          </cell>
        </row>
        <row r="1438">
          <cell r="A1438" t="str">
            <v>EN04</v>
          </cell>
          <cell r="B1438" t="str">
            <v>CSEN0403</v>
          </cell>
          <cell r="C1438" t="str">
            <v>Water Project System v1</v>
          </cell>
          <cell r="D1438" t="str">
            <v>*DEV*</v>
          </cell>
          <cell r="E1438" t="str">
            <v>PAPALY</v>
          </cell>
          <cell r="F1438" t="str">
            <v>DPAPALY</v>
          </cell>
          <cell r="G1438">
            <v>36840</v>
          </cell>
          <cell r="H1438">
            <v>62</v>
          </cell>
        </row>
        <row r="1439">
          <cell r="A1439" t="str">
            <v>EN08</v>
          </cell>
          <cell r="B1439" t="str">
            <v>CSIWSD01</v>
          </cell>
          <cell r="C1439" t="str">
            <v>Integrated Water System v1</v>
          </cell>
          <cell r="D1439" t="str">
            <v>*DEV*</v>
          </cell>
          <cell r="E1439" t="str">
            <v>PAPALY</v>
          </cell>
          <cell r="F1439" t="str">
            <v>DPAPALY</v>
          </cell>
          <cell r="G1439">
            <v>36847</v>
          </cell>
          <cell r="H1439">
            <v>63</v>
          </cell>
        </row>
        <row r="1440">
          <cell r="A1440" t="str">
            <v>EN04</v>
          </cell>
          <cell r="B1440" t="str">
            <v>CSEN0403</v>
          </cell>
          <cell r="C1440" t="str">
            <v>Water Project System v1</v>
          </cell>
          <cell r="D1440" t="str">
            <v>*DEV*</v>
          </cell>
          <cell r="E1440" t="str">
            <v>PAPALY</v>
          </cell>
          <cell r="F1440" t="str">
            <v>DPAPALY</v>
          </cell>
          <cell r="G1440">
            <v>36847</v>
          </cell>
          <cell r="H1440">
            <v>12</v>
          </cell>
        </row>
        <row r="1441">
          <cell r="A1441" t="str">
            <v>EN04</v>
          </cell>
          <cell r="B1441" t="str">
            <v>CSEN0403</v>
          </cell>
          <cell r="C1441" t="str">
            <v>Water Project System v1</v>
          </cell>
          <cell r="D1441" t="str">
            <v>*DEV*</v>
          </cell>
          <cell r="E1441" t="str">
            <v>PAPALY</v>
          </cell>
          <cell r="F1441" t="str">
            <v>DPAPALY</v>
          </cell>
          <cell r="G1441">
            <v>36854</v>
          </cell>
          <cell r="H1441">
            <v>14</v>
          </cell>
        </row>
        <row r="1442">
          <cell r="A1442" t="str">
            <v>EN08</v>
          </cell>
          <cell r="B1442" t="str">
            <v>CSWRMD01</v>
          </cell>
          <cell r="C1442" t="str">
            <v>Water Project System v1</v>
          </cell>
          <cell r="D1442" t="str">
            <v>*DEV*</v>
          </cell>
          <cell r="E1442" t="str">
            <v>PAPALY</v>
          </cell>
          <cell r="F1442" t="str">
            <v>DPAPALY</v>
          </cell>
          <cell r="G1442">
            <v>36854</v>
          </cell>
          <cell r="H1442">
            <v>26</v>
          </cell>
        </row>
        <row r="1443">
          <cell r="A1443" t="str">
            <v>EN04</v>
          </cell>
          <cell r="B1443" t="str">
            <v>JTENRSKK</v>
          </cell>
          <cell r="C1443" t="str">
            <v>Electricity Pricing Model. R2</v>
          </cell>
          <cell r="D1443" t="str">
            <v>*DEV*</v>
          </cell>
          <cell r="E1443" t="str">
            <v>PARIGI</v>
          </cell>
          <cell r="F1443" t="str">
            <v>VPARIGI</v>
          </cell>
          <cell r="G1443">
            <v>36826</v>
          </cell>
          <cell r="H1443">
            <v>16</v>
          </cell>
        </row>
        <row r="1444">
          <cell r="A1444" t="str">
            <v>EN04</v>
          </cell>
          <cell r="B1444" t="str">
            <v>JTENRSKK</v>
          </cell>
          <cell r="C1444" t="str">
            <v>Electricity Pricing Model. R2</v>
          </cell>
          <cell r="D1444" t="str">
            <v>*DEV*</v>
          </cell>
          <cell r="E1444" t="str">
            <v>PARIGI</v>
          </cell>
          <cell r="F1444" t="str">
            <v>VPARIGI</v>
          </cell>
          <cell r="G1444">
            <v>36833</v>
          </cell>
          <cell r="H1444">
            <v>40</v>
          </cell>
        </row>
        <row r="1445">
          <cell r="A1445" t="str">
            <v>EN04</v>
          </cell>
          <cell r="B1445" t="str">
            <v>JTENRSKK</v>
          </cell>
          <cell r="C1445" t="str">
            <v>Electricity Pricing Model. R2</v>
          </cell>
          <cell r="D1445" t="str">
            <v>*DEV*</v>
          </cell>
          <cell r="E1445" t="str">
            <v>PARIGI</v>
          </cell>
          <cell r="F1445" t="str">
            <v>VPARIGI</v>
          </cell>
          <cell r="G1445">
            <v>36840</v>
          </cell>
          <cell r="H1445">
            <v>40</v>
          </cell>
        </row>
        <row r="1446">
          <cell r="A1446" t="str">
            <v>EN04</v>
          </cell>
          <cell r="B1446" t="str">
            <v>JTENRSKK</v>
          </cell>
          <cell r="C1446" t="str">
            <v>Electricity Pricing Model. R2</v>
          </cell>
          <cell r="D1446" t="str">
            <v>*DEV*</v>
          </cell>
          <cell r="E1446" t="str">
            <v>PARIGI</v>
          </cell>
          <cell r="F1446" t="str">
            <v>VPARIGI</v>
          </cell>
          <cell r="G1446">
            <v>36847</v>
          </cell>
          <cell r="H1446">
            <v>40</v>
          </cell>
        </row>
        <row r="1447">
          <cell r="A1447" t="str">
            <v>EN04</v>
          </cell>
          <cell r="B1447" t="str">
            <v>JTENRSKK</v>
          </cell>
          <cell r="C1447" t="str">
            <v>Electricity Pricing Model. R2</v>
          </cell>
          <cell r="D1447" t="str">
            <v>*DEV*</v>
          </cell>
          <cell r="E1447" t="str">
            <v>PARIGI</v>
          </cell>
          <cell r="F1447" t="str">
            <v>VPARIGI</v>
          </cell>
          <cell r="G1447">
            <v>36854</v>
          </cell>
          <cell r="H1447">
            <v>24</v>
          </cell>
        </row>
        <row r="1448">
          <cell r="A1448" t="str">
            <v>EN04</v>
          </cell>
          <cell r="B1448" t="str">
            <v>JTENRSKF</v>
          </cell>
          <cell r="C1448" t="str">
            <v>Rate Engin R2.5</v>
          </cell>
          <cell r="D1448" t="str">
            <v>*OGS*</v>
          </cell>
          <cell r="E1448" t="str">
            <v>PARTHASWARATHY</v>
          </cell>
          <cell r="F1448" t="str">
            <v>ENRAMESH</v>
          </cell>
          <cell r="G1448">
            <v>36826</v>
          </cell>
          <cell r="H1448">
            <v>19</v>
          </cell>
        </row>
        <row r="1449">
          <cell r="A1449" t="str">
            <v>EN04</v>
          </cell>
          <cell r="B1449" t="str">
            <v>JTENRS15</v>
          </cell>
          <cell r="C1449" t="str">
            <v>NEPOOL</v>
          </cell>
          <cell r="D1449" t="str">
            <v>*DEV*</v>
          </cell>
          <cell r="E1449" t="str">
            <v>PARTHASWARATHY</v>
          </cell>
          <cell r="F1449" t="str">
            <v>ENRAMESH</v>
          </cell>
          <cell r="G1449">
            <v>36833</v>
          </cell>
          <cell r="H1449">
            <v>40</v>
          </cell>
        </row>
        <row r="1450">
          <cell r="A1450" t="str">
            <v>EN04</v>
          </cell>
          <cell r="B1450" t="str">
            <v>JTENRSKF</v>
          </cell>
          <cell r="C1450" t="str">
            <v>Rate Engin R2.5</v>
          </cell>
          <cell r="D1450" t="str">
            <v>*OGS*</v>
          </cell>
          <cell r="E1450" t="str">
            <v>PARTHASWARATHY</v>
          </cell>
          <cell r="F1450" t="str">
            <v>ENRAMESH</v>
          </cell>
          <cell r="G1450">
            <v>36840</v>
          </cell>
          <cell r="H1450">
            <v>44</v>
          </cell>
        </row>
        <row r="1451">
          <cell r="A1451" t="str">
            <v>EN04</v>
          </cell>
          <cell r="B1451" t="str">
            <v>JTENRSKF</v>
          </cell>
          <cell r="C1451" t="str">
            <v>Rate Engin R2.5</v>
          </cell>
          <cell r="D1451" t="str">
            <v>*OGS*</v>
          </cell>
          <cell r="E1451" t="str">
            <v>PARTHASWARATHY</v>
          </cell>
          <cell r="F1451" t="str">
            <v>ENRAMESH</v>
          </cell>
          <cell r="G1451">
            <v>36847</v>
          </cell>
          <cell r="H1451">
            <v>40</v>
          </cell>
        </row>
        <row r="1452">
          <cell r="A1452" t="str">
            <v>EN04</v>
          </cell>
          <cell r="B1452" t="str">
            <v>JTENRSKF</v>
          </cell>
          <cell r="C1452" t="str">
            <v>Rate Engin R2.5</v>
          </cell>
          <cell r="D1452" t="str">
            <v>*OGS*</v>
          </cell>
          <cell r="E1452" t="str">
            <v>PARTHASWARATHY</v>
          </cell>
          <cell r="F1452" t="str">
            <v>ENRAMESH</v>
          </cell>
          <cell r="G1452">
            <v>36854</v>
          </cell>
          <cell r="H1452">
            <v>24</v>
          </cell>
        </row>
        <row r="1453">
          <cell r="A1453" t="str">
            <v>EN05</v>
          </cell>
          <cell r="B1453" t="str">
            <v>JTPPES01</v>
          </cell>
          <cell r="C1453" t="str">
            <v>Power Pricing Engine/San Diego</v>
          </cell>
          <cell r="D1453" t="str">
            <v>*OGS*</v>
          </cell>
          <cell r="E1453" t="str">
            <v>PATEL</v>
          </cell>
          <cell r="F1453" t="str">
            <v>ENRNIKHI</v>
          </cell>
          <cell r="G1453">
            <v>36826</v>
          </cell>
          <cell r="H1453">
            <v>0</v>
          </cell>
        </row>
        <row r="1454">
          <cell r="A1454" t="str">
            <v>EN05</v>
          </cell>
          <cell r="B1454" t="str">
            <v>JTPPEE01</v>
          </cell>
          <cell r="C1454" t="str">
            <v>Power Pricing Engine/San Diego</v>
          </cell>
          <cell r="D1454" t="str">
            <v>*ENH*</v>
          </cell>
          <cell r="E1454" t="str">
            <v>PATEL</v>
          </cell>
          <cell r="F1454" t="str">
            <v>ENRNIKHI</v>
          </cell>
          <cell r="G1454">
            <v>36826</v>
          </cell>
          <cell r="H1454">
            <v>16</v>
          </cell>
        </row>
        <row r="1455">
          <cell r="A1455" t="str">
            <v>EN05</v>
          </cell>
          <cell r="B1455" t="str">
            <v>JTPPEE01</v>
          </cell>
          <cell r="C1455" t="str">
            <v>Power Pricing Engine/San Diego</v>
          </cell>
          <cell r="D1455" t="str">
            <v>*ENH*</v>
          </cell>
          <cell r="E1455" t="str">
            <v>PATEL</v>
          </cell>
          <cell r="F1455" t="str">
            <v>ENRNIKHI</v>
          </cell>
          <cell r="G1455">
            <v>36833</v>
          </cell>
          <cell r="H1455">
            <v>45.5</v>
          </cell>
        </row>
        <row r="1456">
          <cell r="A1456" t="str">
            <v>EN05</v>
          </cell>
          <cell r="B1456" t="str">
            <v>JTPPEE01</v>
          </cell>
          <cell r="C1456" t="str">
            <v>Power Pricing Engine/San Diego</v>
          </cell>
          <cell r="D1456" t="str">
            <v>*ENH*</v>
          </cell>
          <cell r="E1456" t="str">
            <v>PATEL</v>
          </cell>
          <cell r="F1456" t="str">
            <v>ENRNIKHI</v>
          </cell>
          <cell r="G1456">
            <v>36840</v>
          </cell>
          <cell r="H1456">
            <v>41</v>
          </cell>
        </row>
        <row r="1457">
          <cell r="A1457" t="str">
            <v>EN05</v>
          </cell>
          <cell r="B1457" t="str">
            <v>JTPPES01</v>
          </cell>
          <cell r="C1457" t="str">
            <v>Power Pricing Engine/San Diego</v>
          </cell>
          <cell r="D1457" t="str">
            <v>*OGS*</v>
          </cell>
          <cell r="E1457" t="str">
            <v>PATEL</v>
          </cell>
          <cell r="F1457" t="str">
            <v>ENRNIKHI</v>
          </cell>
          <cell r="G1457">
            <v>36840</v>
          </cell>
          <cell r="H1457">
            <v>4</v>
          </cell>
        </row>
        <row r="1458">
          <cell r="A1458" t="str">
            <v>EN05</v>
          </cell>
          <cell r="B1458" t="str">
            <v>JTPPEE01</v>
          </cell>
          <cell r="C1458" t="str">
            <v>Power Pricing Engine/San Diego</v>
          </cell>
          <cell r="D1458" t="str">
            <v>*ENH*</v>
          </cell>
          <cell r="E1458" t="str">
            <v>PATEL</v>
          </cell>
          <cell r="F1458" t="str">
            <v>ENRNIKHI</v>
          </cell>
          <cell r="G1458">
            <v>36847</v>
          </cell>
          <cell r="H1458">
            <v>50</v>
          </cell>
        </row>
        <row r="1459">
          <cell r="A1459" t="str">
            <v>EN05</v>
          </cell>
          <cell r="B1459" t="str">
            <v>JTPPEE01</v>
          </cell>
          <cell r="C1459" t="str">
            <v>Power Pricing Engine/San Diego</v>
          </cell>
          <cell r="D1459" t="str">
            <v>*ENH*</v>
          </cell>
          <cell r="E1459" t="str">
            <v>PATEL</v>
          </cell>
          <cell r="F1459" t="str">
            <v>ENRNIKHI</v>
          </cell>
          <cell r="G1459">
            <v>36854</v>
          </cell>
          <cell r="H1459">
            <v>24.5</v>
          </cell>
        </row>
        <row r="1460">
          <cell r="A1460" t="str">
            <v>EN01</v>
          </cell>
          <cell r="B1460" t="str">
            <v>JTENCMSB</v>
          </cell>
          <cell r="C1460" t="str">
            <v>CMS 2.5</v>
          </cell>
          <cell r="D1460" t="str">
            <v>*ENH*</v>
          </cell>
          <cell r="E1460" t="str">
            <v>PATEL</v>
          </cell>
          <cell r="F1460" t="str">
            <v>ENRNIRAJ</v>
          </cell>
          <cell r="G1460">
            <v>36826</v>
          </cell>
          <cell r="H1460">
            <v>4</v>
          </cell>
        </row>
        <row r="1461">
          <cell r="A1461" t="str">
            <v>EN01</v>
          </cell>
          <cell r="B1461" t="str">
            <v>JTCMSE03</v>
          </cell>
          <cell r="C1461" t="str">
            <v>CMS 2.6</v>
          </cell>
          <cell r="D1461" t="str">
            <v>*ENH*</v>
          </cell>
          <cell r="E1461" t="str">
            <v>PATEL</v>
          </cell>
          <cell r="F1461" t="str">
            <v>ENRNIRAJ</v>
          </cell>
          <cell r="G1461">
            <v>36826</v>
          </cell>
          <cell r="H1461">
            <v>12</v>
          </cell>
        </row>
        <row r="1462">
          <cell r="A1462" t="str">
            <v>EN01</v>
          </cell>
          <cell r="B1462" t="str">
            <v>JTENCMSB</v>
          </cell>
          <cell r="C1462" t="str">
            <v>CMS 2.5</v>
          </cell>
          <cell r="D1462" t="str">
            <v>*ENH*</v>
          </cell>
          <cell r="E1462" t="str">
            <v>PATEL</v>
          </cell>
          <cell r="F1462" t="str">
            <v>ENRNIRAJ</v>
          </cell>
          <cell r="G1462">
            <v>36833</v>
          </cell>
          <cell r="H1462">
            <v>12</v>
          </cell>
        </row>
        <row r="1463">
          <cell r="A1463" t="str">
            <v>EN01</v>
          </cell>
          <cell r="B1463" t="str">
            <v>JTCMSE03</v>
          </cell>
          <cell r="C1463" t="str">
            <v>CMS 2.6</v>
          </cell>
          <cell r="D1463" t="str">
            <v>*ENH*</v>
          </cell>
          <cell r="E1463" t="str">
            <v>PATEL</v>
          </cell>
          <cell r="F1463" t="str">
            <v>ENRNIRAJ</v>
          </cell>
          <cell r="G1463">
            <v>36833</v>
          </cell>
          <cell r="H1463">
            <v>31</v>
          </cell>
        </row>
        <row r="1464">
          <cell r="A1464" t="str">
            <v>EN01</v>
          </cell>
          <cell r="B1464" t="str">
            <v>JTENCMSB</v>
          </cell>
          <cell r="C1464" t="str">
            <v>CMS 2.5</v>
          </cell>
          <cell r="D1464" t="str">
            <v>*ENH*</v>
          </cell>
          <cell r="E1464" t="str">
            <v>PATEL</v>
          </cell>
          <cell r="F1464" t="str">
            <v>ENRNIRAJ</v>
          </cell>
          <cell r="G1464">
            <v>36840</v>
          </cell>
          <cell r="H1464">
            <v>16</v>
          </cell>
        </row>
        <row r="1465">
          <cell r="A1465" t="str">
            <v>EN01</v>
          </cell>
          <cell r="B1465" t="str">
            <v>JTCMSE03</v>
          </cell>
          <cell r="C1465" t="str">
            <v>CMS 2.6</v>
          </cell>
          <cell r="D1465" t="str">
            <v>*ENH*</v>
          </cell>
          <cell r="E1465" t="str">
            <v>PATEL</v>
          </cell>
          <cell r="F1465" t="str">
            <v>ENRNIRAJ</v>
          </cell>
          <cell r="G1465">
            <v>36840</v>
          </cell>
          <cell r="H1465">
            <v>24</v>
          </cell>
        </row>
        <row r="1466">
          <cell r="A1466" t="str">
            <v>EN01</v>
          </cell>
          <cell r="B1466" t="str">
            <v>JTENCMSB</v>
          </cell>
          <cell r="C1466" t="str">
            <v>CMS 2.5</v>
          </cell>
          <cell r="D1466" t="str">
            <v>*ENH*</v>
          </cell>
          <cell r="E1466" t="str">
            <v>PATEL</v>
          </cell>
          <cell r="F1466" t="str">
            <v>ENRNIRAJ</v>
          </cell>
          <cell r="G1466">
            <v>36847</v>
          </cell>
          <cell r="H1466">
            <v>12</v>
          </cell>
        </row>
        <row r="1467">
          <cell r="A1467" t="str">
            <v>EN01</v>
          </cell>
          <cell r="B1467" t="str">
            <v>JTCMSE03</v>
          </cell>
          <cell r="C1467" t="str">
            <v>CMS 2.6</v>
          </cell>
          <cell r="D1467" t="str">
            <v>*ENH*</v>
          </cell>
          <cell r="E1467" t="str">
            <v>PATEL</v>
          </cell>
          <cell r="F1467" t="str">
            <v>ENRNIRAJ</v>
          </cell>
          <cell r="G1467">
            <v>36847</v>
          </cell>
          <cell r="H1467">
            <v>15</v>
          </cell>
        </row>
        <row r="1468">
          <cell r="A1468" t="str">
            <v>EN01</v>
          </cell>
          <cell r="B1468" t="str">
            <v>JTCMSE02</v>
          </cell>
          <cell r="C1468" t="str">
            <v>CMS Energy 2000</v>
          </cell>
          <cell r="D1468" t="str">
            <v>*ENH*</v>
          </cell>
          <cell r="E1468" t="str">
            <v>PATEL</v>
          </cell>
          <cell r="F1468" t="str">
            <v>ENRNIRAJ</v>
          </cell>
          <cell r="G1468">
            <v>36847</v>
          </cell>
          <cell r="H1468">
            <v>20</v>
          </cell>
        </row>
        <row r="1469">
          <cell r="A1469" t="str">
            <v>EN01</v>
          </cell>
          <cell r="B1469" t="str">
            <v>JTCMSE02</v>
          </cell>
          <cell r="C1469" t="str">
            <v>CMS Energy 2000</v>
          </cell>
          <cell r="D1469" t="str">
            <v>*ENH*</v>
          </cell>
          <cell r="E1469" t="str">
            <v>PATEL</v>
          </cell>
          <cell r="F1469" t="str">
            <v>ENRNIRAJ</v>
          </cell>
          <cell r="G1469">
            <v>36854</v>
          </cell>
          <cell r="H1469">
            <v>23</v>
          </cell>
        </row>
        <row r="1470">
          <cell r="A1470" t="str">
            <v>EN06</v>
          </cell>
          <cell r="B1470" t="str">
            <v>JTENAPPS</v>
          </cell>
          <cell r="C1470" t="str">
            <v>Application Support (Level 2)</v>
          </cell>
          <cell r="D1470" t="str">
            <v>*OTH*</v>
          </cell>
          <cell r="E1470" t="str">
            <v>PECK</v>
          </cell>
          <cell r="F1470" t="str">
            <v>ENRTPECK</v>
          </cell>
          <cell r="G1470">
            <v>36826</v>
          </cell>
          <cell r="H1470">
            <v>8</v>
          </cell>
        </row>
        <row r="1471">
          <cell r="A1471" t="str">
            <v>EN06</v>
          </cell>
          <cell r="B1471" t="str">
            <v>JTENAPPS</v>
          </cell>
          <cell r="C1471" t="str">
            <v>Application Support (Level 2)</v>
          </cell>
          <cell r="D1471" t="str">
            <v>*OTH*</v>
          </cell>
          <cell r="E1471" t="str">
            <v>PECK</v>
          </cell>
          <cell r="F1471" t="str">
            <v>ENRTPECK</v>
          </cell>
          <cell r="G1471">
            <v>36833</v>
          </cell>
          <cell r="H1471">
            <v>42.5</v>
          </cell>
        </row>
        <row r="1472">
          <cell r="A1472" t="str">
            <v>EN06</v>
          </cell>
          <cell r="B1472" t="str">
            <v>JTENAPPS</v>
          </cell>
          <cell r="C1472" t="str">
            <v>Application Support (Level 2)</v>
          </cell>
          <cell r="D1472" t="str">
            <v>*OTH*</v>
          </cell>
          <cell r="E1472" t="str">
            <v>PECK</v>
          </cell>
          <cell r="F1472" t="str">
            <v>ENRTPECK</v>
          </cell>
          <cell r="G1472">
            <v>36840</v>
          </cell>
          <cell r="H1472">
            <v>42.8</v>
          </cell>
        </row>
        <row r="1473">
          <cell r="A1473" t="str">
            <v>EN06</v>
          </cell>
          <cell r="B1473" t="str">
            <v>JTENAPPS</v>
          </cell>
          <cell r="C1473" t="str">
            <v>Application Support (Level 2)</v>
          </cell>
          <cell r="D1473" t="str">
            <v>*OTH*</v>
          </cell>
          <cell r="E1473" t="str">
            <v>PECK</v>
          </cell>
          <cell r="F1473" t="str">
            <v>ENRTPECK</v>
          </cell>
          <cell r="G1473">
            <v>36847</v>
          </cell>
          <cell r="H1473">
            <v>35.799999999999997</v>
          </cell>
        </row>
        <row r="1474">
          <cell r="A1474" t="str">
            <v>EN06</v>
          </cell>
          <cell r="B1474" t="str">
            <v>JTENAPPS</v>
          </cell>
          <cell r="C1474" t="str">
            <v>Application Support (Level 2)</v>
          </cell>
          <cell r="D1474" t="str">
            <v>*OTH*</v>
          </cell>
          <cell r="E1474" t="str">
            <v>PECK</v>
          </cell>
          <cell r="F1474" t="str">
            <v>ENRTPECK</v>
          </cell>
          <cell r="G1474">
            <v>36854</v>
          </cell>
          <cell r="H1474">
            <v>35.799999999999997</v>
          </cell>
        </row>
        <row r="1475">
          <cell r="A1475" t="str">
            <v>EN08</v>
          </cell>
          <cell r="B1475" t="str">
            <v>JTENRSKQ</v>
          </cell>
          <cell r="C1475" t="str">
            <v>Integrated Water System v1</v>
          </cell>
          <cell r="D1475" t="str">
            <v>*DEV*</v>
          </cell>
          <cell r="E1475" t="str">
            <v>PENA</v>
          </cell>
          <cell r="F1475" t="str">
            <v>GUSTPENA</v>
          </cell>
          <cell r="G1475">
            <v>36840</v>
          </cell>
          <cell r="H1475">
            <v>40</v>
          </cell>
        </row>
        <row r="1476">
          <cell r="A1476" t="str">
            <v>EN08</v>
          </cell>
          <cell r="B1476" t="str">
            <v>JTENRSKQ</v>
          </cell>
          <cell r="C1476" t="str">
            <v>Integrated Water System v1</v>
          </cell>
          <cell r="D1476" t="str">
            <v>*DEV*</v>
          </cell>
          <cell r="E1476" t="str">
            <v>PENA</v>
          </cell>
          <cell r="F1476" t="str">
            <v>GUSTPENA</v>
          </cell>
          <cell r="G1476">
            <v>36847</v>
          </cell>
          <cell r="H1476">
            <v>37.5</v>
          </cell>
        </row>
        <row r="1477">
          <cell r="A1477" t="str">
            <v>EN08</v>
          </cell>
          <cell r="B1477" t="str">
            <v>JTWRMD01</v>
          </cell>
          <cell r="C1477" t="str">
            <v>Water Project System v1</v>
          </cell>
          <cell r="D1477" t="str">
            <v>*DEV*</v>
          </cell>
          <cell r="E1477" t="str">
            <v>PENA</v>
          </cell>
          <cell r="F1477" t="str">
            <v>GUSTPENA</v>
          </cell>
          <cell r="G1477">
            <v>36847</v>
          </cell>
          <cell r="H1477">
            <v>16</v>
          </cell>
        </row>
        <row r="1478">
          <cell r="A1478" t="str">
            <v>EN02</v>
          </cell>
          <cell r="B1478" t="str">
            <v>JTENFA96</v>
          </cell>
          <cell r="C1478" t="str">
            <v>Facilities-Fastpath Development</v>
          </cell>
          <cell r="D1478" t="str">
            <v>*DEV*</v>
          </cell>
          <cell r="E1478" t="str">
            <v>PERRY</v>
          </cell>
          <cell r="F1478" t="str">
            <v>ENRPERRY</v>
          </cell>
          <cell r="G1478">
            <v>36826</v>
          </cell>
          <cell r="H1478">
            <v>2</v>
          </cell>
        </row>
        <row r="1479">
          <cell r="A1479" t="str">
            <v>EN02</v>
          </cell>
          <cell r="B1479" t="str">
            <v>JTENFACG</v>
          </cell>
          <cell r="C1479" t="str">
            <v>Work Flow Automation</v>
          </cell>
          <cell r="D1479" t="str">
            <v>*ENH*</v>
          </cell>
          <cell r="E1479" t="str">
            <v>PERRY</v>
          </cell>
          <cell r="F1479" t="str">
            <v>ENRPERRY</v>
          </cell>
          <cell r="G1479">
            <v>36826</v>
          </cell>
          <cell r="H1479">
            <v>8</v>
          </cell>
        </row>
        <row r="1480">
          <cell r="A1480" t="str">
            <v>EN02</v>
          </cell>
          <cell r="B1480" t="str">
            <v>JTENFACG</v>
          </cell>
          <cell r="C1480" t="str">
            <v>Work Flow Automation</v>
          </cell>
          <cell r="D1480" t="str">
            <v>*ENH*</v>
          </cell>
          <cell r="E1480" t="str">
            <v>PERRY</v>
          </cell>
          <cell r="F1480" t="str">
            <v>ENRPERRY</v>
          </cell>
          <cell r="G1480">
            <v>36833</v>
          </cell>
          <cell r="H1480">
            <v>40</v>
          </cell>
        </row>
        <row r="1481">
          <cell r="A1481" t="str">
            <v>EN02</v>
          </cell>
          <cell r="B1481" t="str">
            <v>JTENFACG</v>
          </cell>
          <cell r="C1481" t="str">
            <v>Work Flow Automation</v>
          </cell>
          <cell r="D1481" t="str">
            <v>*ENH*</v>
          </cell>
          <cell r="E1481" t="str">
            <v>PERRY</v>
          </cell>
          <cell r="F1481" t="str">
            <v>ENRPERRY</v>
          </cell>
          <cell r="G1481">
            <v>36840</v>
          </cell>
          <cell r="H1481">
            <v>40</v>
          </cell>
        </row>
        <row r="1482">
          <cell r="A1482" t="str">
            <v>EN01</v>
          </cell>
          <cell r="B1482" t="str">
            <v>JTSPLE01</v>
          </cell>
          <cell r="C1482" t="str">
            <v>Sales Presentation Library V2</v>
          </cell>
          <cell r="D1482" t="str">
            <v>*ENH*</v>
          </cell>
          <cell r="E1482" t="str">
            <v>PERRY</v>
          </cell>
          <cell r="F1482" t="str">
            <v>ENRPERRY</v>
          </cell>
          <cell r="G1482">
            <v>36847</v>
          </cell>
          <cell r="H1482">
            <v>33</v>
          </cell>
        </row>
        <row r="1483">
          <cell r="A1483" t="str">
            <v>EN02</v>
          </cell>
          <cell r="B1483" t="str">
            <v>JTSPLE01</v>
          </cell>
          <cell r="C1483" t="str">
            <v>Sales Presentation Library V2</v>
          </cell>
          <cell r="D1483" t="str">
            <v>*ENH*</v>
          </cell>
          <cell r="E1483" t="str">
            <v>PERRY</v>
          </cell>
          <cell r="F1483" t="str">
            <v>ENRPERRY</v>
          </cell>
          <cell r="G1483">
            <v>36847</v>
          </cell>
          <cell r="H1483">
            <v>-33</v>
          </cell>
        </row>
        <row r="1484">
          <cell r="A1484" t="str">
            <v>EN02</v>
          </cell>
          <cell r="B1484" t="str">
            <v>JTSPLE01</v>
          </cell>
          <cell r="C1484" t="str">
            <v>Sales Presentation Library V2</v>
          </cell>
          <cell r="D1484" t="str">
            <v>*ENH*</v>
          </cell>
          <cell r="E1484" t="str">
            <v>PERRY</v>
          </cell>
          <cell r="F1484" t="str">
            <v>ENRPERRY</v>
          </cell>
          <cell r="G1484">
            <v>36847</v>
          </cell>
          <cell r="H1484">
            <v>33</v>
          </cell>
        </row>
        <row r="1485">
          <cell r="A1485" t="str">
            <v>EN02</v>
          </cell>
          <cell r="B1485" t="str">
            <v>JTENFACG</v>
          </cell>
          <cell r="C1485" t="str">
            <v>Work Flow Automation</v>
          </cell>
          <cell r="D1485" t="str">
            <v>*ENH*</v>
          </cell>
          <cell r="E1485" t="str">
            <v>PERRY</v>
          </cell>
          <cell r="F1485" t="str">
            <v>ENRPERRY</v>
          </cell>
          <cell r="G1485">
            <v>36847</v>
          </cell>
          <cell r="H1485">
            <v>7</v>
          </cell>
        </row>
        <row r="1486">
          <cell r="A1486" t="str">
            <v>EN02</v>
          </cell>
          <cell r="B1486" t="str">
            <v>JTENFACG</v>
          </cell>
          <cell r="C1486" t="str">
            <v>Work Flow Automation</v>
          </cell>
          <cell r="D1486" t="str">
            <v>*ENH*</v>
          </cell>
          <cell r="E1486" t="str">
            <v>PERRY</v>
          </cell>
          <cell r="F1486" t="str">
            <v>ENRPERRY</v>
          </cell>
          <cell r="G1486">
            <v>36854</v>
          </cell>
          <cell r="H1486">
            <v>40</v>
          </cell>
        </row>
        <row r="1487">
          <cell r="A1487" t="str">
            <v>EN31</v>
          </cell>
          <cell r="B1487" t="str">
            <v>CSENCONS</v>
          </cell>
          <cell r="C1487" t="str">
            <v>Consulting Coordinator</v>
          </cell>
          <cell r="D1487" t="str">
            <v>*OTH*</v>
          </cell>
          <cell r="E1487" t="str">
            <v>PICKERING</v>
          </cell>
          <cell r="F1487" t="str">
            <v>WPICKER</v>
          </cell>
          <cell r="G1487">
            <v>36826</v>
          </cell>
          <cell r="H1487">
            <v>12</v>
          </cell>
        </row>
        <row r="1488">
          <cell r="A1488" t="str">
            <v>EN31</v>
          </cell>
          <cell r="B1488" t="str">
            <v>CSENCONS</v>
          </cell>
          <cell r="C1488" t="str">
            <v>Consulting Coordinator</v>
          </cell>
          <cell r="D1488" t="str">
            <v>*OTH*</v>
          </cell>
          <cell r="E1488" t="str">
            <v>PICKERING</v>
          </cell>
          <cell r="F1488" t="str">
            <v>WPICKER</v>
          </cell>
          <cell r="G1488">
            <v>36833</v>
          </cell>
          <cell r="H1488">
            <v>38</v>
          </cell>
        </row>
        <row r="1489">
          <cell r="A1489" t="str">
            <v>EN31</v>
          </cell>
          <cell r="B1489" t="str">
            <v>CSENCONS</v>
          </cell>
          <cell r="C1489" t="str">
            <v>Consulting Coordinator</v>
          </cell>
          <cell r="D1489" t="str">
            <v>*OTH*</v>
          </cell>
          <cell r="E1489" t="str">
            <v>PICKERING</v>
          </cell>
          <cell r="F1489" t="str">
            <v>WPICKER</v>
          </cell>
          <cell r="G1489">
            <v>36840</v>
          </cell>
          <cell r="H1489">
            <v>44</v>
          </cell>
        </row>
        <row r="1490">
          <cell r="A1490" t="str">
            <v>EN31</v>
          </cell>
          <cell r="B1490" t="str">
            <v>CSENCONS</v>
          </cell>
          <cell r="C1490" t="str">
            <v>Consulting Coordinator</v>
          </cell>
          <cell r="D1490" t="str">
            <v>*OTH*</v>
          </cell>
          <cell r="E1490" t="str">
            <v>PICKERING</v>
          </cell>
          <cell r="F1490" t="str">
            <v>WPICKER</v>
          </cell>
          <cell r="G1490">
            <v>36847</v>
          </cell>
          <cell r="H1490">
            <v>50</v>
          </cell>
        </row>
        <row r="1491">
          <cell r="A1491" t="str">
            <v>EN31</v>
          </cell>
          <cell r="B1491" t="str">
            <v>CSENCONS</v>
          </cell>
          <cell r="C1491" t="str">
            <v>Consulting Coordinator</v>
          </cell>
          <cell r="D1491" t="str">
            <v>*OTH*</v>
          </cell>
          <cell r="E1491" t="str">
            <v>PICKERING</v>
          </cell>
          <cell r="F1491" t="str">
            <v>WPICKER</v>
          </cell>
          <cell r="G1491">
            <v>36854</v>
          </cell>
          <cell r="H1491">
            <v>8</v>
          </cell>
        </row>
        <row r="1492">
          <cell r="A1492" t="str">
            <v>EN04</v>
          </cell>
          <cell r="B1492" t="str">
            <v>CSENRISK</v>
          </cell>
          <cell r="C1492" t="str">
            <v>Analysis of Risk Systems</v>
          </cell>
          <cell r="D1492" t="str">
            <v>*OTH*</v>
          </cell>
          <cell r="E1492" t="str">
            <v>POTHARAZU</v>
          </cell>
          <cell r="F1492" t="str">
            <v>POTHRAZU</v>
          </cell>
          <cell r="G1492">
            <v>36826</v>
          </cell>
          <cell r="H1492">
            <v>16</v>
          </cell>
        </row>
        <row r="1493">
          <cell r="A1493" t="str">
            <v>EN08</v>
          </cell>
          <cell r="B1493" t="str">
            <v>CSENRISK</v>
          </cell>
          <cell r="C1493" t="str">
            <v>Strategic Risk Mgt - RFS Proposal</v>
          </cell>
          <cell r="D1493" t="str">
            <v>*DEV*</v>
          </cell>
          <cell r="E1493" t="str">
            <v>POTHARAZU</v>
          </cell>
          <cell r="F1493" t="str">
            <v>POTHRAZU</v>
          </cell>
          <cell r="G1493">
            <v>36826</v>
          </cell>
          <cell r="H1493">
            <v>-16</v>
          </cell>
        </row>
        <row r="1494">
          <cell r="A1494" t="str">
            <v>EN08</v>
          </cell>
          <cell r="B1494" t="str">
            <v>CSENRISK</v>
          </cell>
          <cell r="C1494" t="str">
            <v>Strategic Risk Mgt - RFS Proposal</v>
          </cell>
          <cell r="D1494" t="str">
            <v>*DEV*</v>
          </cell>
          <cell r="E1494" t="str">
            <v>POTHARAZU</v>
          </cell>
          <cell r="F1494" t="str">
            <v>POTHRAZU</v>
          </cell>
          <cell r="G1494">
            <v>36826</v>
          </cell>
          <cell r="H1494">
            <v>16</v>
          </cell>
        </row>
        <row r="1495">
          <cell r="A1495" t="str">
            <v>EN04</v>
          </cell>
          <cell r="B1495" t="str">
            <v>CSENRISK</v>
          </cell>
          <cell r="C1495" t="str">
            <v>Analysis of Risk Systems</v>
          </cell>
          <cell r="D1495" t="str">
            <v>*OTH*</v>
          </cell>
          <cell r="E1495" t="str">
            <v>POTHARAZU</v>
          </cell>
          <cell r="F1495" t="str">
            <v>POTHRAZU</v>
          </cell>
          <cell r="G1495">
            <v>36833</v>
          </cell>
          <cell r="H1495">
            <v>24</v>
          </cell>
        </row>
        <row r="1496">
          <cell r="A1496" t="str">
            <v>EN08</v>
          </cell>
          <cell r="B1496" t="str">
            <v>CSENRISK</v>
          </cell>
          <cell r="C1496" t="str">
            <v>Strategic Risk Mgt - RFS Proposal</v>
          </cell>
          <cell r="D1496" t="str">
            <v>*DEV*</v>
          </cell>
          <cell r="E1496" t="str">
            <v>POTHARAZU</v>
          </cell>
          <cell r="F1496" t="str">
            <v>POTHRAZU</v>
          </cell>
          <cell r="G1496">
            <v>36833</v>
          </cell>
          <cell r="H1496">
            <v>-24</v>
          </cell>
        </row>
        <row r="1497">
          <cell r="A1497" t="str">
            <v>EN08</v>
          </cell>
          <cell r="B1497" t="str">
            <v>CSENRISK</v>
          </cell>
          <cell r="C1497" t="str">
            <v>Strategic Risk Mgt - RFS Proposal</v>
          </cell>
          <cell r="D1497" t="str">
            <v>*DEV*</v>
          </cell>
          <cell r="E1497" t="str">
            <v>POTHARAZU</v>
          </cell>
          <cell r="F1497" t="str">
            <v>POTHRAZU</v>
          </cell>
          <cell r="G1497">
            <v>36833</v>
          </cell>
          <cell r="H1497">
            <v>24</v>
          </cell>
        </row>
        <row r="1498">
          <cell r="A1498" t="str">
            <v>EN04</v>
          </cell>
          <cell r="B1498" t="str">
            <v>CSENRISK</v>
          </cell>
          <cell r="C1498" t="str">
            <v>Analysis of Risk Systems</v>
          </cell>
          <cell r="D1498" t="str">
            <v>*OTH*</v>
          </cell>
          <cell r="E1498" t="str">
            <v>POTHARAZU</v>
          </cell>
          <cell r="F1498" t="str">
            <v>POTHRAZU</v>
          </cell>
          <cell r="G1498">
            <v>36840</v>
          </cell>
          <cell r="H1498">
            <v>45</v>
          </cell>
        </row>
        <row r="1499">
          <cell r="A1499" t="str">
            <v>EN08</v>
          </cell>
          <cell r="B1499" t="str">
            <v>CSENRISK</v>
          </cell>
          <cell r="C1499" t="str">
            <v>Strategic Risk Mgt - RFS Proposal</v>
          </cell>
          <cell r="D1499" t="str">
            <v>*DEV*</v>
          </cell>
          <cell r="E1499" t="str">
            <v>POTHARAZU</v>
          </cell>
          <cell r="F1499" t="str">
            <v>POTHRAZU</v>
          </cell>
          <cell r="G1499">
            <v>36840</v>
          </cell>
          <cell r="H1499">
            <v>-45</v>
          </cell>
        </row>
        <row r="1500">
          <cell r="A1500" t="str">
            <v>EN08</v>
          </cell>
          <cell r="B1500" t="str">
            <v>CSENRISK</v>
          </cell>
          <cell r="C1500" t="str">
            <v>Strategic Risk Mgt - RFS Proposal</v>
          </cell>
          <cell r="D1500" t="str">
            <v>*DEV*</v>
          </cell>
          <cell r="E1500" t="str">
            <v>POTHARAZU</v>
          </cell>
          <cell r="F1500" t="str">
            <v>POTHRAZU</v>
          </cell>
          <cell r="G1500">
            <v>36840</v>
          </cell>
          <cell r="H1500">
            <v>45</v>
          </cell>
        </row>
        <row r="1501">
          <cell r="A1501" t="str">
            <v>EN04</v>
          </cell>
          <cell r="B1501" t="str">
            <v>CSENRISK</v>
          </cell>
          <cell r="C1501" t="str">
            <v>Analysis of Risk Systems</v>
          </cell>
          <cell r="D1501" t="str">
            <v>*OTH*</v>
          </cell>
          <cell r="E1501" t="str">
            <v>POTHARAZU</v>
          </cell>
          <cell r="F1501" t="str">
            <v>POTHRAZU</v>
          </cell>
          <cell r="G1501">
            <v>36847</v>
          </cell>
          <cell r="H1501">
            <v>40</v>
          </cell>
        </row>
        <row r="1502">
          <cell r="A1502" t="str">
            <v>EN08</v>
          </cell>
          <cell r="B1502" t="str">
            <v>CSENRISK</v>
          </cell>
          <cell r="C1502" t="str">
            <v>Strategic Risk Mgt - RFS Proposal</v>
          </cell>
          <cell r="D1502" t="str">
            <v>*DEV*</v>
          </cell>
          <cell r="E1502" t="str">
            <v>POTHARAZU</v>
          </cell>
          <cell r="F1502" t="str">
            <v>POTHRAZU</v>
          </cell>
          <cell r="G1502">
            <v>36847</v>
          </cell>
          <cell r="H1502">
            <v>-40</v>
          </cell>
        </row>
        <row r="1503">
          <cell r="A1503" t="str">
            <v>EN08</v>
          </cell>
          <cell r="B1503" t="str">
            <v>CSENRISK</v>
          </cell>
          <cell r="C1503" t="str">
            <v>Strategic Risk Mgt - RFS Proposal</v>
          </cell>
          <cell r="D1503" t="str">
            <v>*DEV*</v>
          </cell>
          <cell r="E1503" t="str">
            <v>POTHARAZU</v>
          </cell>
          <cell r="F1503" t="str">
            <v>POTHRAZU</v>
          </cell>
          <cell r="G1503">
            <v>36847</v>
          </cell>
          <cell r="H1503">
            <v>40</v>
          </cell>
        </row>
        <row r="1504">
          <cell r="A1504" t="str">
            <v>EN04</v>
          </cell>
          <cell r="B1504" t="str">
            <v>CSENRISK</v>
          </cell>
          <cell r="C1504" t="str">
            <v>Analysis of Risk Systems</v>
          </cell>
          <cell r="D1504" t="str">
            <v>*OTH*</v>
          </cell>
          <cell r="E1504" t="str">
            <v>POTHARAZU</v>
          </cell>
          <cell r="F1504" t="str">
            <v>POTHRAZU</v>
          </cell>
          <cell r="G1504">
            <v>36854</v>
          </cell>
          <cell r="H1504">
            <v>24</v>
          </cell>
        </row>
        <row r="1505">
          <cell r="A1505" t="str">
            <v>EN08</v>
          </cell>
          <cell r="B1505" t="str">
            <v>CSENRISK</v>
          </cell>
          <cell r="C1505" t="str">
            <v>Strategic Risk Mgt - RFS Proposal</v>
          </cell>
          <cell r="D1505" t="str">
            <v>*DEV*</v>
          </cell>
          <cell r="E1505" t="str">
            <v>POTHARAZU</v>
          </cell>
          <cell r="F1505" t="str">
            <v>POTHRAZU</v>
          </cell>
          <cell r="G1505">
            <v>36854</v>
          </cell>
          <cell r="H1505">
            <v>-24</v>
          </cell>
        </row>
        <row r="1506">
          <cell r="A1506" t="str">
            <v>EN08</v>
          </cell>
          <cell r="B1506" t="str">
            <v>CSENRISK</v>
          </cell>
          <cell r="C1506" t="str">
            <v>Strategic Risk Mgt - RFS Proposal</v>
          </cell>
          <cell r="D1506" t="str">
            <v>*DEV*</v>
          </cell>
          <cell r="E1506" t="str">
            <v>POTHARAZU</v>
          </cell>
          <cell r="F1506" t="str">
            <v>POTHRAZU</v>
          </cell>
          <cell r="G1506">
            <v>36854</v>
          </cell>
          <cell r="H1506">
            <v>24</v>
          </cell>
        </row>
        <row r="1507">
          <cell r="A1507" t="str">
            <v>EN06</v>
          </cell>
          <cell r="B1507" t="str">
            <v>JTENAPPS</v>
          </cell>
          <cell r="C1507" t="str">
            <v>Application Support (Level 2)</v>
          </cell>
          <cell r="D1507" t="str">
            <v>*OTH*</v>
          </cell>
          <cell r="E1507" t="str">
            <v>POWERS</v>
          </cell>
          <cell r="F1507" t="str">
            <v>KPOWERS2</v>
          </cell>
          <cell r="G1507">
            <v>36826</v>
          </cell>
          <cell r="H1507">
            <v>16</v>
          </cell>
        </row>
        <row r="1508">
          <cell r="A1508" t="str">
            <v>EN06</v>
          </cell>
          <cell r="B1508" t="str">
            <v>JTENAPPS</v>
          </cell>
          <cell r="C1508" t="str">
            <v>Application Support (Level 2)</v>
          </cell>
          <cell r="D1508" t="str">
            <v>*OTH*</v>
          </cell>
          <cell r="E1508" t="str">
            <v>POWERS</v>
          </cell>
          <cell r="F1508" t="str">
            <v>KPOWERS2</v>
          </cell>
          <cell r="G1508">
            <v>36833</v>
          </cell>
          <cell r="H1508">
            <v>45</v>
          </cell>
        </row>
        <row r="1509">
          <cell r="A1509" t="str">
            <v>EN06</v>
          </cell>
          <cell r="B1509" t="str">
            <v>JTENAPPS</v>
          </cell>
          <cell r="C1509" t="str">
            <v>Application Support (Level 2)</v>
          </cell>
          <cell r="D1509" t="str">
            <v>*OTH*</v>
          </cell>
          <cell r="E1509" t="str">
            <v>POWERS</v>
          </cell>
          <cell r="F1509" t="str">
            <v>KPOWERS2</v>
          </cell>
          <cell r="G1509">
            <v>36840</v>
          </cell>
          <cell r="H1509">
            <v>46</v>
          </cell>
        </row>
        <row r="1510">
          <cell r="A1510" t="str">
            <v>EN06</v>
          </cell>
          <cell r="B1510" t="str">
            <v>JTENAPPS</v>
          </cell>
          <cell r="C1510" t="str">
            <v>Application Support (Level 2)</v>
          </cell>
          <cell r="D1510" t="str">
            <v>*OTH*</v>
          </cell>
          <cell r="E1510" t="str">
            <v>POWERS</v>
          </cell>
          <cell r="F1510" t="str">
            <v>KPOWERS2</v>
          </cell>
          <cell r="G1510">
            <v>36847</v>
          </cell>
          <cell r="H1510">
            <v>46</v>
          </cell>
        </row>
        <row r="1511">
          <cell r="A1511" t="str">
            <v>EN06</v>
          </cell>
          <cell r="B1511" t="str">
            <v>JTENAPPS</v>
          </cell>
          <cell r="C1511" t="str">
            <v>Application Support (Level 2)</v>
          </cell>
          <cell r="D1511" t="str">
            <v>*OTH*</v>
          </cell>
          <cell r="E1511" t="str">
            <v>POWERS</v>
          </cell>
          <cell r="F1511" t="str">
            <v>KPOWERS2</v>
          </cell>
          <cell r="G1511">
            <v>36854</v>
          </cell>
          <cell r="H1511">
            <v>38</v>
          </cell>
        </row>
        <row r="1512">
          <cell r="A1512" t="str">
            <v>EN04</v>
          </cell>
          <cell r="B1512" t="str">
            <v>JTENRS14</v>
          </cell>
          <cell r="C1512" t="str">
            <v>Electric Risk Book, R2</v>
          </cell>
          <cell r="D1512" t="str">
            <v>*DEV*</v>
          </cell>
          <cell r="E1512" t="str">
            <v>PREDMORE</v>
          </cell>
          <cell r="F1512" t="str">
            <v>PREDMORE</v>
          </cell>
          <cell r="G1512">
            <v>36826</v>
          </cell>
          <cell r="H1512">
            <v>16</v>
          </cell>
        </row>
        <row r="1513">
          <cell r="A1513" t="str">
            <v>EN04</v>
          </cell>
          <cell r="B1513" t="str">
            <v>JTENRS14</v>
          </cell>
          <cell r="C1513" t="str">
            <v>Electric Risk Book, R2</v>
          </cell>
          <cell r="D1513" t="str">
            <v>*DEV*</v>
          </cell>
          <cell r="E1513" t="str">
            <v>PREDMORE</v>
          </cell>
          <cell r="F1513" t="str">
            <v>PREDMORE</v>
          </cell>
          <cell r="G1513">
            <v>36833</v>
          </cell>
          <cell r="H1513">
            <v>42</v>
          </cell>
        </row>
        <row r="1514">
          <cell r="A1514" t="str">
            <v>EN04</v>
          </cell>
          <cell r="B1514" t="str">
            <v>JTENRS14</v>
          </cell>
          <cell r="C1514" t="str">
            <v>Electric Risk Book, R2</v>
          </cell>
          <cell r="D1514" t="str">
            <v>*DEV*</v>
          </cell>
          <cell r="E1514" t="str">
            <v>PREDMORE</v>
          </cell>
          <cell r="F1514" t="str">
            <v>PREDMORE</v>
          </cell>
          <cell r="G1514">
            <v>36840</v>
          </cell>
          <cell r="H1514">
            <v>41</v>
          </cell>
        </row>
        <row r="1515">
          <cell r="A1515" t="str">
            <v>EN04</v>
          </cell>
          <cell r="B1515" t="str">
            <v>JTENRS14</v>
          </cell>
          <cell r="C1515" t="str">
            <v>Electric Risk Book, R2</v>
          </cell>
          <cell r="D1515" t="str">
            <v>*DEV*</v>
          </cell>
          <cell r="E1515" t="str">
            <v>PREDMORE</v>
          </cell>
          <cell r="F1515" t="str">
            <v>PREDMORE</v>
          </cell>
          <cell r="G1515">
            <v>36847</v>
          </cell>
          <cell r="H1515">
            <v>42</v>
          </cell>
        </row>
        <row r="1516">
          <cell r="A1516" t="str">
            <v>EN04</v>
          </cell>
          <cell r="B1516" t="str">
            <v>JTENRSK6</v>
          </cell>
          <cell r="C1516" t="str">
            <v>Deal Tracker</v>
          </cell>
          <cell r="D1516" t="str">
            <v>*OGS*</v>
          </cell>
          <cell r="E1516" t="str">
            <v>PREDMORE</v>
          </cell>
          <cell r="F1516" t="str">
            <v>PREDMORE</v>
          </cell>
          <cell r="G1516">
            <v>36854</v>
          </cell>
          <cell r="H1516">
            <v>5</v>
          </cell>
        </row>
        <row r="1517">
          <cell r="A1517" t="str">
            <v>EN04</v>
          </cell>
          <cell r="B1517" t="str">
            <v>JTENRS14</v>
          </cell>
          <cell r="C1517" t="str">
            <v>Electric Risk Book, R2</v>
          </cell>
          <cell r="D1517" t="str">
            <v>*DEV*</v>
          </cell>
          <cell r="E1517" t="str">
            <v>PREDMORE</v>
          </cell>
          <cell r="F1517" t="str">
            <v>PREDMORE</v>
          </cell>
          <cell r="G1517">
            <v>36854</v>
          </cell>
          <cell r="H1517">
            <v>18</v>
          </cell>
        </row>
        <row r="1518">
          <cell r="A1518" t="str">
            <v>EN04</v>
          </cell>
          <cell r="B1518" t="str">
            <v>JTENRSKB</v>
          </cell>
          <cell r="C1518" t="str">
            <v>Intra-Month Book</v>
          </cell>
          <cell r="D1518" t="str">
            <v>*OGS*</v>
          </cell>
          <cell r="E1518" t="str">
            <v>PREDMORE</v>
          </cell>
          <cell r="F1518" t="str">
            <v>PREDMORE</v>
          </cell>
          <cell r="G1518">
            <v>36854</v>
          </cell>
          <cell r="H1518">
            <v>4</v>
          </cell>
        </row>
        <row r="1519">
          <cell r="A1519" t="str">
            <v>EN02</v>
          </cell>
          <cell r="B1519" t="str">
            <v>JTENFA98</v>
          </cell>
          <cell r="C1519" t="str">
            <v>Facilities RFS Proposal Development</v>
          </cell>
          <cell r="D1519" t="str">
            <v>*DEV*</v>
          </cell>
          <cell r="E1519" t="str">
            <v>PRICE</v>
          </cell>
          <cell r="F1519" t="str">
            <v>ANGPRICE</v>
          </cell>
          <cell r="G1519">
            <v>36826</v>
          </cell>
          <cell r="H1519">
            <v>18</v>
          </cell>
        </row>
        <row r="1520">
          <cell r="A1520" t="str">
            <v>EN02</v>
          </cell>
          <cell r="B1520" t="str">
            <v>JTENFA98</v>
          </cell>
          <cell r="C1520" t="str">
            <v>Facilities RFS Proposal Development</v>
          </cell>
          <cell r="D1520" t="str">
            <v>*DEV*</v>
          </cell>
          <cell r="E1520" t="str">
            <v>PRICE</v>
          </cell>
          <cell r="F1520" t="str">
            <v>ANGPRICE</v>
          </cell>
          <cell r="G1520">
            <v>36833</v>
          </cell>
          <cell r="H1520">
            <v>-44.5</v>
          </cell>
        </row>
        <row r="1521">
          <cell r="A1521" t="str">
            <v>EN02</v>
          </cell>
          <cell r="B1521" t="str">
            <v>JTBSOC02</v>
          </cell>
          <cell r="C1521" t="str">
            <v>GNO Requirements</v>
          </cell>
          <cell r="D1521" t="str">
            <v>*OTH*</v>
          </cell>
          <cell r="E1521" t="str">
            <v>PRICE</v>
          </cell>
          <cell r="F1521" t="str">
            <v>ANGPRICE</v>
          </cell>
          <cell r="G1521">
            <v>36833</v>
          </cell>
          <cell r="H1521">
            <v>44</v>
          </cell>
        </row>
        <row r="1522">
          <cell r="A1522" t="str">
            <v>EN02</v>
          </cell>
          <cell r="B1522" t="str">
            <v>JTENFA98</v>
          </cell>
          <cell r="C1522" t="str">
            <v>Facilities RFS Proposal Development</v>
          </cell>
          <cell r="D1522" t="str">
            <v>*DEV*</v>
          </cell>
          <cell r="E1522" t="str">
            <v>PRICE</v>
          </cell>
          <cell r="F1522" t="str">
            <v>ANGPRICE</v>
          </cell>
          <cell r="G1522">
            <v>36833</v>
          </cell>
          <cell r="H1522">
            <v>44.5</v>
          </cell>
        </row>
        <row r="1523">
          <cell r="A1523" t="str">
            <v>EN02</v>
          </cell>
          <cell r="B1523" t="str">
            <v>JTBSOC02</v>
          </cell>
          <cell r="C1523" t="str">
            <v>GNO Requirements</v>
          </cell>
          <cell r="D1523" t="str">
            <v>*OTH*</v>
          </cell>
          <cell r="E1523" t="str">
            <v>PRICE</v>
          </cell>
          <cell r="F1523" t="str">
            <v>ANGPRICE</v>
          </cell>
          <cell r="G1523">
            <v>36840</v>
          </cell>
          <cell r="H1523">
            <v>-43</v>
          </cell>
        </row>
        <row r="1524">
          <cell r="A1524" t="str">
            <v>EN02</v>
          </cell>
          <cell r="B1524" t="str">
            <v>JTBSOC02</v>
          </cell>
          <cell r="C1524" t="str">
            <v>GNO Requirements</v>
          </cell>
          <cell r="D1524" t="str">
            <v>*OTH*</v>
          </cell>
          <cell r="E1524" t="str">
            <v>PRICE</v>
          </cell>
          <cell r="F1524" t="str">
            <v>ANGPRICE</v>
          </cell>
          <cell r="G1524">
            <v>36840</v>
          </cell>
          <cell r="H1524">
            <v>44.5</v>
          </cell>
        </row>
        <row r="1525">
          <cell r="A1525" t="str">
            <v>EN02</v>
          </cell>
          <cell r="B1525" t="str">
            <v>JTBSOC02</v>
          </cell>
          <cell r="C1525" t="str">
            <v>GNO Requirements</v>
          </cell>
          <cell r="D1525" t="str">
            <v>*OTH*</v>
          </cell>
          <cell r="E1525" t="str">
            <v>PRICE</v>
          </cell>
          <cell r="F1525" t="str">
            <v>ANGPRICE</v>
          </cell>
          <cell r="G1525">
            <v>36840</v>
          </cell>
          <cell r="H1525">
            <v>43</v>
          </cell>
        </row>
        <row r="1526">
          <cell r="A1526" t="str">
            <v>EN02</v>
          </cell>
          <cell r="B1526" t="str">
            <v>JTBSOC02</v>
          </cell>
          <cell r="C1526" t="str">
            <v>GNO Requirements</v>
          </cell>
          <cell r="D1526" t="str">
            <v>*OTH*</v>
          </cell>
          <cell r="E1526" t="str">
            <v>PRICE</v>
          </cell>
          <cell r="F1526" t="str">
            <v>ANGPRICE</v>
          </cell>
          <cell r="G1526">
            <v>36847</v>
          </cell>
          <cell r="H1526">
            <v>43</v>
          </cell>
        </row>
        <row r="1527">
          <cell r="A1527" t="str">
            <v>EN02</v>
          </cell>
          <cell r="B1527" t="str">
            <v>JTBSOC02</v>
          </cell>
          <cell r="C1527" t="str">
            <v>GNO Requirements</v>
          </cell>
          <cell r="D1527" t="str">
            <v>*OTH*</v>
          </cell>
          <cell r="E1527" t="str">
            <v>PRICE</v>
          </cell>
          <cell r="F1527" t="str">
            <v>ANGPRICE</v>
          </cell>
          <cell r="G1527">
            <v>36854</v>
          </cell>
          <cell r="H1527">
            <v>25.5</v>
          </cell>
        </row>
        <row r="1528">
          <cell r="A1528" t="str">
            <v>EN01</v>
          </cell>
          <cell r="B1528" t="str">
            <v>JTENCMS3</v>
          </cell>
          <cell r="C1528" t="str">
            <v>CMS</v>
          </cell>
          <cell r="D1528" t="str">
            <v>*OGS*</v>
          </cell>
          <cell r="E1528" t="str">
            <v>PROCHAZKA</v>
          </cell>
          <cell r="F1528" t="str">
            <v>STEVEPRO</v>
          </cell>
          <cell r="G1528">
            <v>36826</v>
          </cell>
          <cell r="H1528">
            <v>15</v>
          </cell>
        </row>
        <row r="1529">
          <cell r="A1529" t="str">
            <v>EN01</v>
          </cell>
          <cell r="B1529" t="str">
            <v>JTENCMS3</v>
          </cell>
          <cell r="C1529" t="str">
            <v>CMS</v>
          </cell>
          <cell r="D1529" t="str">
            <v>*OGS*</v>
          </cell>
          <cell r="E1529" t="str">
            <v>PROCHAZKA</v>
          </cell>
          <cell r="F1529" t="str">
            <v>STEVEPRO</v>
          </cell>
          <cell r="G1529">
            <v>36833</v>
          </cell>
          <cell r="H1529">
            <v>42</v>
          </cell>
        </row>
        <row r="1530">
          <cell r="A1530" t="str">
            <v>EN01</v>
          </cell>
          <cell r="B1530" t="str">
            <v>JTENCMS3</v>
          </cell>
          <cell r="C1530" t="str">
            <v>CMS</v>
          </cell>
          <cell r="D1530" t="str">
            <v>*OGS*</v>
          </cell>
          <cell r="E1530" t="str">
            <v>PROCHAZKA</v>
          </cell>
          <cell r="F1530" t="str">
            <v>STEVEPRO</v>
          </cell>
          <cell r="G1530">
            <v>36840</v>
          </cell>
          <cell r="H1530">
            <v>40</v>
          </cell>
        </row>
        <row r="1531">
          <cell r="A1531" t="str">
            <v>EN01</v>
          </cell>
          <cell r="B1531" t="str">
            <v>JTENCMS3</v>
          </cell>
          <cell r="C1531" t="str">
            <v>CMS</v>
          </cell>
          <cell r="D1531" t="str">
            <v>*OGS*</v>
          </cell>
          <cell r="E1531" t="str">
            <v>PROCHAZKA</v>
          </cell>
          <cell r="F1531" t="str">
            <v>STEVEPRO</v>
          </cell>
          <cell r="G1531">
            <v>36847</v>
          </cell>
          <cell r="H1531">
            <v>39</v>
          </cell>
        </row>
        <row r="1532">
          <cell r="A1532" t="str">
            <v>EN01</v>
          </cell>
          <cell r="B1532" t="str">
            <v>JTENCMS3</v>
          </cell>
          <cell r="C1532" t="str">
            <v>CMS</v>
          </cell>
          <cell r="D1532" t="str">
            <v>*OGS*</v>
          </cell>
          <cell r="E1532" t="str">
            <v>PROCHAZKA</v>
          </cell>
          <cell r="F1532" t="str">
            <v>STEVEPRO</v>
          </cell>
          <cell r="G1532">
            <v>36854</v>
          </cell>
          <cell r="H1532">
            <v>29</v>
          </cell>
        </row>
        <row r="1533">
          <cell r="A1533" t="str">
            <v>EN02</v>
          </cell>
          <cell r="B1533" t="str">
            <v>JTENFAC5</v>
          </cell>
          <cell r="C1533" t="str">
            <v>Document Development Management</v>
          </cell>
          <cell r="D1533" t="str">
            <v>*OGS*</v>
          </cell>
          <cell r="E1533" t="str">
            <v>RAJAN</v>
          </cell>
          <cell r="F1533" t="str">
            <v>MRAJAN</v>
          </cell>
          <cell r="G1533">
            <v>36826</v>
          </cell>
          <cell r="H1533">
            <v>8</v>
          </cell>
        </row>
        <row r="1534">
          <cell r="A1534" t="str">
            <v>EN05</v>
          </cell>
          <cell r="B1534" t="str">
            <v>JTEIPD01</v>
          </cell>
          <cell r="C1534" t="str">
            <v>TIPCO Adapters for the EIP Portal</v>
          </cell>
          <cell r="D1534" t="str">
            <v>*DEV*</v>
          </cell>
          <cell r="E1534" t="str">
            <v>RAJAN</v>
          </cell>
          <cell r="F1534" t="str">
            <v>MRAJAN</v>
          </cell>
          <cell r="G1534">
            <v>36826</v>
          </cell>
          <cell r="H1534">
            <v>8</v>
          </cell>
        </row>
        <row r="1535">
          <cell r="A1535" t="str">
            <v>EN02</v>
          </cell>
          <cell r="B1535" t="str">
            <v>JTENFAC5</v>
          </cell>
          <cell r="C1535" t="str">
            <v>Document Development Management</v>
          </cell>
          <cell r="D1535" t="str">
            <v>*OGS*</v>
          </cell>
          <cell r="E1535" t="str">
            <v>RAJAN</v>
          </cell>
          <cell r="F1535" t="str">
            <v>MRAJAN</v>
          </cell>
          <cell r="G1535">
            <v>36833</v>
          </cell>
          <cell r="H1535">
            <v>20</v>
          </cell>
        </row>
        <row r="1536">
          <cell r="A1536" t="str">
            <v>EN01</v>
          </cell>
          <cell r="B1536" t="str">
            <v>JTCMSE03</v>
          </cell>
          <cell r="C1536" t="str">
            <v>CMS 2.6</v>
          </cell>
          <cell r="D1536" t="str">
            <v>*ENH*</v>
          </cell>
          <cell r="E1536" t="str">
            <v>RAJAN</v>
          </cell>
          <cell r="F1536" t="str">
            <v>MRAJAN</v>
          </cell>
          <cell r="G1536">
            <v>36840</v>
          </cell>
          <cell r="H1536">
            <v>35</v>
          </cell>
        </row>
        <row r="1537">
          <cell r="A1537" t="str">
            <v>EN02</v>
          </cell>
          <cell r="B1537" t="str">
            <v>JTENFAC5</v>
          </cell>
          <cell r="C1537" t="str">
            <v>Document Development Management</v>
          </cell>
          <cell r="D1537" t="str">
            <v>*OGS*</v>
          </cell>
          <cell r="E1537" t="str">
            <v>RAJAN</v>
          </cell>
          <cell r="F1537" t="str">
            <v>MRAJAN</v>
          </cell>
          <cell r="G1537">
            <v>36840</v>
          </cell>
          <cell r="H1537">
            <v>5</v>
          </cell>
        </row>
        <row r="1538">
          <cell r="A1538" t="str">
            <v>EN01</v>
          </cell>
          <cell r="B1538" t="str">
            <v>JTENCMSB</v>
          </cell>
          <cell r="C1538" t="str">
            <v>CMS 2.5</v>
          </cell>
          <cell r="D1538" t="str">
            <v>*ENH*</v>
          </cell>
          <cell r="E1538" t="str">
            <v>RAJAN</v>
          </cell>
          <cell r="F1538" t="str">
            <v>MRAJAN</v>
          </cell>
          <cell r="G1538">
            <v>36847</v>
          </cell>
          <cell r="H1538">
            <v>3</v>
          </cell>
        </row>
        <row r="1539">
          <cell r="A1539" t="str">
            <v>EN01</v>
          </cell>
          <cell r="B1539" t="str">
            <v>JTCMSE03</v>
          </cell>
          <cell r="C1539" t="str">
            <v>CMS 2.6</v>
          </cell>
          <cell r="D1539" t="str">
            <v>*ENH*</v>
          </cell>
          <cell r="E1539" t="str">
            <v>RAJAN</v>
          </cell>
          <cell r="F1539" t="str">
            <v>MRAJAN</v>
          </cell>
          <cell r="G1539">
            <v>36847</v>
          </cell>
          <cell r="H1539">
            <v>30</v>
          </cell>
        </row>
        <row r="1540">
          <cell r="A1540" t="str">
            <v>EN02</v>
          </cell>
          <cell r="B1540" t="str">
            <v>JTENFAC5</v>
          </cell>
          <cell r="C1540" t="str">
            <v>Document Development Management</v>
          </cell>
          <cell r="D1540" t="str">
            <v>*OGS*</v>
          </cell>
          <cell r="E1540" t="str">
            <v>RAJAN</v>
          </cell>
          <cell r="F1540" t="str">
            <v>MRAJAN</v>
          </cell>
          <cell r="G1540">
            <v>36847</v>
          </cell>
          <cell r="H1540">
            <v>7</v>
          </cell>
        </row>
        <row r="1541">
          <cell r="A1541" t="str">
            <v>EN01</v>
          </cell>
          <cell r="B1541" t="str">
            <v>JTENCMSB</v>
          </cell>
          <cell r="C1541" t="str">
            <v>CMS 2.5</v>
          </cell>
          <cell r="D1541" t="str">
            <v>*ENH*</v>
          </cell>
          <cell r="E1541" t="str">
            <v>RAJAN</v>
          </cell>
          <cell r="F1541" t="str">
            <v>MRAJAN</v>
          </cell>
          <cell r="G1541">
            <v>36854</v>
          </cell>
          <cell r="H1541">
            <v>1</v>
          </cell>
        </row>
        <row r="1542">
          <cell r="A1542" t="str">
            <v>EN01</v>
          </cell>
          <cell r="B1542" t="str">
            <v>JTCMSE03</v>
          </cell>
          <cell r="C1542" t="str">
            <v>CMS 2.6</v>
          </cell>
          <cell r="D1542" t="str">
            <v>*ENH*</v>
          </cell>
          <cell r="E1542" t="str">
            <v>RAJAN</v>
          </cell>
          <cell r="F1542" t="str">
            <v>MRAJAN</v>
          </cell>
          <cell r="G1542">
            <v>36854</v>
          </cell>
          <cell r="H1542">
            <v>5</v>
          </cell>
        </row>
        <row r="1543">
          <cell r="A1543" t="str">
            <v>EN02</v>
          </cell>
          <cell r="B1543" t="str">
            <v>JTENFAC5</v>
          </cell>
          <cell r="C1543" t="str">
            <v>Document Development Management</v>
          </cell>
          <cell r="D1543" t="str">
            <v>*OGS*</v>
          </cell>
          <cell r="E1543" t="str">
            <v>RAJAN</v>
          </cell>
          <cell r="F1543" t="str">
            <v>MRAJAN</v>
          </cell>
          <cell r="G1543">
            <v>36854</v>
          </cell>
          <cell r="H1543">
            <v>18</v>
          </cell>
        </row>
        <row r="1544">
          <cell r="A1544" t="str">
            <v>EN04</v>
          </cell>
          <cell r="B1544" t="str">
            <v>JTENRS20</v>
          </cell>
          <cell r="C1544" t="str">
            <v>Retail Gas System, R1</v>
          </cell>
          <cell r="D1544" t="str">
            <v>*ENH*</v>
          </cell>
          <cell r="E1544" t="str">
            <v>RAJENDRAN</v>
          </cell>
          <cell r="F1544" t="str">
            <v>UMARAJEN</v>
          </cell>
          <cell r="G1544">
            <v>36826</v>
          </cell>
          <cell r="H1544">
            <v>16</v>
          </cell>
        </row>
        <row r="1545">
          <cell r="A1545" t="str">
            <v>EN04</v>
          </cell>
          <cell r="B1545" t="str">
            <v>JTENRS20</v>
          </cell>
          <cell r="C1545" t="str">
            <v>Retail Gas System, R1</v>
          </cell>
          <cell r="D1545" t="str">
            <v>*ENH*</v>
          </cell>
          <cell r="E1545" t="str">
            <v>RAJENDRAN</v>
          </cell>
          <cell r="F1545" t="str">
            <v>UMARAJEN</v>
          </cell>
          <cell r="G1545">
            <v>36833</v>
          </cell>
          <cell r="H1545">
            <v>15</v>
          </cell>
        </row>
        <row r="1546">
          <cell r="A1546" t="str">
            <v>EN04</v>
          </cell>
          <cell r="B1546" t="str">
            <v>JTENRS21</v>
          </cell>
          <cell r="C1546" t="str">
            <v>Retail Gas System, R1</v>
          </cell>
          <cell r="D1546" t="str">
            <v>*OGS*</v>
          </cell>
          <cell r="E1546" t="str">
            <v>RAJENDRAN</v>
          </cell>
          <cell r="F1546" t="str">
            <v>UMARAJEN</v>
          </cell>
          <cell r="G1546">
            <v>36833</v>
          </cell>
          <cell r="H1546">
            <v>25</v>
          </cell>
        </row>
        <row r="1547">
          <cell r="A1547" t="str">
            <v>EN04</v>
          </cell>
          <cell r="B1547" t="str">
            <v>JTENRS20</v>
          </cell>
          <cell r="C1547" t="str">
            <v>Retail Gas System, R1</v>
          </cell>
          <cell r="D1547" t="str">
            <v>*ENH*</v>
          </cell>
          <cell r="E1547" t="str">
            <v>RAJENDRAN</v>
          </cell>
          <cell r="F1547" t="str">
            <v>UMARAJEN</v>
          </cell>
          <cell r="G1547">
            <v>36840</v>
          </cell>
          <cell r="H1547">
            <v>37</v>
          </cell>
        </row>
        <row r="1548">
          <cell r="A1548" t="str">
            <v>EN04</v>
          </cell>
          <cell r="B1548" t="str">
            <v>JTENRS21</v>
          </cell>
          <cell r="C1548" t="str">
            <v>Retail Gas System, R1</v>
          </cell>
          <cell r="D1548" t="str">
            <v>*OGS*</v>
          </cell>
          <cell r="E1548" t="str">
            <v>RAJENDRAN</v>
          </cell>
          <cell r="F1548" t="str">
            <v>UMARAJEN</v>
          </cell>
          <cell r="G1548">
            <v>36840</v>
          </cell>
          <cell r="H1548">
            <v>3</v>
          </cell>
        </row>
        <row r="1549">
          <cell r="A1549" t="str">
            <v>EN04</v>
          </cell>
          <cell r="B1549" t="str">
            <v>JTENRS20</v>
          </cell>
          <cell r="C1549" t="str">
            <v>Retail Gas System, R1</v>
          </cell>
          <cell r="D1549" t="str">
            <v>*ENH*</v>
          </cell>
          <cell r="E1549" t="str">
            <v>RAJENDRAN</v>
          </cell>
          <cell r="F1549" t="str">
            <v>UMARAJEN</v>
          </cell>
          <cell r="G1549">
            <v>36847</v>
          </cell>
          <cell r="H1549">
            <v>40</v>
          </cell>
        </row>
        <row r="1550">
          <cell r="A1550" t="str">
            <v>EN04</v>
          </cell>
          <cell r="B1550" t="str">
            <v>JTENRS20</v>
          </cell>
          <cell r="C1550" t="str">
            <v>Retail Gas System, R1</v>
          </cell>
          <cell r="D1550" t="str">
            <v>*ENH*</v>
          </cell>
          <cell r="E1550" t="str">
            <v>RAJENDRAN</v>
          </cell>
          <cell r="F1550" t="str">
            <v>UMARAJEN</v>
          </cell>
          <cell r="G1550">
            <v>36854</v>
          </cell>
          <cell r="H1550">
            <v>30</v>
          </cell>
        </row>
        <row r="1551">
          <cell r="A1551" t="str">
            <v>EN04</v>
          </cell>
          <cell r="B1551" t="str">
            <v>JTENRSKM</v>
          </cell>
          <cell r="C1551" t="str">
            <v>RMPM</v>
          </cell>
          <cell r="D1551" t="str">
            <v>*DEV*</v>
          </cell>
          <cell r="E1551" t="str">
            <v>RAO</v>
          </cell>
          <cell r="F1551" t="str">
            <v>ENRSANJE</v>
          </cell>
          <cell r="G1551">
            <v>36826</v>
          </cell>
          <cell r="H1551">
            <v>16</v>
          </cell>
        </row>
        <row r="1552">
          <cell r="A1552" t="str">
            <v>EN04</v>
          </cell>
          <cell r="B1552" t="str">
            <v>JTENRSK4</v>
          </cell>
          <cell r="C1552" t="str">
            <v>Curve Mgt System</v>
          </cell>
          <cell r="D1552" t="str">
            <v>*DEV*</v>
          </cell>
          <cell r="E1552" t="str">
            <v>RAO</v>
          </cell>
          <cell r="F1552" t="str">
            <v>ENRSANJE</v>
          </cell>
          <cell r="G1552">
            <v>36833</v>
          </cell>
          <cell r="H1552">
            <v>40</v>
          </cell>
        </row>
        <row r="1553">
          <cell r="A1553" t="str">
            <v>EN04</v>
          </cell>
          <cell r="B1553" t="str">
            <v>JTENRSKM</v>
          </cell>
          <cell r="C1553" t="str">
            <v>RMPM</v>
          </cell>
          <cell r="D1553" t="str">
            <v>*DEV*</v>
          </cell>
          <cell r="E1553" t="str">
            <v>RAO</v>
          </cell>
          <cell r="F1553" t="str">
            <v>ENRSANJE</v>
          </cell>
          <cell r="G1553">
            <v>36840</v>
          </cell>
          <cell r="H1553">
            <v>40</v>
          </cell>
        </row>
        <row r="1554">
          <cell r="A1554" t="str">
            <v>EN04</v>
          </cell>
          <cell r="B1554" t="str">
            <v>JTENRSKM</v>
          </cell>
          <cell r="C1554" t="str">
            <v>RMPM</v>
          </cell>
          <cell r="D1554" t="str">
            <v>*DEV*</v>
          </cell>
          <cell r="E1554" t="str">
            <v>RAO</v>
          </cell>
          <cell r="F1554" t="str">
            <v>ENRSANJE</v>
          </cell>
          <cell r="G1554">
            <v>36847</v>
          </cell>
          <cell r="H1554">
            <v>40</v>
          </cell>
        </row>
        <row r="1555">
          <cell r="A1555" t="str">
            <v>EN04</v>
          </cell>
          <cell r="B1555" t="str">
            <v>JTENRSKM</v>
          </cell>
          <cell r="C1555" t="str">
            <v>RMPM</v>
          </cell>
          <cell r="D1555" t="str">
            <v>*DEV*</v>
          </cell>
          <cell r="E1555" t="str">
            <v>RAO</v>
          </cell>
          <cell r="F1555" t="str">
            <v>ENRSANJE</v>
          </cell>
          <cell r="G1555">
            <v>36854</v>
          </cell>
          <cell r="H1555">
            <v>24</v>
          </cell>
        </row>
        <row r="1556">
          <cell r="A1556" t="str">
            <v>EN02</v>
          </cell>
          <cell r="B1556" t="str">
            <v>JTENFAC7</v>
          </cell>
          <cell r="C1556" t="str">
            <v xml:space="preserve"> Facilities Monitoring &amp; Control 3.1 </v>
          </cell>
          <cell r="D1556" t="str">
            <v>*OGS*</v>
          </cell>
          <cell r="E1556" t="str">
            <v>RAUFEISEN</v>
          </cell>
          <cell r="F1556" t="str">
            <v>GRAUF1</v>
          </cell>
          <cell r="G1556">
            <v>36826</v>
          </cell>
          <cell r="H1556">
            <v>0</v>
          </cell>
        </row>
        <row r="1557">
          <cell r="A1557" t="str">
            <v>EN02</v>
          </cell>
          <cell r="B1557" t="str">
            <v>JTENFAC3</v>
          </cell>
          <cell r="C1557" t="str">
            <v>BSOC Interim</v>
          </cell>
          <cell r="D1557" t="str">
            <v>*ENH*</v>
          </cell>
          <cell r="E1557" t="str">
            <v>RAUFEISEN</v>
          </cell>
          <cell r="F1557" t="str">
            <v>GRAUF1</v>
          </cell>
          <cell r="G1557">
            <v>36826</v>
          </cell>
          <cell r="H1557">
            <v>0</v>
          </cell>
        </row>
        <row r="1558">
          <cell r="A1558" t="str">
            <v>EN02</v>
          </cell>
          <cell r="B1558" t="str">
            <v>JTENFAC5</v>
          </cell>
          <cell r="C1558" t="str">
            <v>Document Development Management</v>
          </cell>
          <cell r="D1558" t="str">
            <v>*OGS*</v>
          </cell>
          <cell r="E1558" t="str">
            <v>RAUFEISEN</v>
          </cell>
          <cell r="F1558" t="str">
            <v>GRAUF1</v>
          </cell>
          <cell r="G1558">
            <v>36826</v>
          </cell>
          <cell r="H1558">
            <v>0</v>
          </cell>
        </row>
        <row r="1559">
          <cell r="A1559" t="str">
            <v>EN02</v>
          </cell>
          <cell r="B1559" t="str">
            <v>JTENFAC6</v>
          </cell>
          <cell r="C1559" t="str">
            <v>Documentum 4i Upgrade</v>
          </cell>
          <cell r="D1559" t="str">
            <v>*DEV*</v>
          </cell>
          <cell r="E1559" t="str">
            <v>RAUFEISEN</v>
          </cell>
          <cell r="F1559" t="str">
            <v>GRAUF1</v>
          </cell>
          <cell r="G1559">
            <v>36826</v>
          </cell>
          <cell r="H1559">
            <v>0</v>
          </cell>
        </row>
        <row r="1560">
          <cell r="A1560" t="str">
            <v>EN02</v>
          </cell>
          <cell r="B1560" t="str">
            <v>JTENFA98</v>
          </cell>
          <cell r="C1560" t="str">
            <v>Facilities RFS Proposal Development</v>
          </cell>
          <cell r="D1560" t="str">
            <v>*DEV*</v>
          </cell>
          <cell r="E1560" t="str">
            <v>RAUFEISEN</v>
          </cell>
          <cell r="F1560" t="str">
            <v>GRAUF1</v>
          </cell>
          <cell r="G1560">
            <v>36826</v>
          </cell>
          <cell r="H1560">
            <v>0</v>
          </cell>
        </row>
        <row r="1561">
          <cell r="A1561" t="str">
            <v>EN02</v>
          </cell>
          <cell r="B1561" t="str">
            <v>JTENFACA</v>
          </cell>
          <cell r="C1561" t="str">
            <v>ICCM Revamp</v>
          </cell>
          <cell r="D1561" t="str">
            <v>*OGS*</v>
          </cell>
          <cell r="E1561" t="str">
            <v>RAUFEISEN</v>
          </cell>
          <cell r="F1561" t="str">
            <v>GRAUF1</v>
          </cell>
          <cell r="G1561">
            <v>36826</v>
          </cell>
          <cell r="H1561">
            <v>0</v>
          </cell>
        </row>
        <row r="1562">
          <cell r="A1562" t="str">
            <v>EN04</v>
          </cell>
          <cell r="B1562" t="str">
            <v>JTENRK98</v>
          </cell>
          <cell r="C1562" t="str">
            <v>Risk Mgt-RFS Proposal Development</v>
          </cell>
          <cell r="D1562" t="str">
            <v>*DEV*</v>
          </cell>
          <cell r="E1562" t="str">
            <v>RAUFEISEN</v>
          </cell>
          <cell r="F1562" t="str">
            <v>GRAUF1</v>
          </cell>
          <cell r="G1562">
            <v>36826</v>
          </cell>
          <cell r="H1562">
            <v>0</v>
          </cell>
        </row>
        <row r="1563">
          <cell r="A1563" t="str">
            <v>EN02</v>
          </cell>
          <cell r="B1563" t="str">
            <v>JTENFAC3</v>
          </cell>
          <cell r="C1563" t="str">
            <v>BSOC Interim</v>
          </cell>
          <cell r="D1563" t="str">
            <v>*ENH*</v>
          </cell>
          <cell r="E1563" t="str">
            <v>RAUFEISEN</v>
          </cell>
          <cell r="F1563" t="str">
            <v>GRAUF1</v>
          </cell>
          <cell r="G1563">
            <v>36833</v>
          </cell>
          <cell r="H1563">
            <v>3</v>
          </cell>
        </row>
        <row r="1564">
          <cell r="A1564" t="str">
            <v>EN02</v>
          </cell>
          <cell r="B1564" t="str">
            <v>JTENFACC</v>
          </cell>
          <cell r="C1564" t="str">
            <v>CSC Extranet</v>
          </cell>
          <cell r="D1564" t="str">
            <v>*OGS*</v>
          </cell>
          <cell r="E1564" t="str">
            <v>RAUFEISEN</v>
          </cell>
          <cell r="F1564" t="str">
            <v>GRAUF1</v>
          </cell>
          <cell r="G1564">
            <v>36833</v>
          </cell>
          <cell r="H1564">
            <v>1</v>
          </cell>
        </row>
        <row r="1565">
          <cell r="A1565" t="str">
            <v>EN02</v>
          </cell>
          <cell r="B1565" t="str">
            <v>JTENFAC5</v>
          </cell>
          <cell r="C1565" t="str">
            <v>Document Development Management</v>
          </cell>
          <cell r="D1565" t="str">
            <v>*OGS*</v>
          </cell>
          <cell r="E1565" t="str">
            <v>RAUFEISEN</v>
          </cell>
          <cell r="F1565" t="str">
            <v>GRAUF1</v>
          </cell>
          <cell r="G1565">
            <v>36833</v>
          </cell>
          <cell r="H1565">
            <v>7.5</v>
          </cell>
        </row>
        <row r="1566">
          <cell r="A1566" t="str">
            <v>EN02</v>
          </cell>
          <cell r="B1566" t="str">
            <v>JTENFAC7</v>
          </cell>
          <cell r="C1566" t="str">
            <v>Facilities Monitoring &amp; Control 3.1</v>
          </cell>
          <cell r="D1566" t="str">
            <v>*OGS*</v>
          </cell>
          <cell r="E1566" t="str">
            <v>RAUFEISEN</v>
          </cell>
          <cell r="F1566" t="str">
            <v>GRAUF1</v>
          </cell>
          <cell r="G1566">
            <v>36833</v>
          </cell>
          <cell r="H1566">
            <v>2.5</v>
          </cell>
        </row>
        <row r="1567">
          <cell r="A1567" t="str">
            <v>EN02</v>
          </cell>
          <cell r="B1567" t="str">
            <v>JTENFA98</v>
          </cell>
          <cell r="C1567" t="str">
            <v>Facilities RFS Proposal Development</v>
          </cell>
          <cell r="D1567" t="str">
            <v>*DEV*</v>
          </cell>
          <cell r="E1567" t="str">
            <v>RAUFEISEN</v>
          </cell>
          <cell r="F1567" t="str">
            <v>GRAUF1</v>
          </cell>
          <cell r="G1567">
            <v>36833</v>
          </cell>
          <cell r="H1567">
            <v>6</v>
          </cell>
        </row>
        <row r="1568">
          <cell r="A1568" t="str">
            <v>EN02</v>
          </cell>
          <cell r="B1568" t="str">
            <v>JTENFACA</v>
          </cell>
          <cell r="C1568" t="str">
            <v>ICCM Revamp</v>
          </cell>
          <cell r="D1568" t="str">
            <v>*OGS*</v>
          </cell>
          <cell r="E1568" t="str">
            <v>RAUFEISEN</v>
          </cell>
          <cell r="F1568" t="str">
            <v>GRAUF1</v>
          </cell>
          <cell r="G1568">
            <v>36833</v>
          </cell>
          <cell r="H1568">
            <v>3</v>
          </cell>
        </row>
        <row r="1569">
          <cell r="A1569" t="str">
            <v>EN04</v>
          </cell>
          <cell r="B1569" t="str">
            <v>JTENRK98</v>
          </cell>
          <cell r="C1569" t="str">
            <v>Risk Mgt-RFS Proposal Development</v>
          </cell>
          <cell r="D1569" t="str">
            <v>*DEV*</v>
          </cell>
          <cell r="E1569" t="str">
            <v>RAUFEISEN</v>
          </cell>
          <cell r="F1569" t="str">
            <v>GRAUF1</v>
          </cell>
          <cell r="G1569">
            <v>36833</v>
          </cell>
          <cell r="H1569">
            <v>10</v>
          </cell>
        </row>
        <row r="1570">
          <cell r="A1570" t="str">
            <v>EN02</v>
          </cell>
          <cell r="B1570" t="str">
            <v>JTENFAC3</v>
          </cell>
          <cell r="C1570" t="str">
            <v>BSOC Interim</v>
          </cell>
          <cell r="D1570" t="str">
            <v>*ENH*</v>
          </cell>
          <cell r="E1570" t="str">
            <v>RAUFEISEN</v>
          </cell>
          <cell r="F1570" t="str">
            <v>GRAUF1</v>
          </cell>
          <cell r="G1570">
            <v>36840</v>
          </cell>
          <cell r="H1570">
            <v>3</v>
          </cell>
        </row>
        <row r="1571">
          <cell r="A1571" t="str">
            <v>EN02</v>
          </cell>
          <cell r="B1571" t="str">
            <v>JTENFAC5</v>
          </cell>
          <cell r="C1571" t="str">
            <v>Document Development Management</v>
          </cell>
          <cell r="D1571" t="str">
            <v>*OGS*</v>
          </cell>
          <cell r="E1571" t="str">
            <v>RAUFEISEN</v>
          </cell>
          <cell r="F1571" t="str">
            <v>GRAUF1</v>
          </cell>
          <cell r="G1571">
            <v>36840</v>
          </cell>
          <cell r="H1571">
            <v>4</v>
          </cell>
        </row>
        <row r="1572">
          <cell r="A1572" t="str">
            <v>EN02</v>
          </cell>
          <cell r="B1572" t="str">
            <v>JTENFAC7</v>
          </cell>
          <cell r="C1572" t="str">
            <v>Facilities Monitoring &amp; Control 3.1</v>
          </cell>
          <cell r="D1572" t="str">
            <v>*OGS*</v>
          </cell>
          <cell r="E1572" t="str">
            <v>RAUFEISEN</v>
          </cell>
          <cell r="F1572" t="str">
            <v>GRAUF1</v>
          </cell>
          <cell r="G1572">
            <v>36840</v>
          </cell>
          <cell r="H1572">
            <v>12</v>
          </cell>
        </row>
        <row r="1573">
          <cell r="A1573" t="str">
            <v>EN02</v>
          </cell>
          <cell r="B1573" t="str">
            <v>JTENFA98</v>
          </cell>
          <cell r="C1573" t="str">
            <v>Facilities RFS Proposal Development</v>
          </cell>
          <cell r="D1573" t="str">
            <v>*DEV*</v>
          </cell>
          <cell r="E1573" t="str">
            <v>RAUFEISEN</v>
          </cell>
          <cell r="F1573" t="str">
            <v>GRAUF1</v>
          </cell>
          <cell r="G1573">
            <v>36840</v>
          </cell>
          <cell r="H1573">
            <v>3</v>
          </cell>
        </row>
        <row r="1574">
          <cell r="A1574" t="str">
            <v>EN02</v>
          </cell>
          <cell r="B1574" t="str">
            <v>JTENFACA</v>
          </cell>
          <cell r="C1574" t="str">
            <v>ICCM Revamp</v>
          </cell>
          <cell r="D1574" t="str">
            <v>*OGS*</v>
          </cell>
          <cell r="E1574" t="str">
            <v>RAUFEISEN</v>
          </cell>
          <cell r="F1574" t="str">
            <v>GRAUF1</v>
          </cell>
          <cell r="G1574">
            <v>36840</v>
          </cell>
          <cell r="H1574">
            <v>3</v>
          </cell>
        </row>
        <row r="1575">
          <cell r="A1575" t="str">
            <v>EN04</v>
          </cell>
          <cell r="B1575" t="str">
            <v>JTENRK98</v>
          </cell>
          <cell r="C1575" t="str">
            <v>Risk Mgt-RFS Proposal Development</v>
          </cell>
          <cell r="D1575" t="str">
            <v>*DEV*</v>
          </cell>
          <cell r="E1575" t="str">
            <v>RAUFEISEN</v>
          </cell>
          <cell r="F1575" t="str">
            <v>GRAUF1</v>
          </cell>
          <cell r="G1575">
            <v>36840</v>
          </cell>
          <cell r="H1575">
            <v>24</v>
          </cell>
        </row>
        <row r="1576">
          <cell r="A1576" t="str">
            <v>EN02</v>
          </cell>
          <cell r="B1576" t="str">
            <v>JTENFAC3</v>
          </cell>
          <cell r="C1576" t="str">
            <v>BSOC Interim</v>
          </cell>
          <cell r="D1576" t="str">
            <v>*ENH*</v>
          </cell>
          <cell r="E1576" t="str">
            <v>RAUFEISEN</v>
          </cell>
          <cell r="F1576" t="str">
            <v>GRAUF1</v>
          </cell>
          <cell r="G1576">
            <v>36847</v>
          </cell>
          <cell r="H1576">
            <v>1</v>
          </cell>
        </row>
        <row r="1577">
          <cell r="A1577" t="str">
            <v>EN02</v>
          </cell>
          <cell r="B1577" t="str">
            <v>JTENFAC5</v>
          </cell>
          <cell r="C1577" t="str">
            <v>Document Development Management</v>
          </cell>
          <cell r="D1577" t="str">
            <v>*OGS*</v>
          </cell>
          <cell r="E1577" t="str">
            <v>RAUFEISEN</v>
          </cell>
          <cell r="F1577" t="str">
            <v>GRAUF1</v>
          </cell>
          <cell r="G1577">
            <v>36847</v>
          </cell>
          <cell r="H1577">
            <v>4</v>
          </cell>
        </row>
        <row r="1578">
          <cell r="A1578" t="str">
            <v>EN02</v>
          </cell>
          <cell r="B1578" t="str">
            <v>JTENFAC6</v>
          </cell>
          <cell r="C1578" t="str">
            <v>Documentum 4i Upgrade</v>
          </cell>
          <cell r="D1578" t="str">
            <v>*DEV*</v>
          </cell>
          <cell r="E1578" t="str">
            <v>RAUFEISEN</v>
          </cell>
          <cell r="F1578" t="str">
            <v>GRAUF1</v>
          </cell>
          <cell r="G1578">
            <v>36847</v>
          </cell>
          <cell r="H1578">
            <v>1</v>
          </cell>
        </row>
        <row r="1579">
          <cell r="A1579" t="str">
            <v>EN02</v>
          </cell>
          <cell r="B1579" t="str">
            <v>JTENFAC7</v>
          </cell>
          <cell r="C1579" t="str">
            <v>Facilities Monitoring &amp; Control 3.1</v>
          </cell>
          <cell r="D1579" t="str">
            <v>*OGS*</v>
          </cell>
          <cell r="E1579" t="str">
            <v>RAUFEISEN</v>
          </cell>
          <cell r="F1579" t="str">
            <v>GRAUF1</v>
          </cell>
          <cell r="G1579">
            <v>36847</v>
          </cell>
          <cell r="H1579">
            <v>1</v>
          </cell>
        </row>
        <row r="1580">
          <cell r="A1580" t="str">
            <v>EN02</v>
          </cell>
          <cell r="B1580" t="str">
            <v>JTENFA98</v>
          </cell>
          <cell r="C1580" t="str">
            <v>Facilities RFS Proposal Development</v>
          </cell>
          <cell r="D1580" t="str">
            <v>*DEV*</v>
          </cell>
          <cell r="E1580" t="str">
            <v>RAUFEISEN</v>
          </cell>
          <cell r="F1580" t="str">
            <v>GRAUF1</v>
          </cell>
          <cell r="G1580">
            <v>36847</v>
          </cell>
          <cell r="H1580">
            <v>1.5</v>
          </cell>
        </row>
        <row r="1581">
          <cell r="A1581" t="str">
            <v>EN04</v>
          </cell>
          <cell r="B1581" t="str">
            <v>JTENRK98</v>
          </cell>
          <cell r="C1581" t="str">
            <v>Risk Mgt-RFS Proposal Development</v>
          </cell>
          <cell r="D1581" t="str">
            <v>*DEV*</v>
          </cell>
          <cell r="E1581" t="str">
            <v>RAUFEISEN</v>
          </cell>
          <cell r="F1581" t="str">
            <v>GRAUF1</v>
          </cell>
          <cell r="G1581">
            <v>36847</v>
          </cell>
          <cell r="H1581">
            <v>17.5</v>
          </cell>
        </row>
        <row r="1582">
          <cell r="A1582" t="str">
            <v>EN02</v>
          </cell>
          <cell r="B1582" t="str">
            <v>JTENFAC3</v>
          </cell>
          <cell r="C1582" t="str">
            <v>BSOC Interim</v>
          </cell>
          <cell r="D1582" t="str">
            <v>*ENH*</v>
          </cell>
          <cell r="E1582" t="str">
            <v>RAUFEISEN</v>
          </cell>
          <cell r="F1582" t="str">
            <v>GRAUF1</v>
          </cell>
          <cell r="G1582">
            <v>36854</v>
          </cell>
          <cell r="H1582">
            <v>3</v>
          </cell>
        </row>
        <row r="1583">
          <cell r="A1583" t="str">
            <v>EN02</v>
          </cell>
          <cell r="B1583" t="str">
            <v>JTENFAC5</v>
          </cell>
          <cell r="C1583" t="str">
            <v>Document Development Management</v>
          </cell>
          <cell r="D1583" t="str">
            <v>*OGS*</v>
          </cell>
          <cell r="E1583" t="str">
            <v>RAUFEISEN</v>
          </cell>
          <cell r="F1583" t="str">
            <v>GRAUF1</v>
          </cell>
          <cell r="G1583">
            <v>36854</v>
          </cell>
          <cell r="H1583">
            <v>4.5</v>
          </cell>
        </row>
        <row r="1584">
          <cell r="A1584" t="str">
            <v>EN02</v>
          </cell>
          <cell r="B1584" t="str">
            <v>JTENFAC6</v>
          </cell>
          <cell r="C1584" t="str">
            <v>Documentum 4i Upgrade</v>
          </cell>
          <cell r="D1584" t="str">
            <v>*DEV*</v>
          </cell>
          <cell r="E1584" t="str">
            <v>RAUFEISEN</v>
          </cell>
          <cell r="F1584" t="str">
            <v>GRAUF1</v>
          </cell>
          <cell r="G1584">
            <v>36854</v>
          </cell>
          <cell r="H1584">
            <v>5</v>
          </cell>
        </row>
        <row r="1585">
          <cell r="A1585" t="str">
            <v>EN02</v>
          </cell>
          <cell r="B1585" t="str">
            <v>JTENFAC7</v>
          </cell>
          <cell r="C1585" t="str">
            <v>Facilities Monitoring &amp; Control 3.1</v>
          </cell>
          <cell r="D1585" t="str">
            <v>*OGS*</v>
          </cell>
          <cell r="E1585" t="str">
            <v>RAUFEISEN</v>
          </cell>
          <cell r="F1585" t="str">
            <v>GRAUF1</v>
          </cell>
          <cell r="G1585">
            <v>36854</v>
          </cell>
          <cell r="H1585">
            <v>6</v>
          </cell>
        </row>
        <row r="1586">
          <cell r="A1586" t="str">
            <v>EN04</v>
          </cell>
          <cell r="B1586" t="str">
            <v>JTENRK98</v>
          </cell>
          <cell r="C1586" t="str">
            <v>Risk Mgt-RFS Proposal Development</v>
          </cell>
          <cell r="D1586" t="str">
            <v>*DEV*</v>
          </cell>
          <cell r="E1586" t="str">
            <v>RAUFEISEN</v>
          </cell>
          <cell r="F1586" t="str">
            <v>GRAUF1</v>
          </cell>
          <cell r="G1586">
            <v>36854</v>
          </cell>
          <cell r="H1586">
            <v>9</v>
          </cell>
        </row>
        <row r="1587">
          <cell r="A1587" t="str">
            <v>EN01</v>
          </cell>
          <cell r="B1587" t="str">
            <v>JTSPLE01</v>
          </cell>
          <cell r="C1587" t="str">
            <v>Sales Presentation Library V2</v>
          </cell>
          <cell r="D1587" t="str">
            <v>*ENH*</v>
          </cell>
          <cell r="E1587" t="str">
            <v>RAZA</v>
          </cell>
          <cell r="F1587" t="str">
            <v>RAZA</v>
          </cell>
          <cell r="G1587">
            <v>36826</v>
          </cell>
          <cell r="H1587">
            <v>0</v>
          </cell>
        </row>
        <row r="1588">
          <cell r="A1588" t="str">
            <v>EN02</v>
          </cell>
          <cell r="B1588" t="str">
            <v>JTENFACF</v>
          </cell>
          <cell r="C1588" t="str">
            <v>UCCSU Website</v>
          </cell>
          <cell r="D1588" t="str">
            <v>*ENH*</v>
          </cell>
          <cell r="E1588" t="str">
            <v>RAZA</v>
          </cell>
          <cell r="F1588" t="str">
            <v>RAZA</v>
          </cell>
          <cell r="G1588">
            <v>36826</v>
          </cell>
          <cell r="H1588">
            <v>0</v>
          </cell>
        </row>
        <row r="1589">
          <cell r="A1589" t="str">
            <v>EN02</v>
          </cell>
          <cell r="B1589" t="str">
            <v>JTENFA98</v>
          </cell>
          <cell r="C1589" t="str">
            <v>Facilities RFS Proposal Development</v>
          </cell>
          <cell r="D1589" t="str">
            <v>*DEV*</v>
          </cell>
          <cell r="E1589" t="str">
            <v>RAZA</v>
          </cell>
          <cell r="F1589" t="str">
            <v>RAZA</v>
          </cell>
          <cell r="G1589">
            <v>36826</v>
          </cell>
          <cell r="H1589">
            <v>7</v>
          </cell>
        </row>
        <row r="1590">
          <cell r="A1590" t="str">
            <v>EN02</v>
          </cell>
          <cell r="B1590" t="str">
            <v>JTENFACR</v>
          </cell>
          <cell r="C1590" t="str">
            <v>Tax Internal Web Site</v>
          </cell>
          <cell r="D1590" t="str">
            <v>*DEV*</v>
          </cell>
          <cell r="E1590" t="str">
            <v>RAZA</v>
          </cell>
          <cell r="F1590" t="str">
            <v>RAZA</v>
          </cell>
          <cell r="G1590">
            <v>36826</v>
          </cell>
          <cell r="H1590">
            <v>2</v>
          </cell>
        </row>
        <row r="1591">
          <cell r="A1591" t="str">
            <v>EN02</v>
          </cell>
          <cell r="B1591" t="str">
            <v>JTENFACG</v>
          </cell>
          <cell r="C1591" t="str">
            <v>Work Flow Automation</v>
          </cell>
          <cell r="D1591" t="str">
            <v>*ENH*</v>
          </cell>
          <cell r="E1591" t="str">
            <v>RAZA</v>
          </cell>
          <cell r="F1591" t="str">
            <v>RAZA</v>
          </cell>
          <cell r="G1591">
            <v>36826</v>
          </cell>
          <cell r="H1591">
            <v>9</v>
          </cell>
        </row>
        <row r="1592">
          <cell r="A1592" t="str">
            <v>EN02</v>
          </cell>
          <cell r="B1592" t="str">
            <v>JTENFA96</v>
          </cell>
          <cell r="C1592" t="str">
            <v>Facilities-Fastpath Development</v>
          </cell>
          <cell r="D1592" t="str">
            <v>*DEV*</v>
          </cell>
          <cell r="E1592" t="str">
            <v>RAZA</v>
          </cell>
          <cell r="F1592" t="str">
            <v>RAZA</v>
          </cell>
          <cell r="G1592">
            <v>36833</v>
          </cell>
          <cell r="H1592">
            <v>18</v>
          </cell>
        </row>
        <row r="1593">
          <cell r="A1593" t="str">
            <v>EN02</v>
          </cell>
          <cell r="B1593" t="str">
            <v>JTLWSD01</v>
          </cell>
          <cell r="C1593" t="str">
            <v>Legal Website V1.0</v>
          </cell>
          <cell r="D1593" t="str">
            <v>*DEV*</v>
          </cell>
          <cell r="E1593" t="str">
            <v>RAZA</v>
          </cell>
          <cell r="F1593" t="str">
            <v>RAZA</v>
          </cell>
          <cell r="G1593">
            <v>36833</v>
          </cell>
          <cell r="H1593">
            <v>8</v>
          </cell>
        </row>
        <row r="1594">
          <cell r="A1594" t="str">
            <v>EN02</v>
          </cell>
          <cell r="B1594" t="str">
            <v>JTPQFD01</v>
          </cell>
          <cell r="C1594" t="str">
            <v>Standard PQF</v>
          </cell>
          <cell r="D1594" t="str">
            <v>*DEV*</v>
          </cell>
          <cell r="E1594" t="str">
            <v>RAZA</v>
          </cell>
          <cell r="F1594" t="str">
            <v>RAZA</v>
          </cell>
          <cell r="G1594">
            <v>36833</v>
          </cell>
          <cell r="H1594">
            <v>9</v>
          </cell>
        </row>
        <row r="1595">
          <cell r="A1595" t="str">
            <v>EN02</v>
          </cell>
          <cell r="B1595" t="str">
            <v>JTENFACF</v>
          </cell>
          <cell r="C1595" t="str">
            <v>UCCSU Website</v>
          </cell>
          <cell r="D1595" t="str">
            <v>*ENH*</v>
          </cell>
          <cell r="E1595" t="str">
            <v>RAZA</v>
          </cell>
          <cell r="F1595" t="str">
            <v>RAZA</v>
          </cell>
          <cell r="G1595">
            <v>36833</v>
          </cell>
          <cell r="H1595">
            <v>8</v>
          </cell>
        </row>
        <row r="1596">
          <cell r="A1596" t="str">
            <v>EN02</v>
          </cell>
          <cell r="B1596" t="str">
            <v>JTENFACG</v>
          </cell>
          <cell r="C1596" t="str">
            <v>Work Flow Automation</v>
          </cell>
          <cell r="D1596" t="str">
            <v>*ENH*</v>
          </cell>
          <cell r="E1596" t="str">
            <v>RAZA</v>
          </cell>
          <cell r="F1596" t="str">
            <v>RAZA</v>
          </cell>
          <cell r="G1596">
            <v>36833</v>
          </cell>
          <cell r="H1596">
            <v>15</v>
          </cell>
        </row>
        <row r="1597">
          <cell r="A1597" t="str">
            <v>EN02</v>
          </cell>
          <cell r="B1597" t="str">
            <v>JTENFA96</v>
          </cell>
          <cell r="C1597" t="str">
            <v>Facilities-Fastpath Development</v>
          </cell>
          <cell r="D1597" t="str">
            <v>*DEV*</v>
          </cell>
          <cell r="E1597" t="str">
            <v>RAZA</v>
          </cell>
          <cell r="F1597" t="str">
            <v>RAZA</v>
          </cell>
          <cell r="G1597">
            <v>36840</v>
          </cell>
          <cell r="H1597">
            <v>29</v>
          </cell>
        </row>
        <row r="1598">
          <cell r="A1598" t="str">
            <v>EN02</v>
          </cell>
          <cell r="B1598" t="str">
            <v>JTLWSD01</v>
          </cell>
          <cell r="C1598" t="str">
            <v>Legal Website V1.0</v>
          </cell>
          <cell r="D1598" t="str">
            <v>*DEV*</v>
          </cell>
          <cell r="E1598" t="str">
            <v>RAZA</v>
          </cell>
          <cell r="F1598" t="str">
            <v>RAZA</v>
          </cell>
          <cell r="G1598">
            <v>36840</v>
          </cell>
          <cell r="H1598">
            <v>5</v>
          </cell>
        </row>
        <row r="1599">
          <cell r="A1599" t="str">
            <v>EN02</v>
          </cell>
          <cell r="B1599" t="str">
            <v>JTPQFD01</v>
          </cell>
          <cell r="C1599" t="str">
            <v>Standard PQF</v>
          </cell>
          <cell r="D1599" t="str">
            <v>*DEV*</v>
          </cell>
          <cell r="E1599" t="str">
            <v>RAZA</v>
          </cell>
          <cell r="F1599" t="str">
            <v>RAZA</v>
          </cell>
          <cell r="G1599">
            <v>36840</v>
          </cell>
          <cell r="H1599">
            <v>7</v>
          </cell>
        </row>
        <row r="1600">
          <cell r="A1600" t="str">
            <v>EN02</v>
          </cell>
          <cell r="B1600" t="str">
            <v>JTENFACR</v>
          </cell>
          <cell r="C1600" t="str">
            <v>Tax Internal Web Site</v>
          </cell>
          <cell r="D1600" t="str">
            <v>*DEV*</v>
          </cell>
          <cell r="E1600" t="str">
            <v>RAZA</v>
          </cell>
          <cell r="F1600" t="str">
            <v>RAZA</v>
          </cell>
          <cell r="G1600">
            <v>36840</v>
          </cell>
          <cell r="H1600">
            <v>3</v>
          </cell>
        </row>
        <row r="1601">
          <cell r="A1601" t="str">
            <v>EN02</v>
          </cell>
          <cell r="B1601" t="str">
            <v>JTENFACF</v>
          </cell>
          <cell r="C1601" t="str">
            <v>UCCSU Website</v>
          </cell>
          <cell r="D1601" t="str">
            <v>*ENH*</v>
          </cell>
          <cell r="E1601" t="str">
            <v>RAZA</v>
          </cell>
          <cell r="F1601" t="str">
            <v>RAZA</v>
          </cell>
          <cell r="G1601">
            <v>36840</v>
          </cell>
          <cell r="H1601">
            <v>4</v>
          </cell>
        </row>
        <row r="1602">
          <cell r="A1602" t="str">
            <v>EN02</v>
          </cell>
          <cell r="B1602" t="str">
            <v>JTENFACG</v>
          </cell>
          <cell r="C1602" t="str">
            <v>Work Flow Automation</v>
          </cell>
          <cell r="D1602" t="str">
            <v>*ENH*</v>
          </cell>
          <cell r="E1602" t="str">
            <v>RAZA</v>
          </cell>
          <cell r="F1602" t="str">
            <v>RAZA</v>
          </cell>
          <cell r="G1602">
            <v>36840</v>
          </cell>
          <cell r="H1602">
            <v>11</v>
          </cell>
        </row>
        <row r="1603">
          <cell r="A1603" t="str">
            <v>EN02</v>
          </cell>
          <cell r="B1603" t="str">
            <v>JTENFA98</v>
          </cell>
          <cell r="C1603" t="str">
            <v>Facilities RFS Proposal Development</v>
          </cell>
          <cell r="D1603" t="str">
            <v>*DEV*</v>
          </cell>
          <cell r="E1603" t="str">
            <v>RAZA</v>
          </cell>
          <cell r="F1603" t="str">
            <v>RAZA</v>
          </cell>
          <cell r="G1603">
            <v>36847</v>
          </cell>
          <cell r="H1603">
            <v>9</v>
          </cell>
        </row>
        <row r="1604">
          <cell r="A1604" t="str">
            <v>EN02</v>
          </cell>
          <cell r="B1604" t="str">
            <v>JTENFA96</v>
          </cell>
          <cell r="C1604" t="str">
            <v>Facilities-Fastpath Development</v>
          </cell>
          <cell r="D1604" t="str">
            <v>*DEV*</v>
          </cell>
          <cell r="E1604" t="str">
            <v>RAZA</v>
          </cell>
          <cell r="F1604" t="str">
            <v>RAZA</v>
          </cell>
          <cell r="G1604">
            <v>36847</v>
          </cell>
          <cell r="H1604">
            <v>8</v>
          </cell>
        </row>
        <row r="1605">
          <cell r="A1605" t="str">
            <v>EN02</v>
          </cell>
          <cell r="B1605" t="str">
            <v>JTLWSD01</v>
          </cell>
          <cell r="C1605" t="str">
            <v>Legal Website V1.0</v>
          </cell>
          <cell r="D1605" t="str">
            <v>*DEV*</v>
          </cell>
          <cell r="E1605" t="str">
            <v>RAZA</v>
          </cell>
          <cell r="F1605" t="str">
            <v>RAZA</v>
          </cell>
          <cell r="G1605">
            <v>36847</v>
          </cell>
          <cell r="H1605">
            <v>2</v>
          </cell>
        </row>
        <row r="1606">
          <cell r="A1606" t="str">
            <v>EN02</v>
          </cell>
          <cell r="B1606" t="str">
            <v>JTPQFD01</v>
          </cell>
          <cell r="C1606" t="str">
            <v>Standard PQF</v>
          </cell>
          <cell r="D1606" t="str">
            <v>*DEV*</v>
          </cell>
          <cell r="E1606" t="str">
            <v>RAZA</v>
          </cell>
          <cell r="F1606" t="str">
            <v>RAZA</v>
          </cell>
          <cell r="G1606">
            <v>36847</v>
          </cell>
          <cell r="H1606">
            <v>6</v>
          </cell>
        </row>
        <row r="1607">
          <cell r="A1607" t="str">
            <v>EN02</v>
          </cell>
          <cell r="B1607" t="str">
            <v>JTENFACR</v>
          </cell>
          <cell r="C1607" t="str">
            <v>Tax Internal Web Site</v>
          </cell>
          <cell r="D1607" t="str">
            <v>*DEV*</v>
          </cell>
          <cell r="E1607" t="str">
            <v>RAZA</v>
          </cell>
          <cell r="F1607" t="str">
            <v>RAZA</v>
          </cell>
          <cell r="G1607">
            <v>36847</v>
          </cell>
          <cell r="H1607">
            <v>4</v>
          </cell>
        </row>
        <row r="1608">
          <cell r="A1608" t="str">
            <v>EN02</v>
          </cell>
          <cell r="B1608" t="str">
            <v>JTENFACF</v>
          </cell>
          <cell r="C1608" t="str">
            <v>UCCSU Website</v>
          </cell>
          <cell r="D1608" t="str">
            <v>*ENH*</v>
          </cell>
          <cell r="E1608" t="str">
            <v>RAZA</v>
          </cell>
          <cell r="F1608" t="str">
            <v>RAZA</v>
          </cell>
          <cell r="G1608">
            <v>36847</v>
          </cell>
          <cell r="H1608">
            <v>6</v>
          </cell>
        </row>
        <row r="1609">
          <cell r="A1609" t="str">
            <v>EN02</v>
          </cell>
          <cell r="B1609" t="str">
            <v>JTENFACG</v>
          </cell>
          <cell r="C1609" t="str">
            <v>Work Flow Automation</v>
          </cell>
          <cell r="D1609" t="str">
            <v>*ENH*</v>
          </cell>
          <cell r="E1609" t="str">
            <v>RAZA</v>
          </cell>
          <cell r="F1609" t="str">
            <v>RAZA</v>
          </cell>
          <cell r="G1609">
            <v>36847</v>
          </cell>
          <cell r="H1609">
            <v>17</v>
          </cell>
        </row>
        <row r="1610">
          <cell r="A1610" t="str">
            <v>EN02</v>
          </cell>
          <cell r="B1610" t="str">
            <v>JTEFCD01</v>
          </cell>
          <cell r="C1610" t="str">
            <v>EAM File Cabinet V1.0</v>
          </cell>
          <cell r="D1610" t="str">
            <v>*DEV*</v>
          </cell>
          <cell r="E1610" t="str">
            <v>RAZA</v>
          </cell>
          <cell r="F1610" t="str">
            <v>RAZA</v>
          </cell>
          <cell r="G1610">
            <v>36854</v>
          </cell>
          <cell r="H1610">
            <v>4</v>
          </cell>
        </row>
        <row r="1611">
          <cell r="A1611" t="str">
            <v>EN02</v>
          </cell>
          <cell r="B1611" t="str">
            <v>JTENFA96</v>
          </cell>
          <cell r="C1611" t="str">
            <v>Facilities-Fastpath Development</v>
          </cell>
          <cell r="D1611" t="str">
            <v>*DEV*</v>
          </cell>
          <cell r="E1611" t="str">
            <v>RAZA</v>
          </cell>
          <cell r="F1611" t="str">
            <v>RAZA</v>
          </cell>
          <cell r="G1611">
            <v>36854</v>
          </cell>
          <cell r="H1611">
            <v>9</v>
          </cell>
        </row>
        <row r="1612">
          <cell r="A1612" t="str">
            <v>EN02</v>
          </cell>
          <cell r="B1612" t="str">
            <v>JTLWSD01</v>
          </cell>
          <cell r="C1612" t="str">
            <v>Legal Website V1.0</v>
          </cell>
          <cell r="D1612" t="str">
            <v>*DEV*</v>
          </cell>
          <cell r="E1612" t="str">
            <v>RAZA</v>
          </cell>
          <cell r="F1612" t="str">
            <v>RAZA</v>
          </cell>
          <cell r="G1612">
            <v>36854</v>
          </cell>
          <cell r="H1612">
            <v>2</v>
          </cell>
        </row>
        <row r="1613">
          <cell r="A1613" t="str">
            <v>EN02</v>
          </cell>
          <cell r="B1613" t="str">
            <v>JTENFACR</v>
          </cell>
          <cell r="C1613" t="str">
            <v>Tax Internal Web Site</v>
          </cell>
          <cell r="D1613" t="str">
            <v>*DEV*</v>
          </cell>
          <cell r="E1613" t="str">
            <v>RAZA</v>
          </cell>
          <cell r="F1613" t="str">
            <v>RAZA</v>
          </cell>
          <cell r="G1613">
            <v>36854</v>
          </cell>
          <cell r="H1613">
            <v>3</v>
          </cell>
        </row>
        <row r="1614">
          <cell r="A1614" t="str">
            <v>EN02</v>
          </cell>
          <cell r="B1614" t="str">
            <v>JTENFACG</v>
          </cell>
          <cell r="C1614" t="str">
            <v>Work Flow Automation</v>
          </cell>
          <cell r="D1614" t="str">
            <v>*ENH*</v>
          </cell>
          <cell r="E1614" t="str">
            <v>RAZA</v>
          </cell>
          <cell r="F1614" t="str">
            <v>RAZA</v>
          </cell>
          <cell r="G1614">
            <v>36854</v>
          </cell>
          <cell r="H1614">
            <v>9</v>
          </cell>
        </row>
        <row r="1615">
          <cell r="A1615" t="str">
            <v>EN01</v>
          </cell>
          <cell r="B1615" t="str">
            <v>JTCMSE01</v>
          </cell>
          <cell r="C1615" t="str">
            <v>CMS Enhancements</v>
          </cell>
          <cell r="D1615" t="str">
            <v>*ENH*</v>
          </cell>
          <cell r="E1615" t="str">
            <v>REEDY</v>
          </cell>
          <cell r="F1615" t="str">
            <v>REEDY</v>
          </cell>
          <cell r="G1615">
            <v>36826</v>
          </cell>
          <cell r="H1615">
            <v>16</v>
          </cell>
        </row>
        <row r="1616">
          <cell r="A1616" t="str">
            <v>EN01</v>
          </cell>
          <cell r="B1616" t="str">
            <v>JTCMSE01</v>
          </cell>
          <cell r="C1616" t="str">
            <v>CMS Enhancements</v>
          </cell>
          <cell r="D1616" t="str">
            <v>*ENH*</v>
          </cell>
          <cell r="E1616" t="str">
            <v>REEDY</v>
          </cell>
          <cell r="F1616" t="str">
            <v>REEDY</v>
          </cell>
          <cell r="G1616">
            <v>36833</v>
          </cell>
          <cell r="H1616">
            <v>42.5</v>
          </cell>
        </row>
        <row r="1617">
          <cell r="A1617" t="str">
            <v>EN01</v>
          </cell>
          <cell r="B1617" t="str">
            <v>JTCMSE01</v>
          </cell>
          <cell r="C1617" t="str">
            <v>CMS Enhancements</v>
          </cell>
          <cell r="D1617" t="str">
            <v>*ENH*</v>
          </cell>
          <cell r="E1617" t="str">
            <v>REEDY</v>
          </cell>
          <cell r="F1617" t="str">
            <v>REEDY</v>
          </cell>
          <cell r="G1617">
            <v>36840</v>
          </cell>
          <cell r="H1617">
            <v>44.5</v>
          </cell>
        </row>
        <row r="1618">
          <cell r="A1618" t="str">
            <v>EN01</v>
          </cell>
          <cell r="B1618" t="str">
            <v>JTCMSE01</v>
          </cell>
          <cell r="C1618" t="str">
            <v>CMS Enhancements</v>
          </cell>
          <cell r="D1618" t="str">
            <v>*ENH*</v>
          </cell>
          <cell r="E1618" t="str">
            <v>REEDY</v>
          </cell>
          <cell r="F1618" t="str">
            <v>REEDY</v>
          </cell>
          <cell r="G1618">
            <v>36847</v>
          </cell>
          <cell r="H1618">
            <v>36</v>
          </cell>
        </row>
        <row r="1619">
          <cell r="A1619" t="str">
            <v>EN02</v>
          </cell>
          <cell r="B1619" t="str">
            <v>CSBUSR01</v>
          </cell>
          <cell r="C1619" t="str">
            <v>Business Discovery</v>
          </cell>
          <cell r="D1619" t="str">
            <v>*OTH*</v>
          </cell>
          <cell r="E1619" t="str">
            <v>RHODES</v>
          </cell>
          <cell r="F1619" t="str">
            <v>WDRHODES</v>
          </cell>
          <cell r="G1619">
            <v>36826</v>
          </cell>
          <cell r="H1619">
            <v>-10</v>
          </cell>
        </row>
        <row r="1620">
          <cell r="A1620" t="str">
            <v>EN02</v>
          </cell>
          <cell r="B1620" t="str">
            <v>CSEN0205</v>
          </cell>
          <cell r="C1620" t="str">
            <v>Operational Data Store Phase lll</v>
          </cell>
          <cell r="D1620" t="str">
            <v>*DEV*</v>
          </cell>
          <cell r="E1620" t="str">
            <v>RHODES</v>
          </cell>
          <cell r="F1620" t="str">
            <v>WDRHODES</v>
          </cell>
          <cell r="G1620">
            <v>36826</v>
          </cell>
          <cell r="H1620">
            <v>-9.5</v>
          </cell>
        </row>
        <row r="1621">
          <cell r="A1621" t="str">
            <v>EN02</v>
          </cell>
          <cell r="B1621" t="str">
            <v>CSBUSR01</v>
          </cell>
          <cell r="C1621" t="str">
            <v>Business Discovery</v>
          </cell>
          <cell r="D1621" t="str">
            <v>*DEV*</v>
          </cell>
          <cell r="E1621" t="str">
            <v>RHODES</v>
          </cell>
          <cell r="F1621" t="str">
            <v>WDRHODES</v>
          </cell>
          <cell r="G1621">
            <v>36826</v>
          </cell>
          <cell r="H1621">
            <v>10</v>
          </cell>
        </row>
        <row r="1622">
          <cell r="A1622" t="str">
            <v>EN02</v>
          </cell>
          <cell r="B1622" t="str">
            <v>CSEN0205</v>
          </cell>
          <cell r="C1622" t="str">
            <v>Operational Data Store Phase lll</v>
          </cell>
          <cell r="D1622" t="str">
            <v>*DEV*</v>
          </cell>
          <cell r="E1622" t="str">
            <v>RHODES</v>
          </cell>
          <cell r="F1622" t="str">
            <v>WDRHODES</v>
          </cell>
          <cell r="G1622">
            <v>36826</v>
          </cell>
          <cell r="H1622">
            <v>9.5</v>
          </cell>
        </row>
        <row r="1623">
          <cell r="A1623" t="str">
            <v>EN02</v>
          </cell>
          <cell r="B1623" t="str">
            <v>CSBUSR01</v>
          </cell>
          <cell r="C1623" t="str">
            <v>Business Discovery</v>
          </cell>
          <cell r="D1623" t="str">
            <v>*OTH*</v>
          </cell>
          <cell r="E1623" t="str">
            <v>RHODES</v>
          </cell>
          <cell r="F1623" t="str">
            <v>WDRHODES</v>
          </cell>
          <cell r="G1623">
            <v>36833</v>
          </cell>
          <cell r="H1623">
            <v>-2</v>
          </cell>
        </row>
        <row r="1624">
          <cell r="A1624" t="str">
            <v>EN02</v>
          </cell>
          <cell r="B1624" t="str">
            <v>CSEN0205</v>
          </cell>
          <cell r="C1624" t="str">
            <v>Operational Data Store Phase lll</v>
          </cell>
          <cell r="D1624" t="str">
            <v>*DEV*</v>
          </cell>
          <cell r="E1624" t="str">
            <v>RHODES</v>
          </cell>
          <cell r="F1624" t="str">
            <v>WDRHODES</v>
          </cell>
          <cell r="G1624">
            <v>36833</v>
          </cell>
          <cell r="H1624">
            <v>-19</v>
          </cell>
        </row>
        <row r="1625">
          <cell r="A1625" t="str">
            <v>EN02</v>
          </cell>
          <cell r="B1625" t="str">
            <v>CSBUSR01</v>
          </cell>
          <cell r="C1625" t="str">
            <v>Business Discovery</v>
          </cell>
          <cell r="D1625" t="str">
            <v>*DEV*</v>
          </cell>
          <cell r="E1625" t="str">
            <v>RHODES</v>
          </cell>
          <cell r="F1625" t="str">
            <v>WDRHODES</v>
          </cell>
          <cell r="G1625">
            <v>36833</v>
          </cell>
          <cell r="H1625">
            <v>2</v>
          </cell>
        </row>
        <row r="1626">
          <cell r="A1626" t="str">
            <v>EN02</v>
          </cell>
          <cell r="B1626" t="str">
            <v>CSEN0205</v>
          </cell>
          <cell r="C1626" t="str">
            <v>Operational Data Store Phase lll</v>
          </cell>
          <cell r="D1626" t="str">
            <v>*DEV*</v>
          </cell>
          <cell r="E1626" t="str">
            <v>RHODES</v>
          </cell>
          <cell r="F1626" t="str">
            <v>WDRHODES</v>
          </cell>
          <cell r="G1626">
            <v>36833</v>
          </cell>
          <cell r="H1626">
            <v>19</v>
          </cell>
        </row>
        <row r="1627">
          <cell r="A1627" t="str">
            <v>EN02</v>
          </cell>
          <cell r="B1627" t="str">
            <v>CSEN0205</v>
          </cell>
          <cell r="C1627" t="str">
            <v>Operational Data Store Phase lll</v>
          </cell>
          <cell r="D1627" t="str">
            <v>*DEV*</v>
          </cell>
          <cell r="E1627" t="str">
            <v>RHODES</v>
          </cell>
          <cell r="F1627" t="str">
            <v>WDRHODES</v>
          </cell>
          <cell r="G1627">
            <v>36840</v>
          </cell>
          <cell r="H1627">
            <v>-24.5</v>
          </cell>
        </row>
        <row r="1628">
          <cell r="A1628" t="str">
            <v>EN02</v>
          </cell>
          <cell r="B1628" t="str">
            <v>CSEN0205</v>
          </cell>
          <cell r="C1628" t="str">
            <v>Operational Data Store Phase lll</v>
          </cell>
          <cell r="D1628" t="str">
            <v>*DEV*</v>
          </cell>
          <cell r="E1628" t="str">
            <v>RHODES</v>
          </cell>
          <cell r="F1628" t="str">
            <v>WDRHODES</v>
          </cell>
          <cell r="G1628">
            <v>36840</v>
          </cell>
          <cell r="H1628">
            <v>24.5</v>
          </cell>
        </row>
        <row r="1629">
          <cell r="A1629" t="str">
            <v>EN02</v>
          </cell>
          <cell r="B1629" t="str">
            <v>CSEN0205</v>
          </cell>
          <cell r="C1629" t="str">
            <v>Operational Data Store Phase lll</v>
          </cell>
          <cell r="D1629" t="str">
            <v>*DEV*</v>
          </cell>
          <cell r="E1629" t="str">
            <v>RHODES</v>
          </cell>
          <cell r="F1629" t="str">
            <v>WDRHODES</v>
          </cell>
          <cell r="G1629">
            <v>36847</v>
          </cell>
          <cell r="H1629">
            <v>-33.5</v>
          </cell>
        </row>
        <row r="1630">
          <cell r="A1630" t="str">
            <v>EN02</v>
          </cell>
          <cell r="B1630" t="str">
            <v>CSEN0205</v>
          </cell>
          <cell r="C1630" t="str">
            <v>Operational Data Store Phase lll</v>
          </cell>
          <cell r="D1630" t="str">
            <v>*DEV*</v>
          </cell>
          <cell r="E1630" t="str">
            <v>RHODES</v>
          </cell>
          <cell r="F1630" t="str">
            <v>WDRHODES</v>
          </cell>
          <cell r="G1630">
            <v>36847</v>
          </cell>
          <cell r="H1630">
            <v>33.5</v>
          </cell>
        </row>
        <row r="1631">
          <cell r="A1631" t="str">
            <v>EN02</v>
          </cell>
          <cell r="B1631" t="str">
            <v>CSEN0205</v>
          </cell>
          <cell r="C1631" t="str">
            <v>Operational Data Store Phase lll</v>
          </cell>
          <cell r="D1631" t="str">
            <v>*DEV*</v>
          </cell>
          <cell r="E1631" t="str">
            <v>RHODES</v>
          </cell>
          <cell r="F1631" t="str">
            <v>WDRHODES</v>
          </cell>
          <cell r="G1631">
            <v>36854</v>
          </cell>
          <cell r="H1631">
            <v>-32.5</v>
          </cell>
        </row>
        <row r="1632">
          <cell r="A1632" t="str">
            <v>EN02</v>
          </cell>
          <cell r="B1632" t="str">
            <v>CSEN0205</v>
          </cell>
          <cell r="C1632" t="str">
            <v>Operational Data Store Phase lll</v>
          </cell>
          <cell r="D1632" t="str">
            <v>*DEV*</v>
          </cell>
          <cell r="E1632" t="str">
            <v>RHODES</v>
          </cell>
          <cell r="F1632" t="str">
            <v>WDRHODES</v>
          </cell>
          <cell r="G1632">
            <v>36854</v>
          </cell>
          <cell r="H1632">
            <v>32.5</v>
          </cell>
        </row>
        <row r="1633">
          <cell r="A1633" t="str">
            <v>EN04</v>
          </cell>
          <cell r="B1633" t="str">
            <v>JTCPBE01</v>
          </cell>
          <cell r="C1633" t="str">
            <v>Capital Book/EAM Integration</v>
          </cell>
          <cell r="D1633" t="str">
            <v>*ENH*</v>
          </cell>
          <cell r="E1633" t="str">
            <v>RIGDON</v>
          </cell>
          <cell r="F1633" t="str">
            <v>RRIGDON</v>
          </cell>
          <cell r="G1633">
            <v>36826</v>
          </cell>
          <cell r="H1633">
            <v>34</v>
          </cell>
        </row>
        <row r="1634">
          <cell r="A1634" t="str">
            <v>EN04</v>
          </cell>
          <cell r="B1634" t="str">
            <v>JTENRSKO</v>
          </cell>
          <cell r="C1634" t="str">
            <v>Solutions Framework V1.2</v>
          </cell>
          <cell r="D1634" t="str">
            <v>*OGS*</v>
          </cell>
          <cell r="E1634" t="str">
            <v>RIGDON</v>
          </cell>
          <cell r="F1634" t="str">
            <v>RRIGDON</v>
          </cell>
          <cell r="G1634">
            <v>36833</v>
          </cell>
          <cell r="H1634">
            <v>40</v>
          </cell>
        </row>
        <row r="1635">
          <cell r="A1635" t="str">
            <v>EN04</v>
          </cell>
          <cell r="B1635" t="str">
            <v>JTENRSK8</v>
          </cell>
          <cell r="C1635" t="str">
            <v>Energy Asset Management</v>
          </cell>
          <cell r="D1635" t="str">
            <v>*OGS*</v>
          </cell>
          <cell r="E1635" t="str">
            <v>RIGDON</v>
          </cell>
          <cell r="F1635" t="str">
            <v>RRIGDON</v>
          </cell>
          <cell r="G1635">
            <v>36840</v>
          </cell>
          <cell r="H1635">
            <v>2</v>
          </cell>
        </row>
        <row r="1636">
          <cell r="A1636" t="str">
            <v>EN04</v>
          </cell>
          <cell r="B1636" t="str">
            <v>JTENRS11</v>
          </cell>
          <cell r="C1636" t="str">
            <v>SDM R2</v>
          </cell>
          <cell r="D1636" t="str">
            <v>*ENH*</v>
          </cell>
          <cell r="E1636" t="str">
            <v>RIGDON</v>
          </cell>
          <cell r="F1636" t="str">
            <v>RRIGDON</v>
          </cell>
          <cell r="G1636">
            <v>36840</v>
          </cell>
          <cell r="H1636">
            <v>3</v>
          </cell>
        </row>
        <row r="1637">
          <cell r="A1637" t="str">
            <v>EN04</v>
          </cell>
          <cell r="B1637" t="str">
            <v>JTENRSKO</v>
          </cell>
          <cell r="C1637" t="str">
            <v>Solutions Framework V1.2</v>
          </cell>
          <cell r="D1637" t="str">
            <v>*OGS*</v>
          </cell>
          <cell r="E1637" t="str">
            <v>RIGDON</v>
          </cell>
          <cell r="F1637" t="str">
            <v>RRIGDON</v>
          </cell>
          <cell r="G1637">
            <v>36840</v>
          </cell>
          <cell r="H1637">
            <v>41.5</v>
          </cell>
        </row>
        <row r="1638">
          <cell r="A1638" t="str">
            <v>EN04</v>
          </cell>
          <cell r="B1638" t="str">
            <v>JTPCCE03</v>
          </cell>
          <cell r="C1638" t="str">
            <v>PCCS Release 2.0</v>
          </cell>
          <cell r="D1638" t="str">
            <v>*ENH*</v>
          </cell>
          <cell r="E1638" t="str">
            <v>RIGDON</v>
          </cell>
          <cell r="F1638" t="str">
            <v>RRIGDON</v>
          </cell>
          <cell r="G1638">
            <v>36847</v>
          </cell>
          <cell r="H1638">
            <v>42</v>
          </cell>
        </row>
        <row r="1639">
          <cell r="A1639" t="str">
            <v>EN04</v>
          </cell>
          <cell r="B1639" t="str">
            <v>JTPCCE03</v>
          </cell>
          <cell r="C1639" t="str">
            <v>PCCS Release 2.0</v>
          </cell>
          <cell r="D1639" t="str">
            <v>*ENH*</v>
          </cell>
          <cell r="E1639" t="str">
            <v>RIGDON</v>
          </cell>
          <cell r="F1639" t="str">
            <v>RRIGDON</v>
          </cell>
          <cell r="G1639">
            <v>36854</v>
          </cell>
          <cell r="H1639">
            <v>24</v>
          </cell>
        </row>
        <row r="1640">
          <cell r="A1640" t="str">
            <v>EN08</v>
          </cell>
          <cell r="B1640" t="str">
            <v>JTENRR98</v>
          </cell>
          <cell r="C1640" t="str">
            <v>Strategic Risk Mgt - RFS Proposal</v>
          </cell>
          <cell r="D1640" t="str">
            <v>*DEV*</v>
          </cell>
          <cell r="E1640" t="str">
            <v>RITCHIE</v>
          </cell>
          <cell r="F1640" t="str">
            <v>ARITCHIE</v>
          </cell>
          <cell r="G1640">
            <v>36826</v>
          </cell>
          <cell r="H1640">
            <v>-10</v>
          </cell>
        </row>
        <row r="1641">
          <cell r="A1641" t="str">
            <v>EN08</v>
          </cell>
          <cell r="B1641" t="str">
            <v>CSENRR98</v>
          </cell>
          <cell r="C1641" t="str">
            <v>Strategic Risk Mgt - RFS Proposal Dev</v>
          </cell>
          <cell r="D1641" t="str">
            <v>*DEV*</v>
          </cell>
          <cell r="E1641" t="str">
            <v>RITCHIE</v>
          </cell>
          <cell r="F1641" t="str">
            <v>ARITCHIE</v>
          </cell>
          <cell r="G1641">
            <v>36826</v>
          </cell>
          <cell r="H1641">
            <v>10</v>
          </cell>
        </row>
        <row r="1642">
          <cell r="A1642" t="str">
            <v>EN08</v>
          </cell>
          <cell r="B1642" t="str">
            <v>CSENRR98</v>
          </cell>
          <cell r="C1642" t="str">
            <v>Strategic Risk Mgt - RFS Proposal Dev</v>
          </cell>
          <cell r="D1642" t="str">
            <v>*DEV*</v>
          </cell>
          <cell r="E1642" t="str">
            <v>RITCHIE</v>
          </cell>
          <cell r="F1642" t="str">
            <v>ARITCHIE</v>
          </cell>
          <cell r="G1642">
            <v>36826</v>
          </cell>
          <cell r="H1642">
            <v>-10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ource Assess"/>
      <sheetName val="Empl"/>
      <sheetName val="Contr"/>
      <sheetName val="Cap Proj"/>
      <sheetName val="Corp"/>
      <sheetName val="Dashbrd"/>
      <sheetName val="GL Data "/>
      <sheetName val="HW_SW"/>
      <sheetName val="OEXP,TRVL"/>
      <sheetName val="(Sup)ExpDetail"/>
      <sheetName val="(Sup)EES Assessment"/>
      <sheetName val="(Sup)EES Assmt. Explanations"/>
      <sheetName val="(Sup) Contr Sort"/>
    </sheetNames>
    <sheetDataSet>
      <sheetData sheetId="0"/>
      <sheetData sheetId="1"/>
      <sheetData sheetId="2">
        <row r="1">
          <cell r="A1">
            <v>36448.579619444441</v>
          </cell>
        </row>
        <row r="10">
          <cell r="I10">
            <v>538.64</v>
          </cell>
          <cell r="J10">
            <v>90491.51999999999</v>
          </cell>
          <cell r="K10">
            <v>104340.44086330934</v>
          </cell>
          <cell r="L10">
            <v>1252085.2903597122</v>
          </cell>
        </row>
        <row r="34">
          <cell r="I34">
            <v>1031.8699999999999</v>
          </cell>
          <cell r="J34">
            <v>173354.15999999997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lass"/>
      <sheetName val="Dec"/>
      <sheetName val="Jan"/>
      <sheetName val="Feb"/>
      <sheetName val="TAX ALLOCATION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Expense by Detail Class"/>
      <sheetName val="Emp_Cont_Exp(Cap)"/>
    </sheetNames>
    <sheetDataSet>
      <sheetData sheetId="0"/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ource Assess"/>
      <sheetName val="Empl"/>
      <sheetName val="Contr"/>
      <sheetName val="Cap Proj"/>
      <sheetName val="Corp"/>
      <sheetName val="Dashbrd"/>
      <sheetName val="GL Data "/>
      <sheetName val="HW_SW"/>
      <sheetName val="OEXP,TRVL"/>
      <sheetName val="(Sup)ExpDetail"/>
      <sheetName val="(Sup)EES Assessment"/>
      <sheetName val="(Sup)EES Assmt. Explanations"/>
      <sheetName val="(Sup) Contr Sort"/>
    </sheetNames>
    <sheetDataSet>
      <sheetData sheetId="0"/>
      <sheetData sheetId="1"/>
      <sheetData sheetId="2">
        <row r="34">
          <cell r="J34">
            <v>173354.15999999997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B ARC TO IBM (2)"/>
      <sheetName val="IBM W2W"/>
      <sheetName val="IBM BARC"/>
      <sheetName val="IBM ARC"/>
      <sheetName val="ROB W2W"/>
      <sheetName val="ROB BARC"/>
      <sheetName val="ROB ARC"/>
      <sheetName val="ROB ARC TO IBM"/>
      <sheetName val="MicroageAPR"/>
      <sheetName val="MicroageMAY"/>
      <sheetName val="IBM JUN-NOV"/>
      <sheetName val="Invoice"/>
      <sheetName val="Total Lease fr IBM"/>
      <sheetName val="Servers Bought"/>
      <sheetName val="Total Lea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A1" t="str">
            <v>InvDate</v>
          </cell>
          <cell r="B1" t="str">
            <v>DocType</v>
          </cell>
          <cell r="C1" t="str">
            <v>DocNum</v>
          </cell>
          <cell r="D1" t="str">
            <v>InvRefNum</v>
          </cell>
          <cell r="E1" t="str">
            <v>OEDate</v>
          </cell>
          <cell r="F1" t="str">
            <v>CycleTime</v>
          </cell>
          <cell r="G1" t="str">
            <v>SONum</v>
          </cell>
          <cell r="H1" t="str">
            <v>CustPONum</v>
          </cell>
          <cell r="I1" t="str">
            <v>InvDueDate</v>
          </cell>
          <cell r="J1" t="str">
            <v>LineNum</v>
          </cell>
          <cell r="K1" t="str">
            <v>ItemNum</v>
          </cell>
          <cell r="L1" t="str">
            <v>ManufPartNum</v>
          </cell>
          <cell r="M1" t="str">
            <v>Description</v>
          </cell>
          <cell r="N1" t="str">
            <v>TYPE</v>
          </cell>
          <cell r="P1" t="str">
            <v>ShipQty</v>
          </cell>
          <cell r="Q1" t="str">
            <v>UnitPrc</v>
          </cell>
          <cell r="R1" t="str">
            <v>ExtendedPrc</v>
          </cell>
          <cell r="S1" t="str">
            <v>DolrsTax</v>
          </cell>
          <cell r="T1" t="str">
            <v>DolrsFreight</v>
          </cell>
          <cell r="U1" t="str">
            <v>HandlingChge</v>
          </cell>
          <cell r="V1" t="str">
            <v>TotalDolrsSurcharge</v>
          </cell>
          <cell r="W1" t="str">
            <v>RestockFee</v>
          </cell>
          <cell r="X1" t="str">
            <v>Total Price</v>
          </cell>
          <cell r="Y1" t="str">
            <v>ShipDate</v>
          </cell>
        </row>
        <row r="3">
          <cell r="A3">
            <v>36629</v>
          </cell>
          <cell r="B3" t="str">
            <v>IN</v>
          </cell>
          <cell r="C3" t="str">
            <v>731843</v>
          </cell>
          <cell r="D3">
            <v>0</v>
          </cell>
          <cell r="E3">
            <v>36620</v>
          </cell>
          <cell r="F3">
            <v>9</v>
          </cell>
          <cell r="G3" t="str">
            <v>121121</v>
          </cell>
          <cell r="H3" t="str">
            <v>B0004010</v>
          </cell>
          <cell r="I3">
            <v>36659</v>
          </cell>
          <cell r="J3">
            <v>2</v>
          </cell>
          <cell r="K3" t="str">
            <v>LEX-11F0001</v>
          </cell>
          <cell r="L3" t="str">
            <v>11F0001</v>
          </cell>
          <cell r="M3" t="str">
            <v>OPTRA COLOR 1200N 64MB 12PPM NTWRK 11X17 CAP</v>
          </cell>
          <cell r="N3">
            <v>1</v>
          </cell>
          <cell r="O3" t="str">
            <v>PN</v>
          </cell>
          <cell r="P3">
            <v>1</v>
          </cell>
          <cell r="Q3">
            <v>5075</v>
          </cell>
          <cell r="R3">
            <v>5075</v>
          </cell>
          <cell r="S3">
            <v>18.48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5075</v>
          </cell>
          <cell r="Y3">
            <v>36627</v>
          </cell>
        </row>
        <row r="4">
          <cell r="A4">
            <v>36629</v>
          </cell>
          <cell r="B4" t="str">
            <v>IN</v>
          </cell>
          <cell r="C4" t="str">
            <v>731843</v>
          </cell>
          <cell r="D4">
            <v>0</v>
          </cell>
          <cell r="E4">
            <v>36620</v>
          </cell>
          <cell r="F4">
            <v>9</v>
          </cell>
          <cell r="G4" t="str">
            <v>121121</v>
          </cell>
          <cell r="H4" t="str">
            <v>B0004010</v>
          </cell>
          <cell r="I4">
            <v>36659</v>
          </cell>
          <cell r="J4">
            <v>1</v>
          </cell>
          <cell r="K4" t="str">
            <v>KST-S832003</v>
          </cell>
          <cell r="L4" t="str">
            <v>S832003</v>
          </cell>
          <cell r="M4" t="str">
            <v>32MB EDO MEM MOD 50NS NONPARITY</v>
          </cell>
          <cell r="O4" t="str">
            <v>PN</v>
          </cell>
          <cell r="P4">
            <v>2</v>
          </cell>
          <cell r="Q4">
            <v>97</v>
          </cell>
          <cell r="R4">
            <v>194</v>
          </cell>
          <cell r="S4">
            <v>434.69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628.69000000000005</v>
          </cell>
          <cell r="Y4">
            <v>36627</v>
          </cell>
        </row>
        <row r="5">
          <cell r="A5">
            <v>36622</v>
          </cell>
          <cell r="B5" t="str">
            <v>IN</v>
          </cell>
          <cell r="C5" t="str">
            <v>725648</v>
          </cell>
          <cell r="D5">
            <v>0</v>
          </cell>
          <cell r="E5">
            <v>36620</v>
          </cell>
          <cell r="F5">
            <v>2</v>
          </cell>
          <cell r="G5" t="str">
            <v>121121</v>
          </cell>
          <cell r="H5" t="str">
            <v>B0004010</v>
          </cell>
          <cell r="I5">
            <v>36652</v>
          </cell>
          <cell r="J5">
            <v>1</v>
          </cell>
          <cell r="K5" t="str">
            <v>LEX-12A1452</v>
          </cell>
          <cell r="L5" t="str">
            <v>12A1452</v>
          </cell>
          <cell r="M5" t="str">
            <v>CYAN TONER CARTRIDGE FORCOLOR OPTRA 1200,1200</v>
          </cell>
          <cell r="O5" t="str">
            <v>PN</v>
          </cell>
          <cell r="P5">
            <v>1</v>
          </cell>
          <cell r="Q5">
            <v>112</v>
          </cell>
          <cell r="R5">
            <v>112</v>
          </cell>
          <cell r="S5">
            <v>11.88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123.88</v>
          </cell>
          <cell r="Y5">
            <v>36621</v>
          </cell>
        </row>
        <row r="6">
          <cell r="A6">
            <v>36622</v>
          </cell>
          <cell r="B6" t="str">
            <v>IN</v>
          </cell>
          <cell r="C6" t="str">
            <v>725648</v>
          </cell>
          <cell r="D6">
            <v>0</v>
          </cell>
          <cell r="E6">
            <v>36620</v>
          </cell>
          <cell r="F6">
            <v>2</v>
          </cell>
          <cell r="G6" t="str">
            <v>121121</v>
          </cell>
          <cell r="H6" t="str">
            <v>B0004010</v>
          </cell>
          <cell r="I6">
            <v>36652</v>
          </cell>
          <cell r="J6">
            <v>3</v>
          </cell>
          <cell r="K6" t="str">
            <v>MIC-FREIGHT</v>
          </cell>
          <cell r="L6" t="str">
            <v>FREIGHT</v>
          </cell>
          <cell r="M6" t="str">
            <v>FREIGHT CHARGE TAXABLETAXABLE</v>
          </cell>
          <cell r="O6" t="str">
            <v>PN</v>
          </cell>
          <cell r="P6">
            <v>1</v>
          </cell>
          <cell r="Q6">
            <v>32</v>
          </cell>
          <cell r="R6">
            <v>32</v>
          </cell>
          <cell r="S6">
            <v>18.48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32</v>
          </cell>
          <cell r="Y6">
            <v>36621</v>
          </cell>
        </row>
        <row r="7">
          <cell r="A7">
            <v>36643</v>
          </cell>
          <cell r="B7" t="str">
            <v>IN</v>
          </cell>
          <cell r="C7" t="str">
            <v>749186</v>
          </cell>
          <cell r="D7">
            <v>0</v>
          </cell>
          <cell r="E7">
            <v>36620</v>
          </cell>
          <cell r="F7">
            <v>23</v>
          </cell>
          <cell r="G7" t="str">
            <v>121119</v>
          </cell>
          <cell r="H7" t="str">
            <v>B0004011</v>
          </cell>
          <cell r="I7">
            <v>36673</v>
          </cell>
          <cell r="J7">
            <v>1</v>
          </cell>
          <cell r="K7" t="str">
            <v>LEX-20T2040</v>
          </cell>
          <cell r="L7" t="str">
            <v>20T2040</v>
          </cell>
          <cell r="M7" t="str">
            <v>OPTRA T612N MONO LASER 2016MB, 167MHZ, PCL 6, PSL</v>
          </cell>
          <cell r="N7">
            <v>1</v>
          </cell>
          <cell r="O7" t="str">
            <v>PN</v>
          </cell>
          <cell r="P7">
            <v>1</v>
          </cell>
          <cell r="Q7">
            <v>1437</v>
          </cell>
          <cell r="R7">
            <v>1437</v>
          </cell>
          <cell r="S7">
            <v>119.38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1556.38</v>
          </cell>
          <cell r="Y7">
            <v>36641</v>
          </cell>
        </row>
        <row r="8">
          <cell r="A8">
            <v>36648</v>
          </cell>
          <cell r="B8" t="str">
            <v>IN</v>
          </cell>
          <cell r="C8" t="str">
            <v>755452</v>
          </cell>
          <cell r="D8">
            <v>0</v>
          </cell>
          <cell r="E8">
            <v>36620</v>
          </cell>
          <cell r="F8">
            <v>28</v>
          </cell>
          <cell r="G8" t="str">
            <v>121119</v>
          </cell>
          <cell r="H8" t="str">
            <v>B0004011</v>
          </cell>
          <cell r="I8">
            <v>36678</v>
          </cell>
          <cell r="J8">
            <v>1</v>
          </cell>
          <cell r="K8" t="str">
            <v>LEX-11K0681</v>
          </cell>
          <cell r="L8" t="str">
            <v>11K0681</v>
          </cell>
          <cell r="M8" t="str">
            <v>250 SHT DRAWER OPTRA T</v>
          </cell>
          <cell r="O8" t="str">
            <v>PN</v>
          </cell>
          <cell r="P8">
            <v>1</v>
          </cell>
          <cell r="Q8">
            <v>201</v>
          </cell>
          <cell r="R8">
            <v>201</v>
          </cell>
          <cell r="S8">
            <v>16.579999999999998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217.57999999999998</v>
          </cell>
          <cell r="Y8">
            <v>36647</v>
          </cell>
        </row>
        <row r="9">
          <cell r="A9">
            <v>36643</v>
          </cell>
          <cell r="B9" t="str">
            <v>IN</v>
          </cell>
          <cell r="C9" t="str">
            <v>749186</v>
          </cell>
          <cell r="D9">
            <v>0</v>
          </cell>
          <cell r="E9">
            <v>36620</v>
          </cell>
          <cell r="F9">
            <v>23</v>
          </cell>
          <cell r="G9" t="str">
            <v>121119</v>
          </cell>
          <cell r="H9" t="str">
            <v>B0004011</v>
          </cell>
          <cell r="I9">
            <v>36673</v>
          </cell>
          <cell r="J9">
            <v>3</v>
          </cell>
          <cell r="K9" t="str">
            <v>MIC-FREIGHT</v>
          </cell>
          <cell r="L9" t="str">
            <v>FREIGHT</v>
          </cell>
          <cell r="M9" t="str">
            <v>FREIGHT CHARGE TAXABLETAXABLE</v>
          </cell>
          <cell r="O9" t="str">
            <v>PN</v>
          </cell>
          <cell r="P9">
            <v>1</v>
          </cell>
          <cell r="Q9">
            <v>10</v>
          </cell>
          <cell r="R9">
            <v>10</v>
          </cell>
          <cell r="S9">
            <v>13.44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10</v>
          </cell>
          <cell r="Y9">
            <v>36641</v>
          </cell>
        </row>
        <row r="10">
          <cell r="A10">
            <v>36636</v>
          </cell>
          <cell r="B10" t="str">
            <v>IN</v>
          </cell>
          <cell r="C10" t="str">
            <v>738570</v>
          </cell>
          <cell r="D10">
            <v>0</v>
          </cell>
          <cell r="E10">
            <v>36633</v>
          </cell>
          <cell r="F10">
            <v>3</v>
          </cell>
          <cell r="G10" t="str">
            <v>121907</v>
          </cell>
          <cell r="H10" t="str">
            <v>B0004076</v>
          </cell>
          <cell r="I10">
            <v>36666</v>
          </cell>
          <cell r="J10">
            <v>2</v>
          </cell>
          <cell r="K10" t="str">
            <v>LEX-11F0001</v>
          </cell>
          <cell r="L10" t="str">
            <v>11F0001</v>
          </cell>
          <cell r="M10" t="str">
            <v>OPTRA COLOR 1200N 64MB12PPM NTWRK 11X17 CAP</v>
          </cell>
          <cell r="N10">
            <v>1</v>
          </cell>
          <cell r="O10" t="str">
            <v>PN</v>
          </cell>
          <cell r="P10">
            <v>1</v>
          </cell>
          <cell r="Q10">
            <v>5075</v>
          </cell>
          <cell r="R10">
            <v>5075</v>
          </cell>
          <cell r="S10">
            <v>4.4400000000000004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5075</v>
          </cell>
          <cell r="Y10">
            <v>36635</v>
          </cell>
        </row>
        <row r="11">
          <cell r="A11">
            <v>36643</v>
          </cell>
          <cell r="B11" t="str">
            <v>IN</v>
          </cell>
          <cell r="C11" t="str">
            <v>749242</v>
          </cell>
          <cell r="D11">
            <v>0</v>
          </cell>
          <cell r="E11">
            <v>36633</v>
          </cell>
          <cell r="F11">
            <v>10</v>
          </cell>
          <cell r="G11" t="str">
            <v>121907</v>
          </cell>
          <cell r="H11" t="str">
            <v>B0004076</v>
          </cell>
          <cell r="I11">
            <v>36673</v>
          </cell>
          <cell r="J11">
            <v>1</v>
          </cell>
          <cell r="K11" t="str">
            <v>LEX-11F0138</v>
          </cell>
          <cell r="L11" t="str">
            <v>11F0138</v>
          </cell>
          <cell r="M11" t="str">
            <v>250 SHEET-DRAWER W/TRAYFOR OPTRA 1200</v>
          </cell>
          <cell r="O11" t="str">
            <v>PN</v>
          </cell>
          <cell r="P11">
            <v>1</v>
          </cell>
          <cell r="Q11">
            <v>335</v>
          </cell>
          <cell r="R11">
            <v>335</v>
          </cell>
          <cell r="S11">
            <v>34.159999999999997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369.15999999999997</v>
          </cell>
          <cell r="Y11">
            <v>36641</v>
          </cell>
        </row>
        <row r="12">
          <cell r="A12">
            <v>36636</v>
          </cell>
          <cell r="B12" t="str">
            <v>IN</v>
          </cell>
          <cell r="C12" t="str">
            <v>738570</v>
          </cell>
          <cell r="D12">
            <v>0</v>
          </cell>
          <cell r="E12">
            <v>36633</v>
          </cell>
          <cell r="F12">
            <v>3</v>
          </cell>
          <cell r="G12" t="str">
            <v>121907</v>
          </cell>
          <cell r="H12" t="str">
            <v>B0004076</v>
          </cell>
          <cell r="I12">
            <v>36666</v>
          </cell>
          <cell r="J12">
            <v>1</v>
          </cell>
          <cell r="K12" t="str">
            <v>KST-S832003</v>
          </cell>
          <cell r="L12" t="str">
            <v>S832003</v>
          </cell>
          <cell r="M12" t="str">
            <v>32MB EDO MEM MOD 50NSNON PARITY</v>
          </cell>
          <cell r="O12" t="str">
            <v>PN</v>
          </cell>
          <cell r="P12">
            <v>2</v>
          </cell>
          <cell r="Q12">
            <v>97</v>
          </cell>
          <cell r="R12">
            <v>194</v>
          </cell>
          <cell r="S12">
            <v>444.02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638.02</v>
          </cell>
          <cell r="Y12">
            <v>36635</v>
          </cell>
        </row>
        <row r="13">
          <cell r="A13">
            <v>36634</v>
          </cell>
          <cell r="B13" t="str">
            <v>IN</v>
          </cell>
          <cell r="C13" t="str">
            <v>735249</v>
          </cell>
          <cell r="D13">
            <v>0</v>
          </cell>
          <cell r="E13">
            <v>36633</v>
          </cell>
          <cell r="F13">
            <v>1</v>
          </cell>
          <cell r="G13" t="str">
            <v>121907</v>
          </cell>
          <cell r="H13" t="str">
            <v>B0004076</v>
          </cell>
          <cell r="I13">
            <v>36664</v>
          </cell>
          <cell r="J13">
            <v>2</v>
          </cell>
          <cell r="K13" t="str">
            <v>LEX-12A1454</v>
          </cell>
          <cell r="L13" t="str">
            <v>12A1454</v>
          </cell>
          <cell r="M13" t="str">
            <v>BLACK CART FOR OPTRA 1200</v>
          </cell>
          <cell r="O13" t="str">
            <v>PN</v>
          </cell>
          <cell r="P13">
            <v>1</v>
          </cell>
          <cell r="Q13">
            <v>83</v>
          </cell>
          <cell r="R13">
            <v>83</v>
          </cell>
          <cell r="S13">
            <v>41.25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83</v>
          </cell>
          <cell r="Y13">
            <v>36633</v>
          </cell>
        </row>
        <row r="14">
          <cell r="A14">
            <v>36643</v>
          </cell>
          <cell r="B14" t="str">
            <v>IN</v>
          </cell>
          <cell r="C14" t="str">
            <v>749242</v>
          </cell>
          <cell r="D14">
            <v>0</v>
          </cell>
          <cell r="E14">
            <v>36633</v>
          </cell>
          <cell r="F14">
            <v>10</v>
          </cell>
          <cell r="G14" t="str">
            <v>121907</v>
          </cell>
          <cell r="H14" t="str">
            <v>B0004076</v>
          </cell>
          <cell r="I14">
            <v>36673</v>
          </cell>
          <cell r="J14">
            <v>2</v>
          </cell>
          <cell r="K14" t="str">
            <v>LEX-12A1450</v>
          </cell>
          <cell r="L14" t="str">
            <v>12A1450</v>
          </cell>
          <cell r="M14" t="str">
            <v>BLACK PHOTOCONDUCTOR KITFOR COLOR OPTRA 1200, 120</v>
          </cell>
          <cell r="O14" t="str">
            <v>PN</v>
          </cell>
          <cell r="P14">
            <v>1</v>
          </cell>
          <cell r="Q14">
            <v>79</v>
          </cell>
          <cell r="R14">
            <v>79</v>
          </cell>
          <cell r="X14">
            <v>79</v>
          </cell>
          <cell r="Y14">
            <v>36641</v>
          </cell>
        </row>
        <row r="15">
          <cell r="A15">
            <v>36634</v>
          </cell>
          <cell r="B15" t="str">
            <v>IN</v>
          </cell>
          <cell r="C15" t="str">
            <v>735249</v>
          </cell>
          <cell r="D15">
            <v>0</v>
          </cell>
          <cell r="E15">
            <v>36633</v>
          </cell>
          <cell r="F15">
            <v>1</v>
          </cell>
          <cell r="G15" t="str">
            <v>121907</v>
          </cell>
          <cell r="H15" t="str">
            <v>B0004076</v>
          </cell>
          <cell r="I15">
            <v>36664</v>
          </cell>
          <cell r="J15">
            <v>1</v>
          </cell>
          <cell r="K15" t="str">
            <v>LEX-12A1455</v>
          </cell>
          <cell r="L15" t="str">
            <v>12A1455</v>
          </cell>
          <cell r="M15" t="str">
            <v>COLOR PHOTOCONDUCTOR KITFOR COLOR OPTRA 1200, 120</v>
          </cell>
          <cell r="O15" t="str">
            <v>PN</v>
          </cell>
          <cell r="P15">
            <v>1</v>
          </cell>
          <cell r="Q15">
            <v>206</v>
          </cell>
          <cell r="R15">
            <v>206</v>
          </cell>
          <cell r="S15">
            <v>33.08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239.07999999999998</v>
          </cell>
          <cell r="Y15">
            <v>36633</v>
          </cell>
        </row>
        <row r="16">
          <cell r="A16">
            <v>36633</v>
          </cell>
          <cell r="B16" t="str">
            <v>IN</v>
          </cell>
          <cell r="C16" t="str">
            <v>735103</v>
          </cell>
          <cell r="D16">
            <v>0</v>
          </cell>
          <cell r="E16">
            <v>36633</v>
          </cell>
          <cell r="F16">
            <v>0</v>
          </cell>
          <cell r="G16" t="str">
            <v>121907</v>
          </cell>
          <cell r="H16" t="str">
            <v>B0004076</v>
          </cell>
          <cell r="I16">
            <v>36663</v>
          </cell>
          <cell r="J16">
            <v>1</v>
          </cell>
          <cell r="K16" t="str">
            <v>LEX-12A1452</v>
          </cell>
          <cell r="L16" t="str">
            <v>12A1452</v>
          </cell>
          <cell r="M16" t="str">
            <v>CYAN TONER CARTRIDGEFOR COLOR OPTRA 1200,1200</v>
          </cell>
          <cell r="O16" t="str">
            <v>PN</v>
          </cell>
          <cell r="P16">
            <v>1</v>
          </cell>
          <cell r="Q16">
            <v>112</v>
          </cell>
          <cell r="R16">
            <v>112</v>
          </cell>
          <cell r="S16">
            <v>9.24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121.24</v>
          </cell>
          <cell r="Y16">
            <v>36633</v>
          </cell>
        </row>
        <row r="17">
          <cell r="A17">
            <v>36636</v>
          </cell>
          <cell r="B17" t="str">
            <v>IN</v>
          </cell>
          <cell r="C17" t="str">
            <v>738570</v>
          </cell>
          <cell r="D17">
            <v>0</v>
          </cell>
          <cell r="E17">
            <v>36633</v>
          </cell>
          <cell r="F17">
            <v>3</v>
          </cell>
          <cell r="G17" t="str">
            <v>121907</v>
          </cell>
          <cell r="H17" t="str">
            <v>B0004076</v>
          </cell>
          <cell r="I17">
            <v>36666</v>
          </cell>
          <cell r="J17">
            <v>3</v>
          </cell>
          <cell r="K17" t="str">
            <v>LEX-12A1451</v>
          </cell>
          <cell r="L17" t="str">
            <v>12A1451</v>
          </cell>
          <cell r="M17" t="str">
            <v>MAGENTA TONER CARTRIDGEFOR COLOR OPTRA 1200,1200</v>
          </cell>
          <cell r="N17">
            <v>2953.06</v>
          </cell>
          <cell r="O17" t="str">
            <v>PN</v>
          </cell>
          <cell r="P17">
            <v>1</v>
          </cell>
          <cell r="Q17">
            <v>113</v>
          </cell>
          <cell r="R17">
            <v>113</v>
          </cell>
          <cell r="S17">
            <v>215.9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113</v>
          </cell>
          <cell r="Y17">
            <v>36635</v>
          </cell>
        </row>
        <row r="18">
          <cell r="A18">
            <v>36634</v>
          </cell>
          <cell r="B18" t="str">
            <v>IN</v>
          </cell>
          <cell r="C18" t="str">
            <v>735249</v>
          </cell>
          <cell r="D18">
            <v>0</v>
          </cell>
          <cell r="E18">
            <v>36633</v>
          </cell>
          <cell r="F18">
            <v>1</v>
          </cell>
          <cell r="G18" t="str">
            <v>121907</v>
          </cell>
          <cell r="H18" t="str">
            <v>B0004076</v>
          </cell>
          <cell r="I18">
            <v>36664</v>
          </cell>
          <cell r="J18">
            <v>3</v>
          </cell>
          <cell r="K18" t="str">
            <v>LEX-12A1453</v>
          </cell>
          <cell r="L18" t="str">
            <v>12A1453</v>
          </cell>
          <cell r="M18" t="str">
            <v>YELLOW TONER CARTRIDGEFOR COLOR OPTRA 1200,1200</v>
          </cell>
          <cell r="O18" t="str">
            <v>PN</v>
          </cell>
          <cell r="P18">
            <v>1</v>
          </cell>
          <cell r="Q18">
            <v>112</v>
          </cell>
          <cell r="R18">
            <v>112</v>
          </cell>
          <cell r="S18">
            <v>106.67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112</v>
          </cell>
          <cell r="Y18">
            <v>36633</v>
          </cell>
        </row>
        <row r="19">
          <cell r="A19">
            <v>36640</v>
          </cell>
          <cell r="B19" t="str">
            <v>IN</v>
          </cell>
          <cell r="C19" t="str">
            <v>743938</v>
          </cell>
          <cell r="D19">
            <v>0</v>
          </cell>
          <cell r="E19">
            <v>36640</v>
          </cell>
          <cell r="F19">
            <v>0</v>
          </cell>
          <cell r="G19" t="str">
            <v>122140</v>
          </cell>
          <cell r="H19" t="str">
            <v>B0004109</v>
          </cell>
          <cell r="I19">
            <v>36670</v>
          </cell>
          <cell r="J19">
            <v>1</v>
          </cell>
          <cell r="K19" t="str">
            <v>LEX-20T2040</v>
          </cell>
          <cell r="L19" t="str">
            <v>20T2040</v>
          </cell>
          <cell r="M19" t="str">
            <v>OPTRA T612N MONO LASER 2016MB, 167MHZ, PCL 6, PSL</v>
          </cell>
          <cell r="N19">
            <v>1</v>
          </cell>
          <cell r="O19" t="str">
            <v>PN</v>
          </cell>
          <cell r="P19">
            <v>1</v>
          </cell>
          <cell r="Q19">
            <v>1413</v>
          </cell>
          <cell r="R19">
            <v>1413</v>
          </cell>
          <cell r="S19">
            <v>117.4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1530.4</v>
          </cell>
          <cell r="Y19">
            <v>36640</v>
          </cell>
        </row>
        <row r="20">
          <cell r="A20">
            <v>36651</v>
          </cell>
          <cell r="B20" t="str">
            <v>IN</v>
          </cell>
          <cell r="C20" t="str">
            <v>760467</v>
          </cell>
          <cell r="D20">
            <v>0</v>
          </cell>
          <cell r="E20">
            <v>36640</v>
          </cell>
          <cell r="F20">
            <v>11</v>
          </cell>
          <cell r="G20" t="str">
            <v>122140</v>
          </cell>
          <cell r="H20" t="str">
            <v>B0004109</v>
          </cell>
          <cell r="I20">
            <v>36681</v>
          </cell>
          <cell r="J20">
            <v>1</v>
          </cell>
          <cell r="K20" t="str">
            <v>LEX-11K0681</v>
          </cell>
          <cell r="L20" t="str">
            <v>11K0681</v>
          </cell>
          <cell r="M20" t="str">
            <v>250 SHT DRAWER OPTRA T</v>
          </cell>
          <cell r="O20" t="str">
            <v>PN</v>
          </cell>
          <cell r="P20">
            <v>1</v>
          </cell>
          <cell r="Q20">
            <v>197</v>
          </cell>
          <cell r="R20">
            <v>197</v>
          </cell>
          <cell r="S20">
            <v>16.25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213.25</v>
          </cell>
          <cell r="Y20">
            <v>36650</v>
          </cell>
        </row>
        <row r="21">
          <cell r="A21">
            <v>36640</v>
          </cell>
          <cell r="B21" t="str">
            <v>IN</v>
          </cell>
          <cell r="C21" t="str">
            <v>743938</v>
          </cell>
          <cell r="D21">
            <v>0</v>
          </cell>
          <cell r="E21">
            <v>36640</v>
          </cell>
          <cell r="F21">
            <v>0</v>
          </cell>
          <cell r="G21" t="str">
            <v>122140</v>
          </cell>
          <cell r="H21" t="str">
            <v>B0004109</v>
          </cell>
          <cell r="I21">
            <v>36670</v>
          </cell>
          <cell r="J21">
            <v>3</v>
          </cell>
          <cell r="K21" t="str">
            <v>MIC-FREIGHT</v>
          </cell>
          <cell r="L21" t="str">
            <v>FREIGHT</v>
          </cell>
          <cell r="M21" t="str">
            <v>FREIGHT CHARGE TAXABLETAXABLE</v>
          </cell>
          <cell r="O21" t="str">
            <v>PN</v>
          </cell>
          <cell r="P21">
            <v>1</v>
          </cell>
          <cell r="Q21">
            <v>10</v>
          </cell>
          <cell r="R21">
            <v>10</v>
          </cell>
          <cell r="X21">
            <v>10</v>
          </cell>
          <cell r="Y21">
            <v>36640</v>
          </cell>
        </row>
        <row r="22">
          <cell r="A22">
            <v>36642</v>
          </cell>
          <cell r="B22" t="str">
            <v>IN</v>
          </cell>
          <cell r="C22" t="str">
            <v>746695</v>
          </cell>
          <cell r="D22">
            <v>0</v>
          </cell>
          <cell r="E22">
            <v>36642</v>
          </cell>
          <cell r="F22">
            <v>0</v>
          </cell>
          <cell r="G22" t="str">
            <v>122296</v>
          </cell>
          <cell r="H22" t="str">
            <v>B0004134</v>
          </cell>
          <cell r="I22">
            <v>36672</v>
          </cell>
          <cell r="J22">
            <v>1</v>
          </cell>
          <cell r="K22" t="str">
            <v>LEX-20T2040</v>
          </cell>
          <cell r="L22" t="str">
            <v>20T2040</v>
          </cell>
          <cell r="M22" t="str">
            <v>OPTRA T612N MONO LASER 2016MB, 167MHZ, PCL 6, PSL</v>
          </cell>
          <cell r="N22">
            <v>1</v>
          </cell>
          <cell r="O22" t="str">
            <v>PN</v>
          </cell>
          <cell r="P22">
            <v>1</v>
          </cell>
          <cell r="Q22">
            <v>1357</v>
          </cell>
          <cell r="R22">
            <v>1357</v>
          </cell>
          <cell r="S22">
            <v>95.69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1452.69</v>
          </cell>
          <cell r="Y22">
            <v>36642</v>
          </cell>
        </row>
        <row r="23">
          <cell r="A23">
            <v>36645</v>
          </cell>
          <cell r="B23" t="str">
            <v>IN</v>
          </cell>
          <cell r="C23" t="str">
            <v>754340</v>
          </cell>
          <cell r="D23">
            <v>0</v>
          </cell>
          <cell r="E23">
            <v>36642</v>
          </cell>
          <cell r="F23">
            <v>3</v>
          </cell>
          <cell r="G23" t="str">
            <v>122296</v>
          </cell>
          <cell r="H23" t="str">
            <v>B0004134</v>
          </cell>
          <cell r="I23">
            <v>36675</v>
          </cell>
          <cell r="J23">
            <v>1</v>
          </cell>
          <cell r="K23" t="str">
            <v>LEX-11K0681</v>
          </cell>
          <cell r="L23" t="str">
            <v>11K0681</v>
          </cell>
          <cell r="M23" t="str">
            <v>250 SHT DRAWER OPTRA T</v>
          </cell>
          <cell r="O23" t="str">
            <v>PN</v>
          </cell>
          <cell r="P23">
            <v>1</v>
          </cell>
          <cell r="Q23">
            <v>197</v>
          </cell>
          <cell r="R23">
            <v>197</v>
          </cell>
          <cell r="S23">
            <v>13.79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210.79</v>
          </cell>
          <cell r="Y23">
            <v>36645</v>
          </cell>
        </row>
        <row r="24">
          <cell r="A24">
            <v>36649</v>
          </cell>
          <cell r="B24" t="str">
            <v>IN</v>
          </cell>
          <cell r="C24" t="str">
            <v>757033</v>
          </cell>
          <cell r="D24">
            <v>0</v>
          </cell>
          <cell r="E24">
            <v>36642</v>
          </cell>
          <cell r="F24">
            <v>7</v>
          </cell>
          <cell r="G24" t="str">
            <v>122296</v>
          </cell>
          <cell r="H24" t="str">
            <v>B0004134</v>
          </cell>
          <cell r="I24">
            <v>36679</v>
          </cell>
          <cell r="J24">
            <v>1</v>
          </cell>
          <cell r="K24" t="str">
            <v>LEX-3XWSR06</v>
          </cell>
          <cell r="L24" t="str">
            <v>3XWSR06</v>
          </cell>
          <cell r="M24" t="str">
            <v>3YR LEXONSITE REPAIR WTY-2450 2420 2455 4019</v>
          </cell>
          <cell r="O24" t="str">
            <v>PN</v>
          </cell>
          <cell r="P24">
            <v>1</v>
          </cell>
          <cell r="Q24">
            <v>363</v>
          </cell>
          <cell r="R24">
            <v>363</v>
          </cell>
          <cell r="S24">
            <v>25.41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388.41</v>
          </cell>
          <cell r="Y24">
            <v>36648</v>
          </cell>
        </row>
        <row r="25">
          <cell r="A25">
            <v>36642</v>
          </cell>
          <cell r="B25" t="str">
            <v>IN</v>
          </cell>
          <cell r="C25" t="str">
            <v>746695</v>
          </cell>
          <cell r="D25">
            <v>0</v>
          </cell>
          <cell r="E25">
            <v>36642</v>
          </cell>
          <cell r="F25">
            <v>0</v>
          </cell>
          <cell r="G25" t="str">
            <v>122296</v>
          </cell>
          <cell r="H25" t="str">
            <v>B0004134</v>
          </cell>
          <cell r="I25">
            <v>36672</v>
          </cell>
          <cell r="J25">
            <v>3</v>
          </cell>
          <cell r="K25" t="str">
            <v>MIC-FREIGHT</v>
          </cell>
          <cell r="L25" t="str">
            <v>FREIGHT</v>
          </cell>
          <cell r="M25" t="str">
            <v>FREIGHT CHARGE TAXABLETAXABLE</v>
          </cell>
          <cell r="O25" t="str">
            <v>PN</v>
          </cell>
          <cell r="P25">
            <v>1</v>
          </cell>
          <cell r="Q25">
            <v>10</v>
          </cell>
          <cell r="R25">
            <v>10</v>
          </cell>
          <cell r="S25">
            <v>278.69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10</v>
          </cell>
          <cell r="Y25">
            <v>36642</v>
          </cell>
        </row>
        <row r="26">
          <cell r="A26">
            <v>36643</v>
          </cell>
          <cell r="B26" t="str">
            <v>IN</v>
          </cell>
          <cell r="C26" t="str">
            <v>750598</v>
          </cell>
          <cell r="D26">
            <v>0</v>
          </cell>
          <cell r="E26">
            <v>36642</v>
          </cell>
          <cell r="F26">
            <v>1</v>
          </cell>
          <cell r="G26" t="str">
            <v>122348</v>
          </cell>
          <cell r="H26" t="str">
            <v>B0004159</v>
          </cell>
          <cell r="I26">
            <v>36673</v>
          </cell>
          <cell r="J26">
            <v>1</v>
          </cell>
          <cell r="K26" t="str">
            <v>LEX-20T2040</v>
          </cell>
          <cell r="L26" t="str">
            <v>20T2040</v>
          </cell>
          <cell r="M26" t="str">
            <v>OPTRA T612N MONO LASER 2016MB, 167MHZ, PCL 6, PSL</v>
          </cell>
          <cell r="N26">
            <v>2</v>
          </cell>
          <cell r="O26" t="str">
            <v>PN</v>
          </cell>
          <cell r="P26">
            <v>2</v>
          </cell>
          <cell r="Q26">
            <v>1325</v>
          </cell>
          <cell r="R26">
            <v>2650</v>
          </cell>
          <cell r="S26">
            <v>160.13999999999999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2810.14</v>
          </cell>
          <cell r="Y26">
            <v>36643</v>
          </cell>
        </row>
        <row r="27">
          <cell r="A27">
            <v>36645</v>
          </cell>
          <cell r="B27" t="str">
            <v>IN</v>
          </cell>
          <cell r="C27" t="str">
            <v>754341</v>
          </cell>
          <cell r="D27">
            <v>0</v>
          </cell>
          <cell r="E27">
            <v>36642</v>
          </cell>
          <cell r="F27">
            <v>3</v>
          </cell>
          <cell r="G27" t="str">
            <v>122348</v>
          </cell>
          <cell r="H27" t="str">
            <v>B0004159</v>
          </cell>
          <cell r="I27">
            <v>36675</v>
          </cell>
          <cell r="J27">
            <v>1</v>
          </cell>
          <cell r="K27" t="str">
            <v>LEX-11K0681</v>
          </cell>
          <cell r="L27" t="str">
            <v>11K0681</v>
          </cell>
          <cell r="M27" t="str">
            <v>250 SHT DRAWER OPTRA T</v>
          </cell>
          <cell r="O27" t="str">
            <v>PN</v>
          </cell>
          <cell r="P27">
            <v>2</v>
          </cell>
          <cell r="Q27">
            <v>201</v>
          </cell>
          <cell r="R27">
            <v>402</v>
          </cell>
          <cell r="S27">
            <v>24.12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426.12</v>
          </cell>
          <cell r="Y27">
            <v>36645</v>
          </cell>
        </row>
        <row r="28">
          <cell r="A28">
            <v>36650</v>
          </cell>
          <cell r="B28" t="str">
            <v>IN</v>
          </cell>
          <cell r="C28" t="str">
            <v>759081</v>
          </cell>
          <cell r="D28">
            <v>0</v>
          </cell>
          <cell r="E28">
            <v>36642</v>
          </cell>
          <cell r="F28">
            <v>8</v>
          </cell>
          <cell r="G28" t="str">
            <v>122348</v>
          </cell>
          <cell r="H28" t="str">
            <v>B0004159</v>
          </cell>
          <cell r="I28">
            <v>36680</v>
          </cell>
          <cell r="J28">
            <v>1</v>
          </cell>
          <cell r="K28" t="str">
            <v>LEX-3XWSR06</v>
          </cell>
          <cell r="L28" t="str">
            <v>3XWSR06</v>
          </cell>
          <cell r="M28" t="str">
            <v>3YR LEXONSITE REPAIR WTY-2450 2420 2455 4019</v>
          </cell>
          <cell r="N28">
            <v>1</v>
          </cell>
          <cell r="O28" t="str">
            <v>PN</v>
          </cell>
          <cell r="P28">
            <v>1</v>
          </cell>
          <cell r="Q28">
            <v>363</v>
          </cell>
          <cell r="R28">
            <v>363</v>
          </cell>
          <cell r="S28">
            <v>21.78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384.78</v>
          </cell>
          <cell r="Y28">
            <v>36648</v>
          </cell>
        </row>
        <row r="29">
          <cell r="A29">
            <v>36651</v>
          </cell>
          <cell r="B29" t="str">
            <v>IN</v>
          </cell>
          <cell r="C29" t="str">
            <v>760468</v>
          </cell>
          <cell r="D29">
            <v>0</v>
          </cell>
          <cell r="E29">
            <v>36642</v>
          </cell>
          <cell r="F29">
            <v>9</v>
          </cell>
          <cell r="G29" t="str">
            <v>122348</v>
          </cell>
          <cell r="H29" t="str">
            <v>B0004159</v>
          </cell>
          <cell r="I29">
            <v>36681</v>
          </cell>
          <cell r="J29">
            <v>1</v>
          </cell>
          <cell r="K29" t="str">
            <v>LEX-3XWSR06</v>
          </cell>
          <cell r="L29" t="str">
            <v>3XWSR06</v>
          </cell>
          <cell r="M29" t="str">
            <v>3YR LEXONSITE REPAIR WTY-2450 2420 2455 4019</v>
          </cell>
          <cell r="O29" t="str">
            <v>PN</v>
          </cell>
          <cell r="P29">
            <v>1</v>
          </cell>
          <cell r="Q29">
            <v>363</v>
          </cell>
          <cell r="R29">
            <v>363</v>
          </cell>
          <cell r="S29">
            <v>21.78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384.78</v>
          </cell>
          <cell r="Y29">
            <v>36650</v>
          </cell>
        </row>
        <row r="30">
          <cell r="A30">
            <v>36643</v>
          </cell>
          <cell r="B30" t="str">
            <v>IN</v>
          </cell>
          <cell r="C30" t="str">
            <v>750598</v>
          </cell>
          <cell r="D30">
            <v>0</v>
          </cell>
          <cell r="E30">
            <v>36642</v>
          </cell>
          <cell r="F30">
            <v>1</v>
          </cell>
          <cell r="G30" t="str">
            <v>122348</v>
          </cell>
          <cell r="H30" t="str">
            <v>B0004159</v>
          </cell>
          <cell r="I30">
            <v>36673</v>
          </cell>
          <cell r="J30">
            <v>3</v>
          </cell>
          <cell r="K30" t="str">
            <v>MIC-FREIGHT</v>
          </cell>
          <cell r="L30" t="str">
            <v>FREIGHT</v>
          </cell>
          <cell r="M30" t="str">
            <v>FREIGHT CHARGE TAXABLETAXABLE</v>
          </cell>
          <cell r="O30" t="str">
            <v>PN</v>
          </cell>
          <cell r="P30">
            <v>1</v>
          </cell>
          <cell r="Q30">
            <v>19</v>
          </cell>
          <cell r="R30">
            <v>19</v>
          </cell>
          <cell r="X30">
            <v>19</v>
          </cell>
          <cell r="Y30">
            <v>36643</v>
          </cell>
        </row>
        <row r="31">
          <cell r="A31">
            <v>36645</v>
          </cell>
          <cell r="B31" t="str">
            <v>IN</v>
          </cell>
          <cell r="C31" t="str">
            <v>753312</v>
          </cell>
          <cell r="D31">
            <v>0</v>
          </cell>
          <cell r="E31">
            <v>36643</v>
          </cell>
          <cell r="F31">
            <v>2</v>
          </cell>
          <cell r="G31" t="str">
            <v>122356</v>
          </cell>
          <cell r="H31" t="str">
            <v>B0004160</v>
          </cell>
          <cell r="I31">
            <v>36675</v>
          </cell>
          <cell r="J31">
            <v>1</v>
          </cell>
          <cell r="K31" t="str">
            <v>LEX-11F0001</v>
          </cell>
          <cell r="L31" t="str">
            <v>11F0001</v>
          </cell>
          <cell r="M31" t="str">
            <v>OPTRA COLOR 1200N 64MB 12PPM NTWRK 11X17 CAP</v>
          </cell>
          <cell r="N31">
            <v>2</v>
          </cell>
          <cell r="O31" t="str">
            <v>PN</v>
          </cell>
          <cell r="P31">
            <v>2</v>
          </cell>
          <cell r="Q31">
            <v>5075</v>
          </cell>
          <cell r="R31">
            <v>10150</v>
          </cell>
          <cell r="S31">
            <v>609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10759</v>
          </cell>
          <cell r="Y31">
            <v>36644</v>
          </cell>
        </row>
        <row r="32">
          <cell r="A32">
            <v>36644</v>
          </cell>
          <cell r="B32" t="str">
            <v>IN</v>
          </cell>
          <cell r="C32" t="str">
            <v>751920</v>
          </cell>
          <cell r="D32">
            <v>0</v>
          </cell>
          <cell r="E32">
            <v>36643</v>
          </cell>
          <cell r="F32">
            <v>1</v>
          </cell>
          <cell r="G32" t="str">
            <v>122356</v>
          </cell>
          <cell r="H32" t="str">
            <v>B0004160</v>
          </cell>
          <cell r="I32">
            <v>36674</v>
          </cell>
          <cell r="J32">
            <v>1</v>
          </cell>
          <cell r="K32" t="str">
            <v>LEX-11F0138</v>
          </cell>
          <cell r="L32" t="str">
            <v>11F0138</v>
          </cell>
          <cell r="M32" t="str">
            <v>250 SHEET-DRAWER W/TRAY FOR OPTRA 1200</v>
          </cell>
          <cell r="N32">
            <v>1</v>
          </cell>
          <cell r="O32" t="str">
            <v>PN</v>
          </cell>
          <cell r="P32">
            <v>2</v>
          </cell>
          <cell r="Q32">
            <v>335</v>
          </cell>
          <cell r="R32">
            <v>670</v>
          </cell>
          <cell r="S32">
            <v>73.2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743.2</v>
          </cell>
          <cell r="Y32">
            <v>36643</v>
          </cell>
        </row>
        <row r="33">
          <cell r="A33">
            <v>36644</v>
          </cell>
          <cell r="B33" t="str">
            <v>IN</v>
          </cell>
          <cell r="C33" t="str">
            <v>751217</v>
          </cell>
          <cell r="D33">
            <v>0</v>
          </cell>
          <cell r="E33">
            <v>36643</v>
          </cell>
          <cell r="F33">
            <v>1</v>
          </cell>
          <cell r="G33" t="str">
            <v>122356</v>
          </cell>
          <cell r="H33" t="str">
            <v>B0004160</v>
          </cell>
          <cell r="I33">
            <v>36674</v>
          </cell>
          <cell r="J33">
            <v>1</v>
          </cell>
          <cell r="K33" t="str">
            <v>KST-S832003</v>
          </cell>
          <cell r="L33" t="str">
            <v>S832003</v>
          </cell>
          <cell r="M33" t="str">
            <v>32MB EDO MEM MOD 50NS NONPARITY</v>
          </cell>
          <cell r="O33" t="str">
            <v>PN</v>
          </cell>
          <cell r="P33">
            <v>4</v>
          </cell>
          <cell r="Q33">
            <v>97</v>
          </cell>
          <cell r="R33">
            <v>388</v>
          </cell>
          <cell r="S33">
            <v>28.38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416.38</v>
          </cell>
          <cell r="Y33">
            <v>36643</v>
          </cell>
        </row>
        <row r="34">
          <cell r="A34">
            <v>36644</v>
          </cell>
          <cell r="B34" t="str">
            <v>IN</v>
          </cell>
          <cell r="C34" t="str">
            <v>751920</v>
          </cell>
          <cell r="D34">
            <v>0</v>
          </cell>
          <cell r="E34">
            <v>36643</v>
          </cell>
          <cell r="F34">
            <v>1</v>
          </cell>
          <cell r="G34" t="str">
            <v>122356</v>
          </cell>
          <cell r="H34" t="str">
            <v>B0004160</v>
          </cell>
          <cell r="I34">
            <v>36674</v>
          </cell>
          <cell r="J34">
            <v>3</v>
          </cell>
          <cell r="K34" t="str">
            <v>LEX-12A1454</v>
          </cell>
          <cell r="L34" t="str">
            <v>12A1454</v>
          </cell>
          <cell r="M34" t="str">
            <v>BLACK CART FOR OPTRA 1200</v>
          </cell>
          <cell r="O34" t="str">
            <v>PN</v>
          </cell>
          <cell r="P34">
            <v>2</v>
          </cell>
          <cell r="Q34">
            <v>83</v>
          </cell>
          <cell r="R34">
            <v>166</v>
          </cell>
          <cell r="S34">
            <v>11.88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166</v>
          </cell>
          <cell r="Y34">
            <v>36643</v>
          </cell>
        </row>
        <row r="35">
          <cell r="A35">
            <v>36644</v>
          </cell>
          <cell r="B35" t="str">
            <v>IN</v>
          </cell>
          <cell r="C35" t="str">
            <v>751920</v>
          </cell>
          <cell r="D35">
            <v>0</v>
          </cell>
          <cell r="E35">
            <v>36643</v>
          </cell>
          <cell r="F35">
            <v>1</v>
          </cell>
          <cell r="G35" t="str">
            <v>122356</v>
          </cell>
          <cell r="H35" t="str">
            <v>B0004160</v>
          </cell>
          <cell r="I35">
            <v>36674</v>
          </cell>
          <cell r="J35">
            <v>2</v>
          </cell>
          <cell r="K35" t="str">
            <v>LEX-12A1450</v>
          </cell>
          <cell r="L35" t="str">
            <v>12A1450</v>
          </cell>
          <cell r="M35" t="str">
            <v>BLACK PHOTOCONDUCTOR KITFOR COLOR OPTRA 1200, 120</v>
          </cell>
          <cell r="O35" t="str">
            <v>PN</v>
          </cell>
          <cell r="P35">
            <v>2</v>
          </cell>
          <cell r="Q35">
            <v>79</v>
          </cell>
          <cell r="R35">
            <v>158</v>
          </cell>
          <cell r="X35">
            <v>158</v>
          </cell>
          <cell r="Y35">
            <v>36643</v>
          </cell>
        </row>
        <row r="36">
          <cell r="A36">
            <v>36644</v>
          </cell>
          <cell r="B36" t="str">
            <v>IN</v>
          </cell>
          <cell r="C36" t="str">
            <v>752876</v>
          </cell>
          <cell r="D36">
            <v>0</v>
          </cell>
          <cell r="E36">
            <v>36643</v>
          </cell>
          <cell r="F36">
            <v>1</v>
          </cell>
          <cell r="G36" t="str">
            <v>122356</v>
          </cell>
          <cell r="H36" t="str">
            <v>B0004160</v>
          </cell>
          <cell r="I36">
            <v>36674</v>
          </cell>
          <cell r="J36">
            <v>1</v>
          </cell>
          <cell r="K36" t="str">
            <v>LEX-12A1455</v>
          </cell>
          <cell r="L36" t="str">
            <v>12A1455</v>
          </cell>
          <cell r="M36" t="str">
            <v>COLOR PHOTOCONDUCTOR KITFOR COLOR OPTRA 1200, 120</v>
          </cell>
          <cell r="N36">
            <v>1</v>
          </cell>
          <cell r="O36" t="str">
            <v>PN</v>
          </cell>
          <cell r="P36">
            <v>2</v>
          </cell>
          <cell r="Q36">
            <v>206</v>
          </cell>
          <cell r="R36">
            <v>412</v>
          </cell>
          <cell r="S36">
            <v>51.6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463.6</v>
          </cell>
          <cell r="Y36">
            <v>36644</v>
          </cell>
        </row>
        <row r="37">
          <cell r="A37">
            <v>36644</v>
          </cell>
          <cell r="B37" t="str">
            <v>IN</v>
          </cell>
          <cell r="C37" t="str">
            <v>752876</v>
          </cell>
          <cell r="D37">
            <v>0</v>
          </cell>
          <cell r="E37">
            <v>36643</v>
          </cell>
          <cell r="F37">
            <v>1</v>
          </cell>
          <cell r="G37" t="str">
            <v>122356</v>
          </cell>
          <cell r="H37" t="str">
            <v>B0004160</v>
          </cell>
          <cell r="I37">
            <v>36674</v>
          </cell>
          <cell r="J37">
            <v>2</v>
          </cell>
          <cell r="K37" t="str">
            <v>LEX-12A1452</v>
          </cell>
          <cell r="L37" t="str">
            <v>12A1452</v>
          </cell>
          <cell r="M37" t="str">
            <v>CYAN TONER CARTRIDGE FORCOLOR OPTRA 1200,1200</v>
          </cell>
          <cell r="O37" t="str">
            <v>PN</v>
          </cell>
          <cell r="P37">
            <v>2</v>
          </cell>
          <cell r="Q37">
            <v>112</v>
          </cell>
          <cell r="R37">
            <v>224</v>
          </cell>
          <cell r="S37">
            <v>16.579999999999998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224</v>
          </cell>
          <cell r="Y37">
            <v>36644</v>
          </cell>
        </row>
        <row r="38">
          <cell r="A38">
            <v>36644</v>
          </cell>
          <cell r="B38" t="str">
            <v>IN</v>
          </cell>
          <cell r="C38" t="str">
            <v>751217</v>
          </cell>
          <cell r="D38">
            <v>0</v>
          </cell>
          <cell r="E38">
            <v>36643</v>
          </cell>
          <cell r="F38">
            <v>1</v>
          </cell>
          <cell r="G38" t="str">
            <v>122356</v>
          </cell>
          <cell r="H38" t="str">
            <v>B0004160</v>
          </cell>
          <cell r="I38">
            <v>36674</v>
          </cell>
          <cell r="J38">
            <v>3</v>
          </cell>
          <cell r="K38" t="str">
            <v>MIC-FREIGHT</v>
          </cell>
          <cell r="L38" t="str">
            <v>FREIGHT</v>
          </cell>
          <cell r="M38" t="str">
            <v>FREIGHT CHARGE TAXABLETAXABLE</v>
          </cell>
          <cell r="O38" t="str">
            <v>PN</v>
          </cell>
          <cell r="P38">
            <v>1</v>
          </cell>
          <cell r="Q38">
            <v>85</v>
          </cell>
          <cell r="R38">
            <v>85</v>
          </cell>
          <cell r="X38">
            <v>85</v>
          </cell>
          <cell r="Y38">
            <v>36643</v>
          </cell>
        </row>
        <row r="39">
          <cell r="A39">
            <v>36644</v>
          </cell>
          <cell r="B39" t="str">
            <v>IN</v>
          </cell>
          <cell r="C39" t="str">
            <v>751920</v>
          </cell>
          <cell r="D39">
            <v>0</v>
          </cell>
          <cell r="E39">
            <v>36643</v>
          </cell>
          <cell r="F39">
            <v>1</v>
          </cell>
          <cell r="G39" t="str">
            <v>122356</v>
          </cell>
          <cell r="H39" t="str">
            <v>B0004160</v>
          </cell>
          <cell r="I39">
            <v>36674</v>
          </cell>
          <cell r="J39">
            <v>4</v>
          </cell>
          <cell r="K39" t="str">
            <v>LEX-12A1451</v>
          </cell>
          <cell r="L39" t="str">
            <v>12A1451</v>
          </cell>
          <cell r="M39" t="str">
            <v>MAGENTA TONER CARTRIDGE FOR COLOR OPTRA 1200,1200</v>
          </cell>
          <cell r="N39" t="str">
            <v xml:space="preserve">DT </v>
          </cell>
          <cell r="O39" t="str">
            <v>PN</v>
          </cell>
          <cell r="P39">
            <v>2</v>
          </cell>
          <cell r="Q39">
            <v>113</v>
          </cell>
          <cell r="R39">
            <v>226</v>
          </cell>
          <cell r="S39">
            <v>98.34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226</v>
          </cell>
          <cell r="Y39">
            <v>36643</v>
          </cell>
        </row>
        <row r="40">
          <cell r="A40">
            <v>36645</v>
          </cell>
          <cell r="B40" t="str">
            <v>IN</v>
          </cell>
          <cell r="C40" t="str">
            <v>753316</v>
          </cell>
          <cell r="D40">
            <v>0</v>
          </cell>
          <cell r="E40">
            <v>36643</v>
          </cell>
          <cell r="F40">
            <v>2</v>
          </cell>
          <cell r="G40" t="str">
            <v>122434</v>
          </cell>
          <cell r="H40" t="str">
            <v>B0004165</v>
          </cell>
          <cell r="I40">
            <v>36675</v>
          </cell>
          <cell r="J40">
            <v>2</v>
          </cell>
          <cell r="K40" t="str">
            <v>LEX-11F0001</v>
          </cell>
          <cell r="L40" t="str">
            <v>11F0001</v>
          </cell>
          <cell r="M40" t="str">
            <v>OPTRA COLOR 1200N 64MB 12PPM NTWRK 11X17 CAP</v>
          </cell>
          <cell r="N40">
            <v>1</v>
          </cell>
          <cell r="O40" t="str">
            <v>PN</v>
          </cell>
          <cell r="P40">
            <v>1</v>
          </cell>
          <cell r="Q40">
            <v>5075</v>
          </cell>
          <cell r="R40">
            <v>5075</v>
          </cell>
          <cell r="X40">
            <v>5075</v>
          </cell>
          <cell r="Y40">
            <v>36644</v>
          </cell>
        </row>
        <row r="41">
          <cell r="A41">
            <v>36644</v>
          </cell>
          <cell r="B41" t="str">
            <v>IN</v>
          </cell>
          <cell r="C41" t="str">
            <v>752877</v>
          </cell>
          <cell r="D41">
            <v>0</v>
          </cell>
          <cell r="E41">
            <v>36643</v>
          </cell>
          <cell r="F41">
            <v>1</v>
          </cell>
          <cell r="G41" t="str">
            <v>122434</v>
          </cell>
          <cell r="H41" t="str">
            <v>B0004165</v>
          </cell>
          <cell r="I41">
            <v>36674</v>
          </cell>
          <cell r="J41">
            <v>1</v>
          </cell>
          <cell r="K41" t="str">
            <v>LEX-20T2040</v>
          </cell>
          <cell r="L41" t="str">
            <v>20T2040</v>
          </cell>
          <cell r="M41" t="str">
            <v>OPTRA T612N MONO LASER 2016MB, 167MHZ, PCL 6, PSL</v>
          </cell>
          <cell r="N41">
            <v>1</v>
          </cell>
          <cell r="O41" t="str">
            <v>PN</v>
          </cell>
          <cell r="P41">
            <v>1</v>
          </cell>
          <cell r="Q41">
            <v>1325</v>
          </cell>
          <cell r="R41">
            <v>1325</v>
          </cell>
          <cell r="S41">
            <v>113.6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1438.6</v>
          </cell>
          <cell r="Y41">
            <v>36644</v>
          </cell>
        </row>
        <row r="42">
          <cell r="A42">
            <v>36651</v>
          </cell>
          <cell r="B42" t="str">
            <v>IN</v>
          </cell>
          <cell r="C42" t="str">
            <v>760472</v>
          </cell>
          <cell r="D42">
            <v>0</v>
          </cell>
          <cell r="E42">
            <v>36643</v>
          </cell>
          <cell r="F42">
            <v>8</v>
          </cell>
          <cell r="G42" t="str">
            <v>122434</v>
          </cell>
          <cell r="H42" t="str">
            <v>B0004165</v>
          </cell>
          <cell r="I42">
            <v>36681</v>
          </cell>
          <cell r="J42">
            <v>1</v>
          </cell>
          <cell r="K42" t="str">
            <v>LEX-11F0138</v>
          </cell>
          <cell r="L42" t="str">
            <v>11F0138</v>
          </cell>
          <cell r="M42" t="str">
            <v>250 SHEET-DRAWER W/TRAY FOR OPTRA 1200</v>
          </cell>
          <cell r="N42" t="str">
            <v xml:space="preserve">DT </v>
          </cell>
          <cell r="O42" t="str">
            <v>PN</v>
          </cell>
          <cell r="P42">
            <v>1</v>
          </cell>
          <cell r="Q42">
            <v>335</v>
          </cell>
          <cell r="R42">
            <v>335</v>
          </cell>
          <cell r="S42">
            <v>113.85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448.85</v>
          </cell>
          <cell r="Y42">
            <v>36650</v>
          </cell>
        </row>
        <row r="43">
          <cell r="A43">
            <v>36651</v>
          </cell>
          <cell r="B43" t="str">
            <v>IN</v>
          </cell>
          <cell r="C43" t="str">
            <v>760472</v>
          </cell>
          <cell r="D43">
            <v>0</v>
          </cell>
          <cell r="E43">
            <v>36643</v>
          </cell>
          <cell r="F43">
            <v>8</v>
          </cell>
          <cell r="G43" t="str">
            <v>122434</v>
          </cell>
          <cell r="H43" t="str">
            <v>B0004165</v>
          </cell>
          <cell r="I43">
            <v>36681</v>
          </cell>
          <cell r="J43">
            <v>2</v>
          </cell>
          <cell r="K43" t="str">
            <v>LEX-11K0681</v>
          </cell>
          <cell r="L43" t="str">
            <v>11K0681</v>
          </cell>
          <cell r="M43" t="str">
            <v>250 SHT DRAWER OPTRA T</v>
          </cell>
          <cell r="N43" t="str">
            <v>x</v>
          </cell>
          <cell r="O43" t="str">
            <v>PN</v>
          </cell>
          <cell r="P43">
            <v>1</v>
          </cell>
          <cell r="Q43">
            <v>201</v>
          </cell>
          <cell r="R43">
            <v>201</v>
          </cell>
          <cell r="S43">
            <v>9.1300000000000008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201</v>
          </cell>
          <cell r="Y43">
            <v>36650</v>
          </cell>
        </row>
        <row r="44">
          <cell r="A44">
            <v>36645</v>
          </cell>
          <cell r="B44" t="str">
            <v>IN</v>
          </cell>
          <cell r="C44" t="str">
            <v>753316</v>
          </cell>
          <cell r="D44">
            <v>0</v>
          </cell>
          <cell r="E44">
            <v>36643</v>
          </cell>
          <cell r="F44">
            <v>2</v>
          </cell>
          <cell r="G44" t="str">
            <v>122434</v>
          </cell>
          <cell r="H44" t="str">
            <v>B0004165</v>
          </cell>
          <cell r="I44">
            <v>36675</v>
          </cell>
          <cell r="J44">
            <v>1</v>
          </cell>
          <cell r="K44" t="str">
            <v>KST-S832003</v>
          </cell>
          <cell r="L44" t="str">
            <v>S832003</v>
          </cell>
          <cell r="M44" t="str">
            <v>32MB EDO MEM MOD 50NS NONPARITY</v>
          </cell>
          <cell r="N44" t="str">
            <v xml:space="preserve">DT </v>
          </cell>
          <cell r="O44" t="str">
            <v>PN</v>
          </cell>
          <cell r="P44">
            <v>2</v>
          </cell>
          <cell r="Q44">
            <v>98</v>
          </cell>
          <cell r="R44">
            <v>196</v>
          </cell>
          <cell r="S44">
            <v>434.86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630.86</v>
          </cell>
          <cell r="Y44">
            <v>36644</v>
          </cell>
        </row>
        <row r="45">
          <cell r="A45">
            <v>36651</v>
          </cell>
          <cell r="B45" t="str">
            <v>IN</v>
          </cell>
          <cell r="C45" t="str">
            <v>760472</v>
          </cell>
          <cell r="D45">
            <v>0</v>
          </cell>
          <cell r="E45">
            <v>36643</v>
          </cell>
          <cell r="F45">
            <v>8</v>
          </cell>
          <cell r="G45" t="str">
            <v>122434</v>
          </cell>
          <cell r="H45" t="str">
            <v>B0004165</v>
          </cell>
          <cell r="I45">
            <v>36681</v>
          </cell>
          <cell r="J45">
            <v>3</v>
          </cell>
          <cell r="K45" t="str">
            <v>LEX-3XWSR06</v>
          </cell>
          <cell r="L45" t="str">
            <v>3XWSR06</v>
          </cell>
          <cell r="M45" t="str">
            <v>3YR LEXONSITE REPAIR WTY-2450 2420 2455 4019</v>
          </cell>
          <cell r="N45" t="str">
            <v>x</v>
          </cell>
          <cell r="O45" t="str">
            <v>PN</v>
          </cell>
          <cell r="P45">
            <v>1</v>
          </cell>
          <cell r="Q45">
            <v>363</v>
          </cell>
          <cell r="R45">
            <v>363</v>
          </cell>
          <cell r="S45">
            <v>9.1300000000000008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363</v>
          </cell>
          <cell r="Y45">
            <v>36650</v>
          </cell>
        </row>
        <row r="46">
          <cell r="A46">
            <v>36651</v>
          </cell>
          <cell r="B46" t="str">
            <v>IN</v>
          </cell>
          <cell r="C46" t="str">
            <v>760472</v>
          </cell>
          <cell r="D46">
            <v>0</v>
          </cell>
          <cell r="E46">
            <v>36643</v>
          </cell>
          <cell r="F46">
            <v>8</v>
          </cell>
          <cell r="G46" t="str">
            <v>122434</v>
          </cell>
          <cell r="H46" t="str">
            <v>B0004165</v>
          </cell>
          <cell r="I46">
            <v>36681</v>
          </cell>
          <cell r="J46">
            <v>6</v>
          </cell>
          <cell r="K46" t="str">
            <v>LEX-12A1454</v>
          </cell>
          <cell r="L46" t="str">
            <v>12A1454</v>
          </cell>
          <cell r="M46" t="str">
            <v>BLACK CART FOR OPTRA 1200</v>
          </cell>
          <cell r="N46" t="str">
            <v xml:space="preserve">DT </v>
          </cell>
          <cell r="O46" t="str">
            <v>PN</v>
          </cell>
          <cell r="P46">
            <v>1</v>
          </cell>
          <cell r="Q46">
            <v>83</v>
          </cell>
          <cell r="R46">
            <v>83</v>
          </cell>
          <cell r="S46">
            <v>98.34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83</v>
          </cell>
          <cell r="Y46">
            <v>36650</v>
          </cell>
        </row>
        <row r="47">
          <cell r="A47">
            <v>36651</v>
          </cell>
          <cell r="B47" t="str">
            <v>IN</v>
          </cell>
          <cell r="C47" t="str">
            <v>760472</v>
          </cell>
          <cell r="D47">
            <v>0</v>
          </cell>
          <cell r="E47">
            <v>36643</v>
          </cell>
          <cell r="F47">
            <v>8</v>
          </cell>
          <cell r="G47" t="str">
            <v>122434</v>
          </cell>
          <cell r="H47" t="str">
            <v>B0004165</v>
          </cell>
          <cell r="I47">
            <v>36681</v>
          </cell>
          <cell r="J47">
            <v>4</v>
          </cell>
          <cell r="K47" t="str">
            <v>LEX-12A1450</v>
          </cell>
          <cell r="L47" t="str">
            <v>12A1450</v>
          </cell>
          <cell r="M47" t="str">
            <v>BLACK PHOTOCONDUCTOR KITFOR COLOR OPTRA 1200, 120</v>
          </cell>
          <cell r="N47" t="str">
            <v>x</v>
          </cell>
          <cell r="O47" t="str">
            <v>PN</v>
          </cell>
          <cell r="P47">
            <v>1</v>
          </cell>
          <cell r="Q47">
            <v>79</v>
          </cell>
          <cell r="R47">
            <v>79</v>
          </cell>
          <cell r="S47">
            <v>9.1300000000000008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79</v>
          </cell>
          <cell r="Y47">
            <v>36650</v>
          </cell>
        </row>
        <row r="48">
          <cell r="A48">
            <v>36651</v>
          </cell>
          <cell r="B48" t="str">
            <v>IN</v>
          </cell>
          <cell r="C48" t="str">
            <v>760472</v>
          </cell>
          <cell r="D48">
            <v>0</v>
          </cell>
          <cell r="E48">
            <v>36643</v>
          </cell>
          <cell r="F48">
            <v>8</v>
          </cell>
          <cell r="G48" t="str">
            <v>122434</v>
          </cell>
          <cell r="H48" t="str">
            <v>B0004165</v>
          </cell>
          <cell r="I48">
            <v>36681</v>
          </cell>
          <cell r="J48">
            <v>5</v>
          </cell>
          <cell r="K48" t="str">
            <v>LEX-12A1455</v>
          </cell>
          <cell r="L48" t="str">
            <v>12A1455</v>
          </cell>
          <cell r="M48" t="str">
            <v>COLOR PHOTOCONDUCTOR KITFOR COLOR OPTRA 1200, 120</v>
          </cell>
          <cell r="N48" t="str">
            <v xml:space="preserve">DT </v>
          </cell>
          <cell r="O48" t="str">
            <v>PN</v>
          </cell>
          <cell r="P48">
            <v>1</v>
          </cell>
          <cell r="Q48">
            <v>206</v>
          </cell>
          <cell r="R48">
            <v>206</v>
          </cell>
          <cell r="S48">
            <v>98.34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206</v>
          </cell>
          <cell r="Y48">
            <v>36650</v>
          </cell>
        </row>
        <row r="49">
          <cell r="A49">
            <v>36647</v>
          </cell>
          <cell r="B49" t="str">
            <v>IN</v>
          </cell>
          <cell r="C49" t="str">
            <v>755189</v>
          </cell>
          <cell r="D49">
            <v>0</v>
          </cell>
          <cell r="E49">
            <v>36643</v>
          </cell>
          <cell r="F49">
            <v>4</v>
          </cell>
          <cell r="G49" t="str">
            <v>122434</v>
          </cell>
          <cell r="H49" t="str">
            <v>B0004165</v>
          </cell>
          <cell r="I49">
            <v>36677</v>
          </cell>
          <cell r="J49">
            <v>1</v>
          </cell>
          <cell r="K49" t="str">
            <v>LEX-12A1452</v>
          </cell>
          <cell r="L49" t="str">
            <v>12A1452</v>
          </cell>
          <cell r="M49" t="str">
            <v>CYAN TONER CARTRIDGE FORCOLOR OPTRA 1200,1200</v>
          </cell>
          <cell r="N49" t="str">
            <v>x</v>
          </cell>
          <cell r="O49" t="str">
            <v>PN</v>
          </cell>
          <cell r="P49">
            <v>1</v>
          </cell>
          <cell r="Q49">
            <v>112</v>
          </cell>
          <cell r="R49">
            <v>112</v>
          </cell>
          <cell r="S49">
            <v>18.48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130.47999999999999</v>
          </cell>
          <cell r="Y49">
            <v>36647</v>
          </cell>
        </row>
        <row r="50">
          <cell r="A50">
            <v>36644</v>
          </cell>
          <cell r="B50" t="str">
            <v>IN</v>
          </cell>
          <cell r="C50" t="str">
            <v>752877</v>
          </cell>
          <cell r="D50">
            <v>0</v>
          </cell>
          <cell r="E50">
            <v>36643</v>
          </cell>
          <cell r="F50">
            <v>1</v>
          </cell>
          <cell r="G50" t="str">
            <v>122434</v>
          </cell>
          <cell r="H50" t="str">
            <v>B0004165</v>
          </cell>
          <cell r="I50">
            <v>36674</v>
          </cell>
          <cell r="J50">
            <v>3</v>
          </cell>
          <cell r="K50" t="str">
            <v>MIC-FREIGHT</v>
          </cell>
          <cell r="L50" t="str">
            <v>FREIGHT</v>
          </cell>
          <cell r="M50" t="str">
            <v>FREIGHT CHARGE TAXABLETAXABLE</v>
          </cell>
          <cell r="N50" t="str">
            <v xml:space="preserve">DT </v>
          </cell>
          <cell r="O50" t="str">
            <v>PN</v>
          </cell>
          <cell r="P50">
            <v>1</v>
          </cell>
          <cell r="Q50">
            <v>52</v>
          </cell>
          <cell r="R50">
            <v>52</v>
          </cell>
          <cell r="S50">
            <v>98.34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52</v>
          </cell>
          <cell r="Y50">
            <v>36644</v>
          </cell>
        </row>
        <row r="51">
          <cell r="A51">
            <v>36651</v>
          </cell>
          <cell r="B51" t="str">
            <v>IN</v>
          </cell>
          <cell r="C51" t="str">
            <v>760472</v>
          </cell>
          <cell r="D51">
            <v>0</v>
          </cell>
          <cell r="E51">
            <v>36643</v>
          </cell>
          <cell r="F51">
            <v>8</v>
          </cell>
          <cell r="G51" t="str">
            <v>122434</v>
          </cell>
          <cell r="H51" t="str">
            <v>B0004165</v>
          </cell>
          <cell r="I51">
            <v>36681</v>
          </cell>
          <cell r="J51">
            <v>7</v>
          </cell>
          <cell r="K51" t="str">
            <v>LEX-12A1451</v>
          </cell>
          <cell r="L51" t="str">
            <v>12A1451</v>
          </cell>
          <cell r="M51" t="str">
            <v>MAGENTA TONER CARTRIDGE FOR COLOR OPTRA 1200,1200</v>
          </cell>
          <cell r="N51" t="str">
            <v>x</v>
          </cell>
          <cell r="O51" t="str">
            <v>PN</v>
          </cell>
          <cell r="P51">
            <v>1</v>
          </cell>
          <cell r="Q51">
            <v>113</v>
          </cell>
          <cell r="R51">
            <v>113</v>
          </cell>
          <cell r="S51">
            <v>17.489999999999998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113</v>
          </cell>
          <cell r="Y51">
            <v>36650</v>
          </cell>
        </row>
        <row r="52">
          <cell r="A52">
            <v>36647</v>
          </cell>
          <cell r="B52" t="str">
            <v>IN</v>
          </cell>
          <cell r="C52" t="str">
            <v>755189</v>
          </cell>
          <cell r="D52">
            <v>0</v>
          </cell>
          <cell r="E52">
            <v>36643</v>
          </cell>
          <cell r="F52">
            <v>4</v>
          </cell>
          <cell r="G52" t="str">
            <v>122434</v>
          </cell>
          <cell r="H52" t="str">
            <v>B0004165</v>
          </cell>
          <cell r="I52">
            <v>36677</v>
          </cell>
          <cell r="J52">
            <v>2</v>
          </cell>
          <cell r="K52" t="str">
            <v>LEX-12A1453</v>
          </cell>
          <cell r="L52" t="str">
            <v>12A1453</v>
          </cell>
          <cell r="M52" t="str">
            <v>YELLOW TONER CARTRIDGE FOR COLOR OPTRA 1200,1200</v>
          </cell>
          <cell r="O52" t="str">
            <v>PN</v>
          </cell>
          <cell r="P52">
            <v>1</v>
          </cell>
          <cell r="Q52">
            <v>112</v>
          </cell>
          <cell r="R52">
            <v>112</v>
          </cell>
          <cell r="S52">
            <v>17.420000000000002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112</v>
          </cell>
          <cell r="Y52">
            <v>36647</v>
          </cell>
        </row>
        <row r="53">
          <cell r="A53">
            <v>36645</v>
          </cell>
          <cell r="B53" t="str">
            <v>IN</v>
          </cell>
          <cell r="C53" t="str">
            <v>753317</v>
          </cell>
          <cell r="D53">
            <v>0</v>
          </cell>
          <cell r="E53">
            <v>36643</v>
          </cell>
          <cell r="F53">
            <v>2</v>
          </cell>
          <cell r="G53" t="str">
            <v>122435</v>
          </cell>
          <cell r="H53" t="str">
            <v>B0004166</v>
          </cell>
          <cell r="I53">
            <v>36675</v>
          </cell>
          <cell r="J53">
            <v>2</v>
          </cell>
          <cell r="K53" t="str">
            <v>LEX-11F0001</v>
          </cell>
          <cell r="L53" t="str">
            <v>11F0001</v>
          </cell>
          <cell r="M53" t="str">
            <v>OPTRA COLOR 1200N 64MB 12PPM NTWRK 11X17 CAP</v>
          </cell>
          <cell r="N53">
            <v>1</v>
          </cell>
          <cell r="O53" t="str">
            <v>PN</v>
          </cell>
          <cell r="P53">
            <v>1</v>
          </cell>
          <cell r="Q53">
            <v>5075</v>
          </cell>
          <cell r="R53">
            <v>5075</v>
          </cell>
          <cell r="X53">
            <v>5075</v>
          </cell>
          <cell r="Y53">
            <v>36644</v>
          </cell>
        </row>
        <row r="54">
          <cell r="A54">
            <v>36644</v>
          </cell>
          <cell r="B54" t="str">
            <v>IN</v>
          </cell>
          <cell r="C54" t="str">
            <v>752878</v>
          </cell>
          <cell r="D54">
            <v>0</v>
          </cell>
          <cell r="E54">
            <v>36643</v>
          </cell>
          <cell r="F54">
            <v>1</v>
          </cell>
          <cell r="G54" t="str">
            <v>122435</v>
          </cell>
          <cell r="H54" t="str">
            <v>B0004166</v>
          </cell>
          <cell r="I54">
            <v>36674</v>
          </cell>
          <cell r="J54">
            <v>1</v>
          </cell>
          <cell r="K54" t="str">
            <v>LEX-20T2040</v>
          </cell>
          <cell r="L54" t="str">
            <v>20T2040</v>
          </cell>
          <cell r="M54" t="str">
            <v>OPTRA T612N MONO LASER 2016MB, 167MHZ, PCL 6, PSL</v>
          </cell>
          <cell r="N54">
            <v>1</v>
          </cell>
          <cell r="O54" t="str">
            <v>PN</v>
          </cell>
          <cell r="P54">
            <v>1</v>
          </cell>
          <cell r="Q54">
            <v>1325</v>
          </cell>
          <cell r="R54">
            <v>1325</v>
          </cell>
          <cell r="S54">
            <v>113.6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1438.6</v>
          </cell>
          <cell r="Y54">
            <v>36644</v>
          </cell>
        </row>
        <row r="55">
          <cell r="A55">
            <v>36651</v>
          </cell>
          <cell r="B55" t="str">
            <v>IN</v>
          </cell>
          <cell r="C55" t="str">
            <v>760473</v>
          </cell>
          <cell r="D55">
            <v>0</v>
          </cell>
          <cell r="E55">
            <v>36643</v>
          </cell>
          <cell r="F55">
            <v>8</v>
          </cell>
          <cell r="G55" t="str">
            <v>122435</v>
          </cell>
          <cell r="H55" t="str">
            <v>B0004166</v>
          </cell>
          <cell r="I55">
            <v>36681</v>
          </cell>
          <cell r="J55">
            <v>1</v>
          </cell>
          <cell r="K55" t="str">
            <v>LEX-11F0138</v>
          </cell>
          <cell r="L55" t="str">
            <v>11F0138</v>
          </cell>
          <cell r="M55" t="str">
            <v>250 SHEET-DRAWER W/TRAY FOR OPTRA 1200</v>
          </cell>
          <cell r="N55" t="str">
            <v>x</v>
          </cell>
          <cell r="O55" t="str">
            <v>PN</v>
          </cell>
          <cell r="P55">
            <v>1</v>
          </cell>
          <cell r="Q55">
            <v>335</v>
          </cell>
          <cell r="R55">
            <v>335</v>
          </cell>
          <cell r="S55">
            <v>83.9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418.9</v>
          </cell>
          <cell r="Y55">
            <v>36650</v>
          </cell>
        </row>
        <row r="56">
          <cell r="A56">
            <v>36651</v>
          </cell>
          <cell r="B56" t="str">
            <v>IN</v>
          </cell>
          <cell r="C56" t="str">
            <v>760473</v>
          </cell>
          <cell r="D56">
            <v>0</v>
          </cell>
          <cell r="E56">
            <v>36643</v>
          </cell>
          <cell r="F56">
            <v>8</v>
          </cell>
          <cell r="G56" t="str">
            <v>122435</v>
          </cell>
          <cell r="H56" t="str">
            <v>B0004166</v>
          </cell>
          <cell r="I56">
            <v>36681</v>
          </cell>
          <cell r="J56">
            <v>2</v>
          </cell>
          <cell r="K56" t="str">
            <v>LEX-11K0681</v>
          </cell>
          <cell r="L56" t="str">
            <v>11K0681</v>
          </cell>
          <cell r="M56" t="str">
            <v>250 SHT DRAWER OPTRA T</v>
          </cell>
          <cell r="N56" t="str">
            <v>x</v>
          </cell>
          <cell r="O56" t="str">
            <v>PN</v>
          </cell>
          <cell r="P56">
            <v>1</v>
          </cell>
          <cell r="Q56">
            <v>201</v>
          </cell>
          <cell r="R56">
            <v>201</v>
          </cell>
          <cell r="S56">
            <v>5.09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201</v>
          </cell>
          <cell r="Y56">
            <v>36650</v>
          </cell>
        </row>
        <row r="57">
          <cell r="A57">
            <v>36645</v>
          </cell>
          <cell r="B57" t="str">
            <v>IN</v>
          </cell>
          <cell r="C57" t="str">
            <v>753317</v>
          </cell>
          <cell r="D57">
            <v>0</v>
          </cell>
          <cell r="E57">
            <v>36643</v>
          </cell>
          <cell r="F57">
            <v>2</v>
          </cell>
          <cell r="G57" t="str">
            <v>122435</v>
          </cell>
          <cell r="H57" t="str">
            <v>B0004166</v>
          </cell>
          <cell r="I57">
            <v>36675</v>
          </cell>
          <cell r="J57">
            <v>1</v>
          </cell>
          <cell r="K57" t="str">
            <v>KST-S832003</v>
          </cell>
          <cell r="L57" t="str">
            <v>S832003</v>
          </cell>
          <cell r="M57" t="str">
            <v>32MB EDO MEM MOD 50NS NONPARITY</v>
          </cell>
          <cell r="N57" t="str">
            <v>x</v>
          </cell>
          <cell r="O57" t="str">
            <v>PN</v>
          </cell>
          <cell r="P57">
            <v>2</v>
          </cell>
          <cell r="Q57">
            <v>98</v>
          </cell>
          <cell r="R57">
            <v>196</v>
          </cell>
          <cell r="S57">
            <v>434.86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630.86</v>
          </cell>
          <cell r="Y57">
            <v>36644</v>
          </cell>
        </row>
        <row r="58">
          <cell r="A58">
            <v>36662</v>
          </cell>
          <cell r="B58" t="str">
            <v>IN</v>
          </cell>
          <cell r="C58" t="str">
            <v>773020</v>
          </cell>
          <cell r="D58">
            <v>0</v>
          </cell>
          <cell r="E58">
            <v>36643</v>
          </cell>
          <cell r="F58">
            <v>19</v>
          </cell>
          <cell r="G58" t="str">
            <v>122435</v>
          </cell>
          <cell r="H58" t="str">
            <v>B0004166</v>
          </cell>
          <cell r="I58">
            <v>36692</v>
          </cell>
          <cell r="J58">
            <v>1</v>
          </cell>
          <cell r="K58" t="str">
            <v>LEX-3XWSR06</v>
          </cell>
          <cell r="L58" t="str">
            <v>3XWSR06</v>
          </cell>
          <cell r="M58" t="str">
            <v>3YR LEXONSITE REPAIR WTY-2450 2420 2455 4019</v>
          </cell>
          <cell r="N58" t="str">
            <v>x</v>
          </cell>
          <cell r="O58" t="str">
            <v>PN</v>
          </cell>
          <cell r="P58">
            <v>1</v>
          </cell>
          <cell r="Q58">
            <v>363</v>
          </cell>
          <cell r="R58">
            <v>363</v>
          </cell>
          <cell r="S58">
            <v>29.95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392.95</v>
          </cell>
          <cell r="Y58">
            <v>36661</v>
          </cell>
        </row>
        <row r="59">
          <cell r="A59">
            <v>36651</v>
          </cell>
          <cell r="B59" t="str">
            <v>IN</v>
          </cell>
          <cell r="C59" t="str">
            <v>760473</v>
          </cell>
          <cell r="D59">
            <v>0</v>
          </cell>
          <cell r="E59">
            <v>36643</v>
          </cell>
          <cell r="F59">
            <v>8</v>
          </cell>
          <cell r="G59" t="str">
            <v>122435</v>
          </cell>
          <cell r="H59" t="str">
            <v>B0004166</v>
          </cell>
          <cell r="I59">
            <v>36681</v>
          </cell>
          <cell r="J59">
            <v>5</v>
          </cell>
          <cell r="K59" t="str">
            <v>LEX-12A1454</v>
          </cell>
          <cell r="L59" t="str">
            <v>12A1454</v>
          </cell>
          <cell r="M59" t="str">
            <v>BLACK CART FOR OPTRA 1200</v>
          </cell>
          <cell r="N59" t="str">
            <v>LT</v>
          </cell>
          <cell r="O59" t="str">
            <v>PN</v>
          </cell>
          <cell r="P59">
            <v>1</v>
          </cell>
          <cell r="Q59">
            <v>83</v>
          </cell>
          <cell r="R59">
            <v>83</v>
          </cell>
          <cell r="X59">
            <v>83</v>
          </cell>
          <cell r="Y59">
            <v>36650</v>
          </cell>
        </row>
        <row r="60">
          <cell r="A60">
            <v>36651</v>
          </cell>
          <cell r="B60" t="str">
            <v>IN</v>
          </cell>
          <cell r="C60" t="str">
            <v>760473</v>
          </cell>
          <cell r="D60">
            <v>0</v>
          </cell>
          <cell r="E60">
            <v>36643</v>
          </cell>
          <cell r="F60">
            <v>8</v>
          </cell>
          <cell r="G60" t="str">
            <v>122435</v>
          </cell>
          <cell r="H60" t="str">
            <v>B0004166</v>
          </cell>
          <cell r="I60">
            <v>36681</v>
          </cell>
          <cell r="J60">
            <v>3</v>
          </cell>
          <cell r="K60" t="str">
            <v>LEX-12A1450</v>
          </cell>
          <cell r="L60" t="str">
            <v>12A1450</v>
          </cell>
          <cell r="M60" t="str">
            <v>BLACK PHOTOCONDUCTOR KITFOR COLOR OPTRA 1200, 120</v>
          </cell>
          <cell r="N60" t="str">
            <v>x</v>
          </cell>
          <cell r="O60" t="str">
            <v>PN</v>
          </cell>
          <cell r="P60">
            <v>1</v>
          </cell>
          <cell r="Q60">
            <v>79</v>
          </cell>
          <cell r="R60">
            <v>79</v>
          </cell>
          <cell r="S60">
            <v>232.01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79</v>
          </cell>
          <cell r="Y60">
            <v>36650</v>
          </cell>
        </row>
        <row r="61">
          <cell r="A61">
            <v>36651</v>
          </cell>
          <cell r="B61" t="str">
            <v>IN</v>
          </cell>
          <cell r="C61" t="str">
            <v>760473</v>
          </cell>
          <cell r="D61">
            <v>0</v>
          </cell>
          <cell r="E61">
            <v>36643</v>
          </cell>
          <cell r="F61">
            <v>8</v>
          </cell>
          <cell r="G61" t="str">
            <v>122435</v>
          </cell>
          <cell r="H61" t="str">
            <v>B0004166</v>
          </cell>
          <cell r="I61">
            <v>36681</v>
          </cell>
          <cell r="J61">
            <v>4</v>
          </cell>
          <cell r="K61" t="str">
            <v>LEX-12A1455</v>
          </cell>
          <cell r="L61" t="str">
            <v>12A1455</v>
          </cell>
          <cell r="M61" t="str">
            <v>COLOR PHOTOCONDUCTOR KITFOR COLOR OPTRA 1200, 120</v>
          </cell>
          <cell r="N61" t="str">
            <v>x</v>
          </cell>
          <cell r="O61" t="str">
            <v>PN</v>
          </cell>
          <cell r="P61">
            <v>1</v>
          </cell>
          <cell r="Q61">
            <v>206</v>
          </cell>
          <cell r="R61">
            <v>206</v>
          </cell>
          <cell r="S61">
            <v>16.62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206</v>
          </cell>
          <cell r="Y61">
            <v>36650</v>
          </cell>
        </row>
        <row r="62">
          <cell r="A62">
            <v>36647</v>
          </cell>
          <cell r="B62" t="str">
            <v>IN</v>
          </cell>
          <cell r="C62" t="str">
            <v>755190</v>
          </cell>
          <cell r="D62">
            <v>0</v>
          </cell>
          <cell r="E62">
            <v>36643</v>
          </cell>
          <cell r="F62">
            <v>4</v>
          </cell>
          <cell r="G62" t="str">
            <v>122435</v>
          </cell>
          <cell r="H62" t="str">
            <v>B0004166</v>
          </cell>
          <cell r="I62">
            <v>36677</v>
          </cell>
          <cell r="J62">
            <v>1</v>
          </cell>
          <cell r="K62" t="str">
            <v>LEX-12A1452</v>
          </cell>
          <cell r="L62" t="str">
            <v>12A1452</v>
          </cell>
          <cell r="M62" t="str">
            <v>CYAN TONER CARTRIDGE FORCOLOR OPTRA 1200,1200</v>
          </cell>
          <cell r="N62" t="str">
            <v>x</v>
          </cell>
          <cell r="O62" t="str">
            <v>PN</v>
          </cell>
          <cell r="P62">
            <v>1</v>
          </cell>
          <cell r="Q62">
            <v>112</v>
          </cell>
          <cell r="R62">
            <v>112</v>
          </cell>
          <cell r="S62">
            <v>18.48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130.47999999999999</v>
          </cell>
          <cell r="Y62">
            <v>36647</v>
          </cell>
        </row>
        <row r="63">
          <cell r="A63">
            <v>36644</v>
          </cell>
          <cell r="B63" t="str">
            <v>IN</v>
          </cell>
          <cell r="C63" t="str">
            <v>752878</v>
          </cell>
          <cell r="D63">
            <v>0</v>
          </cell>
          <cell r="E63">
            <v>36643</v>
          </cell>
          <cell r="F63">
            <v>1</v>
          </cell>
          <cell r="G63" t="str">
            <v>122435</v>
          </cell>
          <cell r="H63" t="str">
            <v>B0004166</v>
          </cell>
          <cell r="I63">
            <v>36674</v>
          </cell>
          <cell r="J63">
            <v>3</v>
          </cell>
          <cell r="K63" t="str">
            <v>MIC-FREIGHT</v>
          </cell>
          <cell r="L63" t="str">
            <v>FREIGHT</v>
          </cell>
          <cell r="M63" t="str">
            <v>FREIGHT CHARGE TAXABLETAXABLE</v>
          </cell>
          <cell r="N63" t="str">
            <v>x</v>
          </cell>
          <cell r="O63" t="str">
            <v>PN</v>
          </cell>
          <cell r="P63">
            <v>1</v>
          </cell>
          <cell r="Q63">
            <v>52</v>
          </cell>
          <cell r="R63">
            <v>52</v>
          </cell>
          <cell r="X63">
            <v>52</v>
          </cell>
          <cell r="Y63">
            <v>36644</v>
          </cell>
        </row>
        <row r="64">
          <cell r="A64">
            <v>36651</v>
          </cell>
          <cell r="B64" t="str">
            <v>IN</v>
          </cell>
          <cell r="C64" t="str">
            <v>760473</v>
          </cell>
          <cell r="D64">
            <v>0</v>
          </cell>
          <cell r="E64">
            <v>36643</v>
          </cell>
          <cell r="F64">
            <v>8</v>
          </cell>
          <cell r="G64" t="str">
            <v>122435</v>
          </cell>
          <cell r="H64" t="str">
            <v>B0004166</v>
          </cell>
          <cell r="I64">
            <v>36681</v>
          </cell>
          <cell r="J64">
            <v>6</v>
          </cell>
          <cell r="K64" t="str">
            <v>LEX-12A1451</v>
          </cell>
          <cell r="L64" t="str">
            <v>12A1451</v>
          </cell>
          <cell r="M64" t="str">
            <v>MAGENTA TONER CARTRIDGE FOR COLOR OPTRA 1200,1200</v>
          </cell>
          <cell r="N64" t="str">
            <v>x</v>
          </cell>
          <cell r="O64" t="str">
            <v>PN</v>
          </cell>
          <cell r="P64">
            <v>1</v>
          </cell>
          <cell r="Q64">
            <v>113</v>
          </cell>
          <cell r="R64">
            <v>113</v>
          </cell>
          <cell r="X64">
            <v>113</v>
          </cell>
          <cell r="Y64">
            <v>36650</v>
          </cell>
        </row>
        <row r="65">
          <cell r="A65">
            <v>36647</v>
          </cell>
          <cell r="B65" t="str">
            <v>IN</v>
          </cell>
          <cell r="C65" t="str">
            <v>755190</v>
          </cell>
          <cell r="D65">
            <v>0</v>
          </cell>
          <cell r="E65">
            <v>36643</v>
          </cell>
          <cell r="F65">
            <v>4</v>
          </cell>
          <cell r="G65" t="str">
            <v>122435</v>
          </cell>
          <cell r="H65" t="str">
            <v>B0004166</v>
          </cell>
          <cell r="I65">
            <v>36677</v>
          </cell>
          <cell r="J65">
            <v>2</v>
          </cell>
          <cell r="K65" t="str">
            <v>LEX-12A1453</v>
          </cell>
          <cell r="L65" t="str">
            <v>12A1453</v>
          </cell>
          <cell r="M65" t="str">
            <v>YELLOW TONER CARTRIDGE FOR COLOR OPTRA 1200,1200</v>
          </cell>
          <cell r="O65" t="str">
            <v>PN</v>
          </cell>
          <cell r="P65">
            <v>1</v>
          </cell>
          <cell r="Q65">
            <v>112</v>
          </cell>
          <cell r="R65">
            <v>112</v>
          </cell>
          <cell r="S65">
            <v>14.1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112</v>
          </cell>
          <cell r="Y65">
            <v>36647</v>
          </cell>
        </row>
        <row r="66">
          <cell r="A66">
            <v>36644</v>
          </cell>
          <cell r="B66" t="str">
            <v>IN</v>
          </cell>
          <cell r="C66" t="str">
            <v>752883</v>
          </cell>
          <cell r="D66">
            <v>0</v>
          </cell>
          <cell r="E66">
            <v>36644</v>
          </cell>
          <cell r="F66">
            <v>0</v>
          </cell>
          <cell r="G66" t="str">
            <v>122465</v>
          </cell>
          <cell r="H66" t="str">
            <v>B0004182</v>
          </cell>
          <cell r="I66">
            <v>36674</v>
          </cell>
          <cell r="J66">
            <v>1</v>
          </cell>
          <cell r="K66" t="str">
            <v>LEX-20T2040</v>
          </cell>
          <cell r="L66" t="str">
            <v>20T2040</v>
          </cell>
          <cell r="M66" t="str">
            <v>OPTRA T612N MONO LASER 2016MB, 167MHZ, PCL 6, PSL</v>
          </cell>
          <cell r="N66">
            <v>1</v>
          </cell>
          <cell r="O66" t="str">
            <v>PN</v>
          </cell>
          <cell r="P66">
            <v>1</v>
          </cell>
          <cell r="Q66">
            <v>1325</v>
          </cell>
          <cell r="R66">
            <v>1325</v>
          </cell>
          <cell r="S66">
            <v>110.14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1435.14</v>
          </cell>
          <cell r="Y66">
            <v>36644</v>
          </cell>
        </row>
        <row r="67">
          <cell r="A67">
            <v>36650</v>
          </cell>
          <cell r="B67" t="str">
            <v>IN</v>
          </cell>
          <cell r="C67" t="str">
            <v>758656</v>
          </cell>
          <cell r="D67">
            <v>0</v>
          </cell>
          <cell r="E67">
            <v>36644</v>
          </cell>
          <cell r="F67">
            <v>6</v>
          </cell>
          <cell r="G67" t="str">
            <v>122465</v>
          </cell>
          <cell r="H67" t="str">
            <v>B0004182</v>
          </cell>
          <cell r="I67">
            <v>36680</v>
          </cell>
          <cell r="J67">
            <v>1</v>
          </cell>
          <cell r="K67" t="str">
            <v>LEX-11K0681</v>
          </cell>
          <cell r="L67" t="str">
            <v>11K0681</v>
          </cell>
          <cell r="M67" t="str">
            <v>250 SHT DRAWER OPTRA T</v>
          </cell>
          <cell r="O67" t="str">
            <v>PN</v>
          </cell>
          <cell r="P67">
            <v>1</v>
          </cell>
          <cell r="Q67">
            <v>201</v>
          </cell>
          <cell r="R67">
            <v>201</v>
          </cell>
          <cell r="S67">
            <v>16.579999999999998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217.57999999999998</v>
          </cell>
          <cell r="Y67">
            <v>36649</v>
          </cell>
        </row>
        <row r="68">
          <cell r="A68">
            <v>36644</v>
          </cell>
          <cell r="B68" t="str">
            <v>IN</v>
          </cell>
          <cell r="C68" t="str">
            <v>752883</v>
          </cell>
          <cell r="D68">
            <v>0</v>
          </cell>
          <cell r="E68">
            <v>36644</v>
          </cell>
          <cell r="F68">
            <v>0</v>
          </cell>
          <cell r="G68" t="str">
            <v>122465</v>
          </cell>
          <cell r="H68" t="str">
            <v>B0004182</v>
          </cell>
          <cell r="I68">
            <v>36674</v>
          </cell>
          <cell r="J68">
            <v>3</v>
          </cell>
          <cell r="K68" t="str">
            <v>MIC-FREIGHT</v>
          </cell>
          <cell r="L68" t="str">
            <v>FREIGHT</v>
          </cell>
          <cell r="M68" t="str">
            <v>FREIGHT CHARGE TAXABLETAXABLE</v>
          </cell>
          <cell r="O68" t="str">
            <v>PN</v>
          </cell>
          <cell r="P68">
            <v>1</v>
          </cell>
          <cell r="Q68">
            <v>10</v>
          </cell>
          <cell r="R68">
            <v>10</v>
          </cell>
          <cell r="X68">
            <v>10</v>
          </cell>
          <cell r="Y68">
            <v>36644</v>
          </cell>
        </row>
        <row r="69">
          <cell r="A69">
            <v>36629</v>
          </cell>
          <cell r="B69" t="str">
            <v>IN</v>
          </cell>
          <cell r="C69" t="str">
            <v>731870</v>
          </cell>
          <cell r="D69">
            <v>0</v>
          </cell>
          <cell r="E69">
            <v>36622</v>
          </cell>
          <cell r="F69">
            <v>7</v>
          </cell>
          <cell r="G69" t="str">
            <v>121356</v>
          </cell>
          <cell r="H69" t="str">
            <v>B0004023</v>
          </cell>
          <cell r="I69">
            <v>36659</v>
          </cell>
          <cell r="J69">
            <v>1</v>
          </cell>
          <cell r="K69" t="str">
            <v>KST-KTC2721/64</v>
          </cell>
          <cell r="L69" t="str">
            <v>KTC2721/64</v>
          </cell>
          <cell r="M69" t="str">
            <v>64MB MEM MOD CPQ #220685-001 ARMADA 1500 SERIES</v>
          </cell>
          <cell r="P69">
            <v>1</v>
          </cell>
          <cell r="Q69">
            <v>120.15</v>
          </cell>
          <cell r="R69">
            <v>120.15</v>
          </cell>
          <cell r="S69">
            <v>9.91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55082.869999999995</v>
          </cell>
          <cell r="Y69">
            <v>36626</v>
          </cell>
        </row>
        <row r="70">
          <cell r="A70">
            <v>36621</v>
          </cell>
          <cell r="B70" t="str">
            <v>IN</v>
          </cell>
          <cell r="C70" t="str">
            <v>725317</v>
          </cell>
          <cell r="D70">
            <v>0</v>
          </cell>
          <cell r="E70">
            <v>36620</v>
          </cell>
          <cell r="F70">
            <v>1</v>
          </cell>
          <cell r="G70" t="str">
            <v>121118</v>
          </cell>
          <cell r="H70" t="str">
            <v>B0004009</v>
          </cell>
          <cell r="I70">
            <v>36651</v>
          </cell>
          <cell r="J70">
            <v>1</v>
          </cell>
          <cell r="K70" t="str">
            <v>LEX-12A2100</v>
          </cell>
          <cell r="L70" t="str">
            <v>12A2100</v>
          </cell>
          <cell r="M70" t="str">
            <v>OPTRA E310 2MB 8PPM LASERPNTR 1200DPI</v>
          </cell>
          <cell r="N70">
            <v>1</v>
          </cell>
          <cell r="O70" t="str">
            <v>PP</v>
          </cell>
          <cell r="P70">
            <v>1</v>
          </cell>
          <cell r="Q70">
            <v>385</v>
          </cell>
          <cell r="R70">
            <v>385</v>
          </cell>
          <cell r="S70">
            <v>32.590000000000003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417.59000000000003</v>
          </cell>
          <cell r="Y70">
            <v>36621</v>
          </cell>
        </row>
        <row r="71">
          <cell r="A71">
            <v>36622</v>
          </cell>
          <cell r="B71" t="str">
            <v>IN</v>
          </cell>
          <cell r="C71" t="str">
            <v>726413</v>
          </cell>
          <cell r="D71">
            <v>0</v>
          </cell>
          <cell r="E71">
            <v>36622</v>
          </cell>
          <cell r="F71">
            <v>0</v>
          </cell>
          <cell r="G71" t="str">
            <v>121351</v>
          </cell>
          <cell r="H71" t="str">
            <v>B0004028</v>
          </cell>
          <cell r="I71">
            <v>36652</v>
          </cell>
          <cell r="J71">
            <v>2</v>
          </cell>
          <cell r="K71" t="str">
            <v>LEX-12A2100</v>
          </cell>
          <cell r="L71" t="str">
            <v>12A2100</v>
          </cell>
          <cell r="M71" t="str">
            <v>OPTRA E310 2MB 8PPM LASERPNTR 1200DPI</v>
          </cell>
          <cell r="N71">
            <v>1</v>
          </cell>
          <cell r="O71" t="str">
            <v>PP</v>
          </cell>
          <cell r="P71">
            <v>1</v>
          </cell>
          <cell r="Q71">
            <v>384</v>
          </cell>
          <cell r="R71">
            <v>384</v>
          </cell>
          <cell r="S71">
            <v>237.56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384</v>
          </cell>
          <cell r="Y71">
            <v>36622</v>
          </cell>
        </row>
        <row r="72">
          <cell r="A72">
            <v>36628</v>
          </cell>
          <cell r="B72" t="str">
            <v>IN</v>
          </cell>
          <cell r="C72" t="str">
            <v>730798</v>
          </cell>
          <cell r="D72">
            <v>0</v>
          </cell>
          <cell r="E72">
            <v>36627</v>
          </cell>
          <cell r="F72">
            <v>1</v>
          </cell>
          <cell r="G72" t="str">
            <v>121598</v>
          </cell>
          <cell r="H72" t="str">
            <v>B0004063</v>
          </cell>
          <cell r="I72">
            <v>36658</v>
          </cell>
          <cell r="J72">
            <v>1</v>
          </cell>
          <cell r="K72" t="str">
            <v>LEX-12A2100</v>
          </cell>
          <cell r="L72" t="str">
            <v>12A2100</v>
          </cell>
          <cell r="M72" t="str">
            <v>OPTRA E310 2MB 8PPM LASERPNTR 1200DPI</v>
          </cell>
          <cell r="N72">
            <v>1</v>
          </cell>
          <cell r="O72" t="str">
            <v>PP</v>
          </cell>
          <cell r="P72">
            <v>1</v>
          </cell>
          <cell r="Q72">
            <v>384</v>
          </cell>
          <cell r="R72">
            <v>384</v>
          </cell>
          <cell r="S72">
            <v>31.68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415.68</v>
          </cell>
          <cell r="Y72">
            <v>36628</v>
          </cell>
        </row>
        <row r="73">
          <cell r="A73">
            <v>36628</v>
          </cell>
          <cell r="B73" t="str">
            <v>IN</v>
          </cell>
          <cell r="C73" t="str">
            <v>730799</v>
          </cell>
          <cell r="D73">
            <v>0</v>
          </cell>
          <cell r="E73">
            <v>36627</v>
          </cell>
          <cell r="F73">
            <v>1</v>
          </cell>
          <cell r="G73" t="str">
            <v>121599</v>
          </cell>
          <cell r="H73" t="str">
            <v>B0004064</v>
          </cell>
          <cell r="I73">
            <v>36658</v>
          </cell>
          <cell r="J73">
            <v>1</v>
          </cell>
          <cell r="K73" t="str">
            <v>LEX-12A2100</v>
          </cell>
          <cell r="L73" t="str">
            <v>12A2100</v>
          </cell>
          <cell r="M73" t="str">
            <v>OPTRA E310 2MB 8PPM LASERPNTR 1200DPI</v>
          </cell>
          <cell r="N73">
            <v>1</v>
          </cell>
          <cell r="O73" t="str">
            <v>PP</v>
          </cell>
          <cell r="P73">
            <v>1</v>
          </cell>
          <cell r="Q73">
            <v>384</v>
          </cell>
          <cell r="R73">
            <v>384</v>
          </cell>
          <cell r="S73">
            <v>31.68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415.68</v>
          </cell>
          <cell r="Y73">
            <v>36628</v>
          </cell>
        </row>
        <row r="74">
          <cell r="A74">
            <v>36629</v>
          </cell>
          <cell r="B74" t="str">
            <v>IN</v>
          </cell>
          <cell r="C74" t="str">
            <v>733054</v>
          </cell>
          <cell r="D74">
            <v>0</v>
          </cell>
          <cell r="E74">
            <v>36629</v>
          </cell>
          <cell r="F74">
            <v>0</v>
          </cell>
          <cell r="G74" t="str">
            <v>121804</v>
          </cell>
          <cell r="H74" t="str">
            <v>B0004070</v>
          </cell>
          <cell r="I74">
            <v>36659</v>
          </cell>
          <cell r="J74">
            <v>2</v>
          </cell>
          <cell r="K74" t="str">
            <v>LEX-12A2100</v>
          </cell>
          <cell r="L74" t="str">
            <v>12A2100</v>
          </cell>
          <cell r="M74" t="str">
            <v>OPTRA E310 2MB 8PPM LASERPNTR 1200DPI</v>
          </cell>
          <cell r="N74">
            <v>1</v>
          </cell>
          <cell r="O74" t="str">
            <v>PP</v>
          </cell>
          <cell r="P74">
            <v>1</v>
          </cell>
          <cell r="Q74">
            <v>384</v>
          </cell>
          <cell r="R74">
            <v>384</v>
          </cell>
          <cell r="X74">
            <v>384</v>
          </cell>
          <cell r="Y74">
            <v>36629</v>
          </cell>
        </row>
        <row r="75">
          <cell r="A75">
            <v>36634</v>
          </cell>
          <cell r="B75" t="str">
            <v>IN</v>
          </cell>
          <cell r="C75" t="str">
            <v>735250</v>
          </cell>
          <cell r="D75">
            <v>0</v>
          </cell>
          <cell r="E75">
            <v>36633</v>
          </cell>
          <cell r="F75">
            <v>1</v>
          </cell>
          <cell r="G75" t="str">
            <v>121909</v>
          </cell>
          <cell r="H75" t="str">
            <v>B0004078</v>
          </cell>
          <cell r="I75">
            <v>36664</v>
          </cell>
          <cell r="J75">
            <v>2</v>
          </cell>
          <cell r="K75" t="str">
            <v>LEX-12A2100</v>
          </cell>
          <cell r="L75" t="str">
            <v>12A2100</v>
          </cell>
          <cell r="M75" t="str">
            <v>OPTRA E310 2MB 8PPM LASERPNTR 1200DPI</v>
          </cell>
          <cell r="N75">
            <v>1</v>
          </cell>
          <cell r="O75" t="str">
            <v>PP</v>
          </cell>
          <cell r="P75">
            <v>1</v>
          </cell>
          <cell r="Q75">
            <v>385</v>
          </cell>
          <cell r="R75">
            <v>385</v>
          </cell>
          <cell r="S75">
            <v>5.09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385</v>
          </cell>
          <cell r="Y75">
            <v>36633</v>
          </cell>
        </row>
        <row r="76">
          <cell r="A76">
            <v>36640</v>
          </cell>
          <cell r="B76" t="str">
            <v>IN</v>
          </cell>
          <cell r="C76" t="str">
            <v>743941</v>
          </cell>
          <cell r="D76">
            <v>0</v>
          </cell>
          <cell r="E76">
            <v>36640</v>
          </cell>
          <cell r="F76">
            <v>0</v>
          </cell>
          <cell r="G76" t="str">
            <v>122162</v>
          </cell>
          <cell r="H76" t="str">
            <v>B0004113</v>
          </cell>
          <cell r="I76">
            <v>36670</v>
          </cell>
          <cell r="J76">
            <v>2</v>
          </cell>
          <cell r="K76" t="str">
            <v>LEX-12A2100</v>
          </cell>
          <cell r="L76" t="str">
            <v>12A2100</v>
          </cell>
          <cell r="M76" t="str">
            <v>OPTRA E310 2MB 8PPM LASERPNTR 1200DPI</v>
          </cell>
          <cell r="N76">
            <v>1</v>
          </cell>
          <cell r="O76" t="str">
            <v>PP</v>
          </cell>
          <cell r="P76">
            <v>1</v>
          </cell>
          <cell r="Q76">
            <v>385</v>
          </cell>
          <cell r="R76">
            <v>385</v>
          </cell>
          <cell r="S76">
            <v>4.0999999999999996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385</v>
          </cell>
          <cell r="Y76">
            <v>36640</v>
          </cell>
        </row>
        <row r="77">
          <cell r="A77">
            <v>36629</v>
          </cell>
          <cell r="B77" t="str">
            <v>IN</v>
          </cell>
          <cell r="C77" t="str">
            <v>731842</v>
          </cell>
          <cell r="D77">
            <v>0</v>
          </cell>
          <cell r="E77">
            <v>36620</v>
          </cell>
          <cell r="F77">
            <v>9</v>
          </cell>
          <cell r="G77" t="str">
            <v>121118</v>
          </cell>
          <cell r="H77" t="str">
            <v>B0004009</v>
          </cell>
          <cell r="I77">
            <v>36659</v>
          </cell>
          <cell r="J77">
            <v>1</v>
          </cell>
          <cell r="K77" t="str">
            <v>KST-S832001</v>
          </cell>
          <cell r="L77" t="str">
            <v>S832001</v>
          </cell>
          <cell r="M77" t="str">
            <v>32MB MEM MOD LEX OPTRA SC1275 1275N</v>
          </cell>
          <cell r="N77" t="str">
            <v>x</v>
          </cell>
          <cell r="O77" t="str">
            <v>PP</v>
          </cell>
          <cell r="P77">
            <v>1</v>
          </cell>
          <cell r="Q77">
            <v>97</v>
          </cell>
          <cell r="R77">
            <v>97</v>
          </cell>
          <cell r="S77">
            <v>8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105</v>
          </cell>
          <cell r="Y77">
            <v>36626</v>
          </cell>
        </row>
        <row r="78">
          <cell r="A78">
            <v>36621</v>
          </cell>
          <cell r="B78" t="str">
            <v>IN</v>
          </cell>
          <cell r="C78" t="str">
            <v>725317</v>
          </cell>
          <cell r="D78">
            <v>0</v>
          </cell>
          <cell r="E78">
            <v>36620</v>
          </cell>
          <cell r="F78">
            <v>1</v>
          </cell>
          <cell r="G78" t="str">
            <v>121118</v>
          </cell>
          <cell r="H78" t="str">
            <v>B0004009</v>
          </cell>
          <cell r="I78">
            <v>36651</v>
          </cell>
          <cell r="J78">
            <v>3</v>
          </cell>
          <cell r="K78" t="str">
            <v>MIC-FREIGHT</v>
          </cell>
          <cell r="L78" t="str">
            <v>FREIGHT</v>
          </cell>
          <cell r="M78" t="str">
            <v>FREIGHT CHARGE TAXABLETAXABLE</v>
          </cell>
          <cell r="O78" t="str">
            <v>PP</v>
          </cell>
          <cell r="P78">
            <v>1</v>
          </cell>
          <cell r="Q78">
            <v>10</v>
          </cell>
          <cell r="R78">
            <v>10</v>
          </cell>
          <cell r="S78">
            <v>21.29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10</v>
          </cell>
          <cell r="Y78">
            <v>36621</v>
          </cell>
        </row>
        <row r="79">
          <cell r="A79">
            <v>36622</v>
          </cell>
          <cell r="B79" t="str">
            <v>IN</v>
          </cell>
          <cell r="C79" t="str">
            <v>725647</v>
          </cell>
          <cell r="D79">
            <v>0</v>
          </cell>
          <cell r="E79">
            <v>36620</v>
          </cell>
          <cell r="F79">
            <v>2</v>
          </cell>
          <cell r="G79" t="str">
            <v>121118</v>
          </cell>
          <cell r="H79" t="str">
            <v>B0004009</v>
          </cell>
          <cell r="I79">
            <v>36652</v>
          </cell>
          <cell r="J79">
            <v>1</v>
          </cell>
          <cell r="K79" t="str">
            <v>BEL-F2A032-10</v>
          </cell>
          <cell r="L79" t="str">
            <v>F2A032-10</v>
          </cell>
          <cell r="M79" t="str">
            <v>PRO IBM PAR PNTR CABLE, 1DB25/CENT 36 M, 10</v>
          </cell>
          <cell r="O79" t="str">
            <v>PP</v>
          </cell>
          <cell r="P79">
            <v>1</v>
          </cell>
          <cell r="Q79">
            <v>4</v>
          </cell>
          <cell r="R79">
            <v>4</v>
          </cell>
          <cell r="S79">
            <v>0.33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4.33</v>
          </cell>
          <cell r="Y79">
            <v>36621</v>
          </cell>
        </row>
        <row r="80">
          <cell r="A80">
            <v>36629</v>
          </cell>
          <cell r="B80" t="str">
            <v>IN</v>
          </cell>
          <cell r="C80" t="str">
            <v>731869</v>
          </cell>
          <cell r="D80">
            <v>0</v>
          </cell>
          <cell r="E80">
            <v>36622</v>
          </cell>
          <cell r="F80">
            <v>7</v>
          </cell>
          <cell r="G80" t="str">
            <v>121351</v>
          </cell>
          <cell r="H80" t="str">
            <v>B0004028</v>
          </cell>
          <cell r="I80">
            <v>36659</v>
          </cell>
          <cell r="J80">
            <v>1</v>
          </cell>
          <cell r="K80" t="str">
            <v>KST-S832001</v>
          </cell>
          <cell r="L80" t="str">
            <v>S832001</v>
          </cell>
          <cell r="M80" t="str">
            <v>32MB MEM MOD LEX OPTRASC 1275 1275N</v>
          </cell>
          <cell r="O80" t="str">
            <v>PP</v>
          </cell>
          <cell r="P80">
            <v>1</v>
          </cell>
          <cell r="Q80">
            <v>96.12</v>
          </cell>
          <cell r="R80">
            <v>96.12</v>
          </cell>
          <cell r="S80">
            <v>5.53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101.65</v>
          </cell>
          <cell r="Y80">
            <v>36626</v>
          </cell>
        </row>
        <row r="81">
          <cell r="A81">
            <v>36622</v>
          </cell>
          <cell r="B81" t="str">
            <v>IN</v>
          </cell>
          <cell r="C81" t="str">
            <v>726413</v>
          </cell>
          <cell r="D81">
            <v>0</v>
          </cell>
          <cell r="E81">
            <v>36622</v>
          </cell>
          <cell r="F81">
            <v>0</v>
          </cell>
          <cell r="G81" t="str">
            <v>121351</v>
          </cell>
          <cell r="H81" t="str">
            <v>B0004028</v>
          </cell>
          <cell r="I81">
            <v>36652</v>
          </cell>
          <cell r="J81">
            <v>1</v>
          </cell>
          <cell r="K81" t="str">
            <v>BEL-F2A032-10</v>
          </cell>
          <cell r="L81" t="str">
            <v>F2A032-10</v>
          </cell>
          <cell r="M81" t="str">
            <v>PRO IBM PAR PNTR CABLE, 1DB25/CENT 36 M, 10</v>
          </cell>
          <cell r="O81" t="str">
            <v>PP</v>
          </cell>
          <cell r="P81">
            <v>1</v>
          </cell>
          <cell r="Q81">
            <v>3.39</v>
          </cell>
          <cell r="R81">
            <v>3.39</v>
          </cell>
          <cell r="S81">
            <v>22.27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25.66</v>
          </cell>
          <cell r="Y81">
            <v>36622</v>
          </cell>
        </row>
        <row r="82">
          <cell r="A82">
            <v>36635</v>
          </cell>
          <cell r="B82" t="str">
            <v>IN</v>
          </cell>
          <cell r="C82" t="str">
            <v>736600</v>
          </cell>
          <cell r="D82">
            <v>0</v>
          </cell>
          <cell r="E82">
            <v>36627</v>
          </cell>
          <cell r="F82">
            <v>8</v>
          </cell>
          <cell r="G82" t="str">
            <v>121598</v>
          </cell>
          <cell r="H82" t="str">
            <v>B0004063</v>
          </cell>
          <cell r="I82">
            <v>36665</v>
          </cell>
          <cell r="J82">
            <v>1</v>
          </cell>
          <cell r="K82" t="str">
            <v>KST-S832001</v>
          </cell>
          <cell r="L82" t="str">
            <v>S832001</v>
          </cell>
          <cell r="M82" t="str">
            <v>32MB MEM MOD LEX OPTRASC 1275 1275N</v>
          </cell>
          <cell r="N82">
            <v>1</v>
          </cell>
          <cell r="O82" t="str">
            <v>PP</v>
          </cell>
          <cell r="P82">
            <v>1</v>
          </cell>
          <cell r="Q82">
            <v>96.12</v>
          </cell>
          <cell r="R82">
            <v>96.12</v>
          </cell>
          <cell r="S82">
            <v>7.93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104.05000000000001</v>
          </cell>
          <cell r="Y82">
            <v>36634</v>
          </cell>
        </row>
        <row r="83">
          <cell r="A83">
            <v>36629</v>
          </cell>
          <cell r="B83" t="str">
            <v>IN</v>
          </cell>
          <cell r="C83" t="str">
            <v>731007</v>
          </cell>
          <cell r="D83">
            <v>0</v>
          </cell>
          <cell r="E83">
            <v>36627</v>
          </cell>
          <cell r="F83">
            <v>2</v>
          </cell>
          <cell r="G83" t="str">
            <v>121598</v>
          </cell>
          <cell r="H83" t="str">
            <v>B0004063</v>
          </cell>
          <cell r="I83">
            <v>36659</v>
          </cell>
          <cell r="J83">
            <v>1</v>
          </cell>
          <cell r="K83" t="str">
            <v>BEL-F2A032-10</v>
          </cell>
          <cell r="L83" t="str">
            <v>F2A032-10</v>
          </cell>
          <cell r="M83" t="str">
            <v>PRO IBM PAR PNTR CABLE, 1DB25/CENT 36 M, 10</v>
          </cell>
          <cell r="O83" t="str">
            <v>PP</v>
          </cell>
          <cell r="P83">
            <v>1</v>
          </cell>
          <cell r="Q83">
            <v>3.39</v>
          </cell>
          <cell r="R83">
            <v>3.39</v>
          </cell>
          <cell r="S83">
            <v>0.28000000000000003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3.67</v>
          </cell>
          <cell r="Y83">
            <v>36628</v>
          </cell>
        </row>
        <row r="84">
          <cell r="A84">
            <v>36636</v>
          </cell>
          <cell r="B84" t="str">
            <v>IN</v>
          </cell>
          <cell r="C84" t="str">
            <v>738540</v>
          </cell>
          <cell r="D84">
            <v>0</v>
          </cell>
          <cell r="E84">
            <v>36627</v>
          </cell>
          <cell r="F84">
            <v>9</v>
          </cell>
          <cell r="G84" t="str">
            <v>121599</v>
          </cell>
          <cell r="H84" t="str">
            <v>B0004064</v>
          </cell>
          <cell r="I84">
            <v>36666</v>
          </cell>
          <cell r="J84">
            <v>1</v>
          </cell>
          <cell r="K84" t="str">
            <v>KST-S832001</v>
          </cell>
          <cell r="L84" t="str">
            <v>S832001</v>
          </cell>
          <cell r="M84" t="str">
            <v>32MB MEM MOD LEX OPTRASC 1275 1275N</v>
          </cell>
          <cell r="O84" t="str">
            <v>PP</v>
          </cell>
          <cell r="P84">
            <v>1</v>
          </cell>
          <cell r="Q84">
            <v>96.12</v>
          </cell>
          <cell r="R84">
            <v>96.12</v>
          </cell>
          <cell r="S84">
            <v>7.93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104.05000000000001</v>
          </cell>
          <cell r="Y84">
            <v>36635</v>
          </cell>
        </row>
        <row r="85">
          <cell r="A85">
            <v>36629</v>
          </cell>
          <cell r="B85" t="str">
            <v>IN</v>
          </cell>
          <cell r="C85" t="str">
            <v>731008</v>
          </cell>
          <cell r="D85">
            <v>0</v>
          </cell>
          <cell r="E85">
            <v>36627</v>
          </cell>
          <cell r="F85">
            <v>2</v>
          </cell>
          <cell r="G85" t="str">
            <v>121599</v>
          </cell>
          <cell r="H85" t="str">
            <v>B0004064</v>
          </cell>
          <cell r="I85">
            <v>36659</v>
          </cell>
          <cell r="J85">
            <v>1</v>
          </cell>
          <cell r="K85" t="str">
            <v>BEL-F2A032-10</v>
          </cell>
          <cell r="L85" t="str">
            <v>F2A032-10</v>
          </cell>
          <cell r="M85" t="str">
            <v>PRO IBM PAR PNTR CABLE, 1DB25/CENT 36 M, 10</v>
          </cell>
          <cell r="O85" t="str">
            <v>PP</v>
          </cell>
          <cell r="P85">
            <v>1</v>
          </cell>
          <cell r="Q85">
            <v>3.39</v>
          </cell>
          <cell r="R85">
            <v>3.39</v>
          </cell>
          <cell r="S85">
            <v>0.28000000000000003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3.67</v>
          </cell>
          <cell r="Y85">
            <v>36628</v>
          </cell>
        </row>
        <row r="86">
          <cell r="A86">
            <v>36644</v>
          </cell>
          <cell r="B86" t="str">
            <v>IN</v>
          </cell>
          <cell r="C86" t="str">
            <v>751193</v>
          </cell>
          <cell r="D86">
            <v>0</v>
          </cell>
          <cell r="E86">
            <v>36629</v>
          </cell>
          <cell r="F86">
            <v>15</v>
          </cell>
          <cell r="G86" t="str">
            <v>121804</v>
          </cell>
          <cell r="H86" t="str">
            <v>B0004070</v>
          </cell>
          <cell r="I86">
            <v>36674</v>
          </cell>
          <cell r="J86">
            <v>1</v>
          </cell>
          <cell r="K86" t="str">
            <v>KST-S832001</v>
          </cell>
          <cell r="L86" t="str">
            <v>S832001</v>
          </cell>
          <cell r="M86" t="str">
            <v>32MB MEM MOD LEX OPTRASC 1275 1275N</v>
          </cell>
          <cell r="O86" t="str">
            <v>PP</v>
          </cell>
          <cell r="P86">
            <v>1</v>
          </cell>
          <cell r="Q86">
            <v>97</v>
          </cell>
          <cell r="R86">
            <v>97</v>
          </cell>
          <cell r="S86">
            <v>8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105</v>
          </cell>
          <cell r="Y86">
            <v>36643</v>
          </cell>
        </row>
        <row r="87">
          <cell r="A87">
            <v>36629</v>
          </cell>
          <cell r="B87" t="str">
            <v>IN</v>
          </cell>
          <cell r="C87" t="str">
            <v>733054</v>
          </cell>
          <cell r="D87">
            <v>0</v>
          </cell>
          <cell r="E87">
            <v>36629</v>
          </cell>
          <cell r="F87">
            <v>0</v>
          </cell>
          <cell r="G87" t="str">
            <v>121804</v>
          </cell>
          <cell r="H87" t="str">
            <v>B0004070</v>
          </cell>
          <cell r="I87">
            <v>36659</v>
          </cell>
          <cell r="J87">
            <v>4</v>
          </cell>
          <cell r="K87" t="str">
            <v>MIC-FREIGHT</v>
          </cell>
          <cell r="L87" t="str">
            <v>FREIGHT</v>
          </cell>
          <cell r="M87" t="str">
            <v>FREIGHT CHARGETAXABLE</v>
          </cell>
          <cell r="O87" t="str">
            <v>PP</v>
          </cell>
          <cell r="P87">
            <v>1</v>
          </cell>
          <cell r="Q87">
            <v>0</v>
          </cell>
          <cell r="R87">
            <v>0</v>
          </cell>
          <cell r="S87">
            <v>41.5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36629</v>
          </cell>
        </row>
        <row r="88">
          <cell r="A88">
            <v>36629</v>
          </cell>
          <cell r="B88" t="str">
            <v>IN</v>
          </cell>
          <cell r="C88" t="str">
            <v>733054</v>
          </cell>
          <cell r="D88">
            <v>0</v>
          </cell>
          <cell r="E88">
            <v>36629</v>
          </cell>
          <cell r="F88">
            <v>0</v>
          </cell>
          <cell r="G88" t="str">
            <v>121804</v>
          </cell>
          <cell r="H88" t="str">
            <v>B0004070</v>
          </cell>
          <cell r="I88">
            <v>36659</v>
          </cell>
          <cell r="J88">
            <v>1</v>
          </cell>
          <cell r="K88" t="str">
            <v>BEL-F2A032-10</v>
          </cell>
          <cell r="L88" t="str">
            <v>F2A032-10</v>
          </cell>
          <cell r="M88" t="str">
            <v>PRO IBM PAR PNTR CABLE, 1DB25/CENT 36 M, 10</v>
          </cell>
          <cell r="O88" t="str">
            <v>PP</v>
          </cell>
          <cell r="P88">
            <v>1</v>
          </cell>
          <cell r="Q88">
            <v>4</v>
          </cell>
          <cell r="R88">
            <v>4</v>
          </cell>
          <cell r="S88">
            <v>32.01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36.01</v>
          </cell>
          <cell r="Y88">
            <v>36629</v>
          </cell>
        </row>
        <row r="89">
          <cell r="A89">
            <v>36648</v>
          </cell>
          <cell r="B89" t="str">
            <v>IN</v>
          </cell>
          <cell r="C89" t="str">
            <v>755864</v>
          </cell>
          <cell r="D89">
            <v>0</v>
          </cell>
          <cell r="E89">
            <v>36633</v>
          </cell>
          <cell r="F89">
            <v>15</v>
          </cell>
          <cell r="G89" t="str">
            <v>121909</v>
          </cell>
          <cell r="H89" t="str">
            <v>B0004078</v>
          </cell>
          <cell r="I89">
            <v>36678</v>
          </cell>
          <cell r="J89">
            <v>1</v>
          </cell>
          <cell r="K89" t="str">
            <v>KST-S832001</v>
          </cell>
          <cell r="L89" t="str">
            <v>S832001</v>
          </cell>
          <cell r="M89" t="str">
            <v>32MB MEM MOD LEX OPTRASC 1275 1275N</v>
          </cell>
          <cell r="O89" t="str">
            <v>PP</v>
          </cell>
          <cell r="P89">
            <v>1</v>
          </cell>
          <cell r="Q89">
            <v>97</v>
          </cell>
          <cell r="R89">
            <v>97</v>
          </cell>
          <cell r="S89">
            <v>8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105</v>
          </cell>
          <cell r="Y89">
            <v>36643</v>
          </cell>
        </row>
        <row r="90">
          <cell r="A90">
            <v>36634</v>
          </cell>
          <cell r="B90" t="str">
            <v>IN</v>
          </cell>
          <cell r="C90" t="str">
            <v>735250</v>
          </cell>
          <cell r="D90">
            <v>0</v>
          </cell>
          <cell r="E90">
            <v>36633</v>
          </cell>
          <cell r="F90">
            <v>1</v>
          </cell>
          <cell r="G90" t="str">
            <v>121909</v>
          </cell>
          <cell r="H90" t="str">
            <v>B0004078</v>
          </cell>
          <cell r="I90">
            <v>36664</v>
          </cell>
          <cell r="J90">
            <v>1</v>
          </cell>
          <cell r="K90" t="str">
            <v>BEL-F2A032-10</v>
          </cell>
          <cell r="L90" t="str">
            <v>F2A032-10</v>
          </cell>
          <cell r="M90" t="str">
            <v>PRO IBM PAR PNTR CABLE, 1DB25/CENT 36 M, 10</v>
          </cell>
          <cell r="O90" t="str">
            <v>PP</v>
          </cell>
          <cell r="P90">
            <v>1</v>
          </cell>
          <cell r="Q90">
            <v>4</v>
          </cell>
          <cell r="R90">
            <v>4</v>
          </cell>
          <cell r="S90">
            <v>32.090000000000003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36.090000000000003</v>
          </cell>
          <cell r="Y90">
            <v>36633</v>
          </cell>
        </row>
        <row r="91">
          <cell r="A91">
            <v>36650</v>
          </cell>
          <cell r="B91" t="str">
            <v>IN</v>
          </cell>
          <cell r="C91" t="str">
            <v>759626</v>
          </cell>
          <cell r="D91">
            <v>0</v>
          </cell>
          <cell r="E91">
            <v>36640</v>
          </cell>
          <cell r="F91">
            <v>10</v>
          </cell>
          <cell r="G91" t="str">
            <v>122162</v>
          </cell>
          <cell r="H91" t="str">
            <v>B0004113</v>
          </cell>
          <cell r="I91">
            <v>36680</v>
          </cell>
          <cell r="J91">
            <v>1</v>
          </cell>
          <cell r="K91" t="str">
            <v>KST-S832001</v>
          </cell>
          <cell r="L91" t="str">
            <v>S832001</v>
          </cell>
          <cell r="M91" t="str">
            <v>32MB MEM MOD LEX OPTRA SC1275 1275N</v>
          </cell>
          <cell r="O91" t="str">
            <v>PP</v>
          </cell>
          <cell r="P91">
            <v>1</v>
          </cell>
          <cell r="Q91">
            <v>99</v>
          </cell>
          <cell r="R91">
            <v>99</v>
          </cell>
          <cell r="S91">
            <v>8.17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107.17</v>
          </cell>
          <cell r="Y91">
            <v>36650</v>
          </cell>
        </row>
        <row r="92">
          <cell r="A92">
            <v>36647</v>
          </cell>
          <cell r="B92" t="str">
            <v>IN</v>
          </cell>
          <cell r="C92" t="str">
            <v>755188</v>
          </cell>
          <cell r="D92">
            <v>0</v>
          </cell>
          <cell r="E92">
            <v>36640</v>
          </cell>
          <cell r="F92">
            <v>7</v>
          </cell>
          <cell r="G92" t="str">
            <v>122162</v>
          </cell>
          <cell r="H92" t="str">
            <v>B0004113</v>
          </cell>
          <cell r="I92">
            <v>36677</v>
          </cell>
          <cell r="J92">
            <v>1</v>
          </cell>
          <cell r="K92" t="str">
            <v>LEX-3XWSR02</v>
          </cell>
          <cell r="L92" t="str">
            <v>3XWSR02</v>
          </cell>
          <cell r="M92" t="str">
            <v>3YR LEXONSITE REPAIR WTY-OPTRA E K 4227 WINWRTR20</v>
          </cell>
          <cell r="O92" t="str">
            <v>PP</v>
          </cell>
          <cell r="P92">
            <v>1</v>
          </cell>
          <cell r="Q92">
            <v>312</v>
          </cell>
          <cell r="R92">
            <v>312</v>
          </cell>
          <cell r="S92">
            <v>25.74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337.74</v>
          </cell>
          <cell r="Y92">
            <v>36647</v>
          </cell>
        </row>
        <row r="93">
          <cell r="A93">
            <v>36640</v>
          </cell>
          <cell r="B93" t="str">
            <v>IN</v>
          </cell>
          <cell r="C93" t="str">
            <v>743941</v>
          </cell>
          <cell r="D93">
            <v>0</v>
          </cell>
          <cell r="E93">
            <v>36640</v>
          </cell>
          <cell r="F93">
            <v>0</v>
          </cell>
          <cell r="G93" t="str">
            <v>122162</v>
          </cell>
          <cell r="H93" t="str">
            <v>B0004113</v>
          </cell>
          <cell r="I93">
            <v>36670</v>
          </cell>
          <cell r="J93">
            <v>1</v>
          </cell>
          <cell r="K93" t="str">
            <v>BEL-F2A032-10</v>
          </cell>
          <cell r="L93" t="str">
            <v>F2A032-10</v>
          </cell>
          <cell r="M93" t="str">
            <v>PRO IBM PAR PNTR CABLE, 1DB25/CENT 36 M, 10</v>
          </cell>
          <cell r="O93" t="str">
            <v>PP</v>
          </cell>
          <cell r="P93">
            <v>1</v>
          </cell>
          <cell r="Q93">
            <v>4</v>
          </cell>
          <cell r="R93">
            <v>4</v>
          </cell>
          <cell r="S93">
            <v>32.090000000000003</v>
          </cell>
          <cell r="T93">
            <v>10</v>
          </cell>
          <cell r="U93">
            <v>0</v>
          </cell>
          <cell r="V93">
            <v>0</v>
          </cell>
          <cell r="W93">
            <v>0</v>
          </cell>
          <cell r="X93">
            <v>46.09</v>
          </cell>
          <cell r="Y93">
            <v>36640</v>
          </cell>
        </row>
        <row r="94">
          <cell r="A94">
            <v>36635</v>
          </cell>
          <cell r="B94" t="str">
            <v>IN</v>
          </cell>
          <cell r="C94" t="str">
            <v>736593</v>
          </cell>
          <cell r="D94">
            <v>0</v>
          </cell>
          <cell r="E94">
            <v>36623</v>
          </cell>
          <cell r="F94">
            <v>12</v>
          </cell>
          <cell r="G94" t="str">
            <v>121485</v>
          </cell>
          <cell r="H94" t="str">
            <v>B0004056</v>
          </cell>
          <cell r="I94">
            <v>36665</v>
          </cell>
          <cell r="J94">
            <v>1</v>
          </cell>
          <cell r="K94" t="str">
            <v>HPC-C6273A#ABA</v>
          </cell>
          <cell r="L94" t="str">
            <v>C6273A#ABA</v>
          </cell>
          <cell r="M94" t="str">
            <v>HP SCANJET 6200CXI SCNR</v>
          </cell>
          <cell r="N94">
            <v>1</v>
          </cell>
          <cell r="O94" t="str">
            <v>SCAN</v>
          </cell>
          <cell r="P94">
            <v>1</v>
          </cell>
          <cell r="Q94">
            <v>274</v>
          </cell>
          <cell r="R94">
            <v>274</v>
          </cell>
          <cell r="S94">
            <v>28.4</v>
          </cell>
          <cell r="T94">
            <v>10</v>
          </cell>
          <cell r="U94">
            <v>0</v>
          </cell>
          <cell r="V94">
            <v>0</v>
          </cell>
          <cell r="W94">
            <v>0</v>
          </cell>
          <cell r="X94">
            <v>312.39999999999998</v>
          </cell>
          <cell r="Y94">
            <v>36634</v>
          </cell>
        </row>
        <row r="95">
          <cell r="A95">
            <v>36643</v>
          </cell>
          <cell r="B95" t="str">
            <v>IN</v>
          </cell>
          <cell r="C95" t="str">
            <v>749263</v>
          </cell>
          <cell r="D95">
            <v>0</v>
          </cell>
          <cell r="E95">
            <v>36640</v>
          </cell>
          <cell r="F95">
            <v>3</v>
          </cell>
          <cell r="G95" t="str">
            <v>122134</v>
          </cell>
          <cell r="H95" t="str">
            <v>B0004105</v>
          </cell>
          <cell r="I95">
            <v>36673</v>
          </cell>
          <cell r="J95">
            <v>1</v>
          </cell>
          <cell r="K95" t="str">
            <v>HPC-C6273A#ABA</v>
          </cell>
          <cell r="L95" t="str">
            <v>C6273A#ABA</v>
          </cell>
          <cell r="M95" t="str">
            <v>HP SCANJET 6200CXI SCNR</v>
          </cell>
          <cell r="N95">
            <v>1</v>
          </cell>
          <cell r="O95" t="str">
            <v>SCAN</v>
          </cell>
          <cell r="P95">
            <v>1</v>
          </cell>
          <cell r="Q95">
            <v>273</v>
          </cell>
          <cell r="R95">
            <v>273</v>
          </cell>
          <cell r="S95">
            <v>23.35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296.35000000000002</v>
          </cell>
          <cell r="Y95">
            <v>36641</v>
          </cell>
        </row>
        <row r="96">
          <cell r="A96">
            <v>36644</v>
          </cell>
          <cell r="B96" t="str">
            <v>IN</v>
          </cell>
          <cell r="C96" t="str">
            <v>751200</v>
          </cell>
          <cell r="D96">
            <v>0</v>
          </cell>
          <cell r="E96">
            <v>36642</v>
          </cell>
          <cell r="F96">
            <v>2</v>
          </cell>
          <cell r="G96" t="str">
            <v>122299</v>
          </cell>
          <cell r="H96" t="str">
            <v>B0004140</v>
          </cell>
          <cell r="I96">
            <v>36674</v>
          </cell>
          <cell r="J96">
            <v>1</v>
          </cell>
          <cell r="K96" t="str">
            <v>HPC-C7679A#ABA</v>
          </cell>
          <cell r="L96" t="str">
            <v>C7679A#ABA</v>
          </cell>
          <cell r="M96" t="str">
            <v>HP SCANJET 6390CXI AVAILABLE 10/99</v>
          </cell>
          <cell r="N96">
            <v>1</v>
          </cell>
          <cell r="O96" t="str">
            <v>SCAN</v>
          </cell>
          <cell r="P96">
            <v>1</v>
          </cell>
          <cell r="Q96">
            <v>814</v>
          </cell>
          <cell r="R96">
            <v>814</v>
          </cell>
          <cell r="S96">
            <v>67.98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881.98</v>
          </cell>
          <cell r="Y96">
            <v>36643</v>
          </cell>
        </row>
        <row r="97">
          <cell r="A97">
            <v>36643</v>
          </cell>
          <cell r="B97" t="str">
            <v>IN</v>
          </cell>
          <cell r="C97" t="str">
            <v>749263</v>
          </cell>
          <cell r="D97">
            <v>0</v>
          </cell>
          <cell r="E97">
            <v>36640</v>
          </cell>
          <cell r="F97">
            <v>3</v>
          </cell>
          <cell r="G97" t="str">
            <v>122134</v>
          </cell>
          <cell r="H97" t="str">
            <v>B0004105</v>
          </cell>
          <cell r="I97">
            <v>36673</v>
          </cell>
          <cell r="J97">
            <v>3</v>
          </cell>
          <cell r="K97" t="str">
            <v>MIC-FREIGHT</v>
          </cell>
          <cell r="L97" t="str">
            <v>FREIGHT</v>
          </cell>
          <cell r="M97" t="str">
            <v>FREIGHT CHARGE TAXABLETAXABLE</v>
          </cell>
          <cell r="N97" t="str">
            <v>x</v>
          </cell>
          <cell r="O97" t="str">
            <v>SCAN</v>
          </cell>
          <cell r="P97">
            <v>1</v>
          </cell>
          <cell r="Q97">
            <v>10</v>
          </cell>
          <cell r="R97">
            <v>10</v>
          </cell>
          <cell r="S97">
            <v>33.92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10</v>
          </cell>
          <cell r="Y97">
            <v>36641</v>
          </cell>
        </row>
        <row r="98">
          <cell r="A98">
            <v>36644</v>
          </cell>
          <cell r="B98" t="str">
            <v>IN</v>
          </cell>
          <cell r="C98" t="str">
            <v>751200</v>
          </cell>
          <cell r="D98">
            <v>0</v>
          </cell>
          <cell r="E98">
            <v>36642</v>
          </cell>
          <cell r="F98">
            <v>2</v>
          </cell>
          <cell r="G98" t="str">
            <v>122299</v>
          </cell>
          <cell r="H98" t="str">
            <v>B0004140</v>
          </cell>
          <cell r="I98">
            <v>36674</v>
          </cell>
          <cell r="J98">
            <v>3</v>
          </cell>
          <cell r="K98" t="str">
            <v>MIC-FREIGHT</v>
          </cell>
          <cell r="L98" t="str">
            <v>FREIGHT</v>
          </cell>
          <cell r="M98" t="str">
            <v>FREIGHT CHARGE TAXABLETAXABLE</v>
          </cell>
          <cell r="N98" t="str">
            <v>x</v>
          </cell>
          <cell r="O98" t="str">
            <v>SCAN</v>
          </cell>
          <cell r="P98">
            <v>1</v>
          </cell>
          <cell r="Q98">
            <v>10</v>
          </cell>
          <cell r="R98">
            <v>10</v>
          </cell>
          <cell r="X98">
            <v>10</v>
          </cell>
          <cell r="Y98">
            <v>36643</v>
          </cell>
        </row>
        <row r="99">
          <cell r="A99">
            <v>36627</v>
          </cell>
          <cell r="B99" t="str">
            <v>IN</v>
          </cell>
          <cell r="C99" t="str">
            <v>729404</v>
          </cell>
          <cell r="D99">
            <v>0</v>
          </cell>
          <cell r="E99">
            <v>36620</v>
          </cell>
          <cell r="F99">
            <v>7</v>
          </cell>
          <cell r="G99" t="str">
            <v>121116</v>
          </cell>
          <cell r="H99" t="str">
            <v>B0004007</v>
          </cell>
          <cell r="I99">
            <v>36657</v>
          </cell>
          <cell r="J99">
            <v>1</v>
          </cell>
          <cell r="K99" t="str">
            <v>CPQ-328970-001</v>
          </cell>
          <cell r="L99" t="str">
            <v>328970-001</v>
          </cell>
          <cell r="M99" t="str">
            <v>PROLIANT 1850R 6/450 64MB, 512K L2</v>
          </cell>
          <cell r="N99">
            <v>2852.9</v>
          </cell>
          <cell r="O99" t="str">
            <v>SVR</v>
          </cell>
          <cell r="P99">
            <v>1</v>
          </cell>
          <cell r="Q99">
            <v>2617</v>
          </cell>
          <cell r="R99">
            <v>2617</v>
          </cell>
          <cell r="S99">
            <v>215.9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2832.9</v>
          </cell>
          <cell r="Y99">
            <v>36627</v>
          </cell>
        </row>
        <row r="100">
          <cell r="A100">
            <v>36621</v>
          </cell>
          <cell r="B100" t="str">
            <v>IN</v>
          </cell>
          <cell r="C100" t="str">
            <v>724398</v>
          </cell>
          <cell r="D100">
            <v>0</v>
          </cell>
          <cell r="E100">
            <v>36620</v>
          </cell>
          <cell r="F100">
            <v>1</v>
          </cell>
          <cell r="G100" t="str">
            <v>121116</v>
          </cell>
          <cell r="H100" t="str">
            <v>B0004007</v>
          </cell>
          <cell r="I100">
            <v>36651</v>
          </cell>
          <cell r="J100">
            <v>1</v>
          </cell>
          <cell r="K100" t="str">
            <v>CPQ-313615-B21</v>
          </cell>
          <cell r="L100" t="str">
            <v>313615-B21</v>
          </cell>
          <cell r="M100" t="str">
            <v>128MB SDRAM DIMM KIT (1X128MB/10NS)</v>
          </cell>
          <cell r="N100" t="str">
            <v>x</v>
          </cell>
          <cell r="O100" t="str">
            <v>SVR</v>
          </cell>
          <cell r="P100">
            <v>2</v>
          </cell>
          <cell r="Q100">
            <v>325</v>
          </cell>
          <cell r="R100">
            <v>650</v>
          </cell>
          <cell r="S100">
            <v>106.67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756.67</v>
          </cell>
          <cell r="Y100">
            <v>36620</v>
          </cell>
        </row>
        <row r="101">
          <cell r="A101">
            <v>36621</v>
          </cell>
          <cell r="B101" t="str">
            <v>IN</v>
          </cell>
          <cell r="C101" t="str">
            <v>724398</v>
          </cell>
          <cell r="D101">
            <v>0</v>
          </cell>
          <cell r="E101">
            <v>36620</v>
          </cell>
          <cell r="F101">
            <v>1</v>
          </cell>
          <cell r="G101" t="str">
            <v>121116</v>
          </cell>
          <cell r="H101" t="str">
            <v>B0004007</v>
          </cell>
          <cell r="I101">
            <v>36651</v>
          </cell>
          <cell r="J101">
            <v>2</v>
          </cell>
          <cell r="K101" t="str">
            <v>CPQ-313618-B21</v>
          </cell>
          <cell r="L101" t="str">
            <v>313618-B21</v>
          </cell>
          <cell r="M101" t="str">
            <v>6/450 PROCESSOR OPTION KIT</v>
          </cell>
          <cell r="N101" t="str">
            <v>x</v>
          </cell>
          <cell r="O101" t="str">
            <v>SVR</v>
          </cell>
          <cell r="P101">
            <v>1</v>
          </cell>
          <cell r="Q101">
            <v>603</v>
          </cell>
          <cell r="R101">
            <v>603</v>
          </cell>
          <cell r="X101">
            <v>603</v>
          </cell>
          <cell r="Y101">
            <v>36620</v>
          </cell>
        </row>
        <row r="102">
          <cell r="A102">
            <v>36621</v>
          </cell>
          <cell r="B102" t="str">
            <v>IN</v>
          </cell>
          <cell r="C102" t="str">
            <v>724398</v>
          </cell>
          <cell r="D102">
            <v>0</v>
          </cell>
          <cell r="E102">
            <v>36620</v>
          </cell>
          <cell r="F102">
            <v>1</v>
          </cell>
          <cell r="G102" t="str">
            <v>121116</v>
          </cell>
          <cell r="H102" t="str">
            <v>B0004007</v>
          </cell>
          <cell r="I102">
            <v>36651</v>
          </cell>
          <cell r="J102">
            <v>4</v>
          </cell>
          <cell r="K102" t="str">
            <v>MIC-FREIGHT</v>
          </cell>
          <cell r="L102" t="str">
            <v>FREIGHT</v>
          </cell>
          <cell r="M102" t="str">
            <v>FREIGHT CHARGE TAXABLETAXABLE</v>
          </cell>
          <cell r="N102" t="str">
            <v>x</v>
          </cell>
          <cell r="O102" t="str">
            <v>SVR</v>
          </cell>
          <cell r="P102">
            <v>1</v>
          </cell>
          <cell r="Q102">
            <v>40</v>
          </cell>
          <cell r="R102">
            <v>40</v>
          </cell>
          <cell r="X102">
            <v>40</v>
          </cell>
          <cell r="Y102">
            <v>36620</v>
          </cell>
        </row>
        <row r="103">
          <cell r="A103">
            <v>36629</v>
          </cell>
          <cell r="B103" t="str">
            <v>IN</v>
          </cell>
          <cell r="C103" t="str">
            <v>731858</v>
          </cell>
          <cell r="D103">
            <v>0</v>
          </cell>
          <cell r="E103">
            <v>36621</v>
          </cell>
          <cell r="F103">
            <v>8</v>
          </cell>
          <cell r="G103" t="str">
            <v>121280</v>
          </cell>
          <cell r="H103" t="str">
            <v>B0004013</v>
          </cell>
          <cell r="I103">
            <v>36659</v>
          </cell>
          <cell r="J103">
            <v>1</v>
          </cell>
          <cell r="K103" t="str">
            <v>CPQ-154884-005</v>
          </cell>
          <cell r="L103" t="str">
            <v>154884-005</v>
          </cell>
          <cell r="M103" t="str">
            <v>DESKPRO EN P3-600MHZ 10.064MB 32X NT 4.0</v>
          </cell>
          <cell r="N103" t="str">
            <v xml:space="preserve">DT </v>
          </cell>
          <cell r="P103">
            <v>1</v>
          </cell>
          <cell r="Q103">
            <v>1192</v>
          </cell>
          <cell r="R103">
            <v>1192</v>
          </cell>
          <cell r="S103">
            <v>98.34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1290.3399999999999</v>
          </cell>
          <cell r="Y103">
            <v>36626</v>
          </cell>
        </row>
        <row r="104">
          <cell r="A104">
            <v>36629</v>
          </cell>
          <cell r="B104" t="str">
            <v>IN</v>
          </cell>
          <cell r="C104" t="str">
            <v>731875</v>
          </cell>
          <cell r="D104">
            <v>0</v>
          </cell>
          <cell r="E104">
            <v>36622</v>
          </cell>
          <cell r="F104">
            <v>7</v>
          </cell>
          <cell r="G104" t="str">
            <v>121364</v>
          </cell>
          <cell r="H104" t="str">
            <v>B0004014</v>
          </cell>
          <cell r="I104">
            <v>36659</v>
          </cell>
          <cell r="J104">
            <v>1</v>
          </cell>
          <cell r="K104" t="str">
            <v>CPQ-154884-005</v>
          </cell>
          <cell r="L104" t="str">
            <v>154884-005</v>
          </cell>
          <cell r="M104" t="str">
            <v>DESKPRO EN P3-600MHZ 10.064MB 32X NT 4.0</v>
          </cell>
          <cell r="N104" t="str">
            <v xml:space="preserve">DT </v>
          </cell>
          <cell r="P104">
            <v>1</v>
          </cell>
          <cell r="Q104">
            <v>1191.99</v>
          </cell>
          <cell r="R104">
            <v>1191.99</v>
          </cell>
          <cell r="S104">
            <v>98.34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1290.33</v>
          </cell>
          <cell r="Y104">
            <v>36626</v>
          </cell>
        </row>
        <row r="105">
          <cell r="A105">
            <v>36635</v>
          </cell>
          <cell r="B105" t="str">
            <v>IN</v>
          </cell>
          <cell r="C105" t="str">
            <v>736571</v>
          </cell>
          <cell r="D105">
            <v>0</v>
          </cell>
          <cell r="E105">
            <v>36622</v>
          </cell>
          <cell r="F105">
            <v>13</v>
          </cell>
          <cell r="G105" t="str">
            <v>121365</v>
          </cell>
          <cell r="H105" t="str">
            <v>B0004015</v>
          </cell>
          <cell r="I105">
            <v>36665</v>
          </cell>
          <cell r="J105">
            <v>1</v>
          </cell>
          <cell r="K105" t="str">
            <v>CPQ-154884-005</v>
          </cell>
          <cell r="L105" t="str">
            <v>154884-005</v>
          </cell>
          <cell r="M105" t="str">
            <v>DESKPRO EN P3-600MHZ 10.064MB 32X NT 4.0</v>
          </cell>
          <cell r="N105" t="str">
            <v xml:space="preserve">DT </v>
          </cell>
          <cell r="P105">
            <v>1</v>
          </cell>
          <cell r="Q105">
            <v>1191.99</v>
          </cell>
          <cell r="R105">
            <v>1191.99</v>
          </cell>
          <cell r="S105">
            <v>98.34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1290.33</v>
          </cell>
          <cell r="Y105">
            <v>36634</v>
          </cell>
        </row>
        <row r="106">
          <cell r="A106">
            <v>36629</v>
          </cell>
          <cell r="B106" t="str">
            <v>IN</v>
          </cell>
          <cell r="C106" t="str">
            <v>731876</v>
          </cell>
          <cell r="D106">
            <v>0</v>
          </cell>
          <cell r="E106">
            <v>36622</v>
          </cell>
          <cell r="F106">
            <v>7</v>
          </cell>
          <cell r="G106" t="str">
            <v>121366</v>
          </cell>
          <cell r="H106" t="str">
            <v>B0004016</v>
          </cell>
          <cell r="I106">
            <v>36659</v>
          </cell>
          <cell r="J106">
            <v>1</v>
          </cell>
          <cell r="K106" t="str">
            <v>CPQ-154884-005</v>
          </cell>
          <cell r="L106" t="str">
            <v>154884-005</v>
          </cell>
          <cell r="M106" t="str">
            <v>DESKPRO EN P3-600MHZ 10.064MB 32X NT 4.0</v>
          </cell>
          <cell r="N106" t="str">
            <v xml:space="preserve">DT </v>
          </cell>
          <cell r="P106">
            <v>1</v>
          </cell>
          <cell r="Q106">
            <v>1191.99</v>
          </cell>
          <cell r="R106">
            <v>1191.99</v>
          </cell>
          <cell r="S106">
            <v>98.34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1290.33</v>
          </cell>
          <cell r="Y106">
            <v>36626</v>
          </cell>
        </row>
        <row r="107">
          <cell r="A107">
            <v>36629</v>
          </cell>
          <cell r="B107" t="str">
            <v>IN</v>
          </cell>
          <cell r="C107" t="str">
            <v>731877</v>
          </cell>
          <cell r="D107">
            <v>0</v>
          </cell>
          <cell r="E107">
            <v>36622</v>
          </cell>
          <cell r="F107">
            <v>7</v>
          </cell>
          <cell r="G107" t="str">
            <v>121376</v>
          </cell>
          <cell r="H107" t="str">
            <v>B0004017</v>
          </cell>
          <cell r="I107">
            <v>36659</v>
          </cell>
          <cell r="J107">
            <v>1</v>
          </cell>
          <cell r="K107" t="str">
            <v>CPQ-154884-005</v>
          </cell>
          <cell r="L107" t="str">
            <v>154884-005</v>
          </cell>
          <cell r="M107" t="str">
            <v>DESKPRO EN P3-600MHZ 10.064MB 32X NT 4.0</v>
          </cell>
          <cell r="N107" t="str">
            <v xml:space="preserve">DT </v>
          </cell>
          <cell r="P107">
            <v>1</v>
          </cell>
          <cell r="Q107">
            <v>1191.99</v>
          </cell>
          <cell r="R107">
            <v>1191.99</v>
          </cell>
          <cell r="S107">
            <v>98.34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1290.33</v>
          </cell>
          <cell r="Y107">
            <v>36626</v>
          </cell>
        </row>
        <row r="108">
          <cell r="A108">
            <v>36629</v>
          </cell>
          <cell r="B108" t="str">
            <v>IN</v>
          </cell>
          <cell r="C108" t="str">
            <v>731878</v>
          </cell>
          <cell r="D108">
            <v>0</v>
          </cell>
          <cell r="E108">
            <v>36622</v>
          </cell>
          <cell r="F108">
            <v>7</v>
          </cell>
          <cell r="G108" t="str">
            <v>121396</v>
          </cell>
          <cell r="H108" t="str">
            <v>B0004018</v>
          </cell>
          <cell r="I108">
            <v>36659</v>
          </cell>
          <cell r="J108">
            <v>1</v>
          </cell>
          <cell r="K108" t="str">
            <v>CPQ-154884-005</v>
          </cell>
          <cell r="L108" t="str">
            <v>154884-005</v>
          </cell>
          <cell r="M108" t="str">
            <v>DESKPRO EN P3-600MHZ 10.064MB 32X NT 4.0</v>
          </cell>
          <cell r="N108" t="str">
            <v xml:space="preserve">DT </v>
          </cell>
          <cell r="P108">
            <v>1</v>
          </cell>
          <cell r="Q108">
            <v>1191.99</v>
          </cell>
          <cell r="R108">
            <v>1191.99</v>
          </cell>
          <cell r="S108">
            <v>98.34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1290.33</v>
          </cell>
          <cell r="Y108">
            <v>36626</v>
          </cell>
        </row>
        <row r="109">
          <cell r="A109">
            <v>36635</v>
          </cell>
          <cell r="B109" t="str">
            <v>IN</v>
          </cell>
          <cell r="C109" t="str">
            <v>736582</v>
          </cell>
          <cell r="D109">
            <v>0</v>
          </cell>
          <cell r="E109">
            <v>36622</v>
          </cell>
          <cell r="F109">
            <v>13</v>
          </cell>
          <cell r="G109" t="str">
            <v>121428</v>
          </cell>
          <cell r="H109" t="str">
            <v>B0004038</v>
          </cell>
          <cell r="I109">
            <v>36665</v>
          </cell>
          <cell r="J109">
            <v>1</v>
          </cell>
          <cell r="K109" t="str">
            <v>CPQ-154884-005</v>
          </cell>
          <cell r="L109" t="str">
            <v>154884-005</v>
          </cell>
          <cell r="M109" t="str">
            <v>DESKPRO EN P3-600MHZ 10.064MB 32X NT 4.0</v>
          </cell>
          <cell r="N109" t="str">
            <v xml:space="preserve">DT </v>
          </cell>
          <cell r="P109">
            <v>1</v>
          </cell>
          <cell r="Q109">
            <v>1191.99</v>
          </cell>
          <cell r="R109">
            <v>1191.99</v>
          </cell>
          <cell r="S109">
            <v>98.34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1290.33</v>
          </cell>
          <cell r="Y109">
            <v>36634</v>
          </cell>
        </row>
        <row r="110">
          <cell r="A110">
            <v>36635</v>
          </cell>
          <cell r="B110" t="str">
            <v>IN</v>
          </cell>
          <cell r="C110" t="str">
            <v>736591</v>
          </cell>
          <cell r="D110">
            <v>0</v>
          </cell>
          <cell r="E110">
            <v>36623</v>
          </cell>
          <cell r="F110">
            <v>12</v>
          </cell>
          <cell r="G110" t="str">
            <v>121445</v>
          </cell>
          <cell r="H110" t="str">
            <v>B0004039</v>
          </cell>
          <cell r="I110">
            <v>36665</v>
          </cell>
          <cell r="J110">
            <v>1</v>
          </cell>
          <cell r="K110" t="str">
            <v>CPQ-154884-005</v>
          </cell>
          <cell r="L110" t="str">
            <v>154884-005</v>
          </cell>
          <cell r="M110" t="str">
            <v>DESKPRO EN P3-600MHZ 10.064MB 32X NT 4.0</v>
          </cell>
          <cell r="N110" t="str">
            <v xml:space="preserve">DT </v>
          </cell>
          <cell r="P110">
            <v>1</v>
          </cell>
          <cell r="Q110">
            <v>1191.99</v>
          </cell>
          <cell r="R110">
            <v>1191.99</v>
          </cell>
          <cell r="S110">
            <v>98.34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1290.33</v>
          </cell>
          <cell r="Y110">
            <v>36634</v>
          </cell>
        </row>
        <row r="111">
          <cell r="A111">
            <v>36635</v>
          </cell>
          <cell r="B111" t="str">
            <v>IN</v>
          </cell>
          <cell r="C111" t="str">
            <v>736583</v>
          </cell>
          <cell r="D111">
            <v>0</v>
          </cell>
          <cell r="E111">
            <v>36622</v>
          </cell>
          <cell r="F111">
            <v>13</v>
          </cell>
          <cell r="G111" t="str">
            <v>121429</v>
          </cell>
          <cell r="H111" t="str">
            <v>B0004040</v>
          </cell>
          <cell r="I111">
            <v>36665</v>
          </cell>
          <cell r="J111">
            <v>1</v>
          </cell>
          <cell r="K111" t="str">
            <v>CPQ-154884-005</v>
          </cell>
          <cell r="L111" t="str">
            <v>154884-005</v>
          </cell>
          <cell r="M111" t="str">
            <v>DESKPRO EN P3-600MHZ 10.064MB 32X NT 4.0</v>
          </cell>
          <cell r="N111" t="str">
            <v xml:space="preserve">DT </v>
          </cell>
          <cell r="P111">
            <v>1</v>
          </cell>
          <cell r="Q111">
            <v>1191.99</v>
          </cell>
          <cell r="R111">
            <v>1191.99</v>
          </cell>
          <cell r="S111">
            <v>98.34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1290.33</v>
          </cell>
          <cell r="Y111">
            <v>36634</v>
          </cell>
        </row>
        <row r="112">
          <cell r="A112">
            <v>36636</v>
          </cell>
          <cell r="B112" t="str">
            <v>IN</v>
          </cell>
          <cell r="C112" t="str">
            <v>738530</v>
          </cell>
          <cell r="D112">
            <v>0</v>
          </cell>
          <cell r="E112">
            <v>36622</v>
          </cell>
          <cell r="F112">
            <v>14</v>
          </cell>
          <cell r="G112" t="str">
            <v>121436</v>
          </cell>
          <cell r="H112" t="str">
            <v>B0004041</v>
          </cell>
          <cell r="I112">
            <v>36666</v>
          </cell>
          <cell r="J112">
            <v>1</v>
          </cell>
          <cell r="K112" t="str">
            <v>CPQ-154884-005</v>
          </cell>
          <cell r="L112" t="str">
            <v>154884-005</v>
          </cell>
          <cell r="M112" t="str">
            <v>DESKPRO EN P3-600MHZ 10.064MB 32X NT 4.0</v>
          </cell>
          <cell r="N112" t="str">
            <v xml:space="preserve">DT </v>
          </cell>
          <cell r="P112">
            <v>1</v>
          </cell>
          <cell r="Q112">
            <v>1191.99</v>
          </cell>
          <cell r="R112">
            <v>1191.99</v>
          </cell>
          <cell r="S112">
            <v>98.34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1290.33</v>
          </cell>
          <cell r="Y112">
            <v>36635</v>
          </cell>
        </row>
        <row r="113">
          <cell r="A113">
            <v>36635</v>
          </cell>
          <cell r="B113" t="str">
            <v>IN</v>
          </cell>
          <cell r="C113" t="str">
            <v>736584</v>
          </cell>
          <cell r="D113">
            <v>0</v>
          </cell>
          <cell r="E113">
            <v>36622</v>
          </cell>
          <cell r="F113">
            <v>13</v>
          </cell>
          <cell r="G113" t="str">
            <v>121430</v>
          </cell>
          <cell r="H113" t="str">
            <v>B0004042</v>
          </cell>
          <cell r="I113">
            <v>36665</v>
          </cell>
          <cell r="J113">
            <v>1</v>
          </cell>
          <cell r="K113" t="str">
            <v>CPQ-154884-005</v>
          </cell>
          <cell r="L113" t="str">
            <v>154884-005</v>
          </cell>
          <cell r="M113" t="str">
            <v>DESKPRO EN P3-600MHZ 10.064MB 32X NT 4.0</v>
          </cell>
          <cell r="N113" t="str">
            <v xml:space="preserve">DT </v>
          </cell>
          <cell r="P113">
            <v>1</v>
          </cell>
          <cell r="Q113">
            <v>1191.99</v>
          </cell>
          <cell r="R113">
            <v>1191.99</v>
          </cell>
          <cell r="S113">
            <v>98.34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1290.33</v>
          </cell>
          <cell r="Y113">
            <v>36634</v>
          </cell>
        </row>
        <row r="114">
          <cell r="A114">
            <v>36635</v>
          </cell>
          <cell r="B114" t="str">
            <v>IN</v>
          </cell>
          <cell r="C114" t="str">
            <v>736585</v>
          </cell>
          <cell r="D114">
            <v>0</v>
          </cell>
          <cell r="E114">
            <v>36622</v>
          </cell>
          <cell r="F114">
            <v>13</v>
          </cell>
          <cell r="G114" t="str">
            <v>121431</v>
          </cell>
          <cell r="H114" t="str">
            <v>B0004043</v>
          </cell>
          <cell r="I114">
            <v>36665</v>
          </cell>
          <cell r="J114">
            <v>1</v>
          </cell>
          <cell r="K114" t="str">
            <v>CPQ-154884-005</v>
          </cell>
          <cell r="L114" t="str">
            <v>154884-005</v>
          </cell>
          <cell r="M114" t="str">
            <v>DESKPRO EN P3-600MHZ 10.064MB 32X NT 4.0</v>
          </cell>
          <cell r="N114" t="str">
            <v xml:space="preserve">DT </v>
          </cell>
          <cell r="P114">
            <v>1</v>
          </cell>
          <cell r="Q114">
            <v>1191.99</v>
          </cell>
          <cell r="R114">
            <v>1191.99</v>
          </cell>
          <cell r="S114">
            <v>98.34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1290.33</v>
          </cell>
          <cell r="Y114">
            <v>36634</v>
          </cell>
        </row>
        <row r="115">
          <cell r="A115">
            <v>36635</v>
          </cell>
          <cell r="B115" t="str">
            <v>IN</v>
          </cell>
          <cell r="C115" t="str">
            <v>736586</v>
          </cell>
          <cell r="D115">
            <v>0</v>
          </cell>
          <cell r="E115">
            <v>36622</v>
          </cell>
          <cell r="F115">
            <v>13</v>
          </cell>
          <cell r="G115" t="str">
            <v>121432</v>
          </cell>
          <cell r="H115" t="str">
            <v>B0004044</v>
          </cell>
          <cell r="I115">
            <v>36665</v>
          </cell>
          <cell r="J115">
            <v>1</v>
          </cell>
          <cell r="K115" t="str">
            <v>CPQ-154884-005</v>
          </cell>
          <cell r="L115" t="str">
            <v>154884-005</v>
          </cell>
          <cell r="M115" t="str">
            <v>DESKPRO EN P3-600MHZ 10.064MB 32X NT 4.0</v>
          </cell>
          <cell r="N115" t="str">
            <v xml:space="preserve">DT </v>
          </cell>
          <cell r="P115">
            <v>1</v>
          </cell>
          <cell r="Q115">
            <v>1191.99</v>
          </cell>
          <cell r="R115">
            <v>1191.99</v>
          </cell>
          <cell r="S115">
            <v>98.34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1290.33</v>
          </cell>
          <cell r="Y115">
            <v>36634</v>
          </cell>
        </row>
        <row r="116">
          <cell r="A116">
            <v>36635</v>
          </cell>
          <cell r="B116" t="str">
            <v>IN</v>
          </cell>
          <cell r="C116" t="str">
            <v>736587</v>
          </cell>
          <cell r="D116">
            <v>0</v>
          </cell>
          <cell r="E116">
            <v>36622</v>
          </cell>
          <cell r="F116">
            <v>13</v>
          </cell>
          <cell r="G116" t="str">
            <v>121433</v>
          </cell>
          <cell r="H116" t="str">
            <v>B0004045</v>
          </cell>
          <cell r="I116">
            <v>36665</v>
          </cell>
          <cell r="J116">
            <v>1</v>
          </cell>
          <cell r="K116" t="str">
            <v>CPQ-154884-005</v>
          </cell>
          <cell r="L116" t="str">
            <v>154884-005</v>
          </cell>
          <cell r="M116" t="str">
            <v>DESKPRO EN P3-600MHZ 10.064MB 32X NT 4.0</v>
          </cell>
          <cell r="N116" t="str">
            <v xml:space="preserve">DT </v>
          </cell>
          <cell r="P116">
            <v>1</v>
          </cell>
          <cell r="Q116">
            <v>1191.99</v>
          </cell>
          <cell r="R116">
            <v>1191.99</v>
          </cell>
          <cell r="S116">
            <v>98.34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1290.33</v>
          </cell>
          <cell r="Y116">
            <v>36634</v>
          </cell>
        </row>
        <row r="117">
          <cell r="A117">
            <v>36635</v>
          </cell>
          <cell r="B117" t="str">
            <v>IN</v>
          </cell>
          <cell r="C117" t="str">
            <v>736588</v>
          </cell>
          <cell r="D117">
            <v>0</v>
          </cell>
          <cell r="E117">
            <v>36622</v>
          </cell>
          <cell r="F117">
            <v>13</v>
          </cell>
          <cell r="G117" t="str">
            <v>121434</v>
          </cell>
          <cell r="H117" t="str">
            <v>B0004046</v>
          </cell>
          <cell r="I117">
            <v>36665</v>
          </cell>
          <cell r="J117">
            <v>1</v>
          </cell>
          <cell r="K117" t="str">
            <v>CPQ-154884-005</v>
          </cell>
          <cell r="L117" t="str">
            <v>154884-005</v>
          </cell>
          <cell r="M117" t="str">
            <v>DESKPRO EN P3-600MHZ 10.064MB 32X NT 4.0</v>
          </cell>
          <cell r="N117" t="str">
            <v xml:space="preserve">DT </v>
          </cell>
          <cell r="P117">
            <v>1</v>
          </cell>
          <cell r="Q117">
            <v>1191.99</v>
          </cell>
          <cell r="R117">
            <v>1191.99</v>
          </cell>
          <cell r="S117">
            <v>98.34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1290.33</v>
          </cell>
          <cell r="Y117">
            <v>36634</v>
          </cell>
        </row>
        <row r="118">
          <cell r="A118">
            <v>36635</v>
          </cell>
          <cell r="B118" t="str">
            <v>IN</v>
          </cell>
          <cell r="C118" t="str">
            <v>736589</v>
          </cell>
          <cell r="D118">
            <v>0</v>
          </cell>
          <cell r="E118">
            <v>36622</v>
          </cell>
          <cell r="F118">
            <v>13</v>
          </cell>
          <cell r="G118" t="str">
            <v>121435</v>
          </cell>
          <cell r="H118" t="str">
            <v>B0004047</v>
          </cell>
          <cell r="I118">
            <v>36665</v>
          </cell>
          <cell r="J118">
            <v>1</v>
          </cell>
          <cell r="K118" t="str">
            <v>CPQ-154884-005</v>
          </cell>
          <cell r="L118" t="str">
            <v>154884-005</v>
          </cell>
          <cell r="M118" t="str">
            <v>DESKPRO EN P3-600MHZ 10.064MB 32X NT 4.0</v>
          </cell>
          <cell r="N118" t="str">
            <v xml:space="preserve">DT </v>
          </cell>
          <cell r="P118">
            <v>1</v>
          </cell>
          <cell r="Q118">
            <v>1191.99</v>
          </cell>
          <cell r="R118">
            <v>1191.99</v>
          </cell>
          <cell r="S118">
            <v>98.34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1290.33</v>
          </cell>
          <cell r="Y118">
            <v>36634</v>
          </cell>
        </row>
        <row r="119">
          <cell r="A119">
            <v>36636</v>
          </cell>
          <cell r="B119" t="str">
            <v>IN</v>
          </cell>
          <cell r="C119" t="str">
            <v>738584</v>
          </cell>
          <cell r="D119">
            <v>0</v>
          </cell>
          <cell r="E119">
            <v>36633</v>
          </cell>
          <cell r="F119">
            <v>3</v>
          </cell>
          <cell r="G119" t="str">
            <v>121945</v>
          </cell>
          <cell r="H119" t="str">
            <v>B0004091</v>
          </cell>
          <cell r="I119">
            <v>36666</v>
          </cell>
          <cell r="J119">
            <v>1</v>
          </cell>
          <cell r="K119" t="str">
            <v>CPQ-154884-005</v>
          </cell>
          <cell r="L119" t="str">
            <v>154884-005</v>
          </cell>
          <cell r="M119" t="str">
            <v>DESKPRO EN P3-600MHZ 10.064MB 32X NT 4.0</v>
          </cell>
          <cell r="N119" t="str">
            <v xml:space="preserve">DT </v>
          </cell>
          <cell r="P119">
            <v>1</v>
          </cell>
          <cell r="Q119">
            <v>1192</v>
          </cell>
          <cell r="R119">
            <v>1192</v>
          </cell>
          <cell r="S119">
            <v>98.34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1290.3399999999999</v>
          </cell>
          <cell r="Y119">
            <v>36635</v>
          </cell>
        </row>
        <row r="120">
          <cell r="A120">
            <v>36636</v>
          </cell>
          <cell r="B120" t="str">
            <v>IN</v>
          </cell>
          <cell r="C120" t="str">
            <v>738585</v>
          </cell>
          <cell r="D120">
            <v>0</v>
          </cell>
          <cell r="E120">
            <v>36633</v>
          </cell>
          <cell r="F120">
            <v>3</v>
          </cell>
          <cell r="G120" t="str">
            <v>121946</v>
          </cell>
          <cell r="H120" t="str">
            <v>B0004092</v>
          </cell>
          <cell r="I120">
            <v>36666</v>
          </cell>
          <cell r="J120">
            <v>1</v>
          </cell>
          <cell r="K120" t="str">
            <v>CPQ-154884-005</v>
          </cell>
          <cell r="L120" t="str">
            <v>154884-005</v>
          </cell>
          <cell r="M120" t="str">
            <v>DESKPRO EN P3-600MHZ 10.064MB 32X NT 4.0</v>
          </cell>
          <cell r="N120" t="str">
            <v xml:space="preserve">DT </v>
          </cell>
          <cell r="P120">
            <v>1</v>
          </cell>
          <cell r="Q120">
            <v>1192</v>
          </cell>
          <cell r="R120">
            <v>1192</v>
          </cell>
          <cell r="S120">
            <v>98.34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1290.3399999999999</v>
          </cell>
          <cell r="Y120">
            <v>36635</v>
          </cell>
        </row>
        <row r="121">
          <cell r="A121">
            <v>36636</v>
          </cell>
          <cell r="B121" t="str">
            <v>IN</v>
          </cell>
          <cell r="C121" t="str">
            <v>738586</v>
          </cell>
          <cell r="D121">
            <v>0</v>
          </cell>
          <cell r="E121">
            <v>36633</v>
          </cell>
          <cell r="F121">
            <v>3</v>
          </cell>
          <cell r="G121" t="str">
            <v>121949</v>
          </cell>
          <cell r="H121" t="str">
            <v>B0004093</v>
          </cell>
          <cell r="I121">
            <v>36666</v>
          </cell>
          <cell r="J121">
            <v>1</v>
          </cell>
          <cell r="K121" t="str">
            <v>CPQ-154884-005</v>
          </cell>
          <cell r="L121" t="str">
            <v>154884-005</v>
          </cell>
          <cell r="M121" t="str">
            <v>DESKPRO EN P3-600MHZ 10.064MB 32X NT 4.0</v>
          </cell>
          <cell r="N121" t="str">
            <v xml:space="preserve">DT </v>
          </cell>
          <cell r="P121">
            <v>1</v>
          </cell>
          <cell r="Q121">
            <v>1192</v>
          </cell>
          <cell r="R121">
            <v>1192</v>
          </cell>
          <cell r="S121">
            <v>98.34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1290.3399999999999</v>
          </cell>
          <cell r="Y121">
            <v>36635</v>
          </cell>
        </row>
        <row r="122">
          <cell r="A122">
            <v>36636</v>
          </cell>
          <cell r="B122" t="str">
            <v>IN</v>
          </cell>
          <cell r="C122" t="str">
            <v>738588</v>
          </cell>
          <cell r="D122">
            <v>0</v>
          </cell>
          <cell r="E122">
            <v>36633</v>
          </cell>
          <cell r="F122">
            <v>3</v>
          </cell>
          <cell r="G122" t="str">
            <v>121952</v>
          </cell>
          <cell r="H122" t="str">
            <v>B0004094</v>
          </cell>
          <cell r="I122">
            <v>36666</v>
          </cell>
          <cell r="J122">
            <v>1</v>
          </cell>
          <cell r="K122" t="str">
            <v>CPQ-154884-005</v>
          </cell>
          <cell r="L122" t="str">
            <v>154884-005</v>
          </cell>
          <cell r="M122" t="str">
            <v>DESKPRO EN P3-600MHZ 10.064MB 32X NT 4.0</v>
          </cell>
          <cell r="N122" t="str">
            <v xml:space="preserve">DT </v>
          </cell>
          <cell r="P122">
            <v>1</v>
          </cell>
          <cell r="Q122">
            <v>1192</v>
          </cell>
          <cell r="R122">
            <v>1192</v>
          </cell>
          <cell r="S122">
            <v>98.34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1290.3399999999999</v>
          </cell>
          <cell r="Y122">
            <v>36635</v>
          </cell>
        </row>
        <row r="123">
          <cell r="A123">
            <v>36636</v>
          </cell>
          <cell r="B123" t="str">
            <v>IN</v>
          </cell>
          <cell r="C123" t="str">
            <v>738589</v>
          </cell>
          <cell r="D123">
            <v>0</v>
          </cell>
          <cell r="E123">
            <v>36633</v>
          </cell>
          <cell r="F123">
            <v>3</v>
          </cell>
          <cell r="G123" t="str">
            <v>121953</v>
          </cell>
          <cell r="H123" t="str">
            <v>B0004095</v>
          </cell>
          <cell r="I123">
            <v>36666</v>
          </cell>
          <cell r="J123">
            <v>1</v>
          </cell>
          <cell r="K123" t="str">
            <v>CPQ-154884-005</v>
          </cell>
          <cell r="L123" t="str">
            <v>154884-005</v>
          </cell>
          <cell r="M123" t="str">
            <v>DESKPRO EN P3-600MHZ 10.064MB 32X NT 4.0</v>
          </cell>
          <cell r="N123" t="str">
            <v xml:space="preserve">DT </v>
          </cell>
          <cell r="P123">
            <v>1</v>
          </cell>
          <cell r="Q123">
            <v>1192</v>
          </cell>
          <cell r="R123">
            <v>1192</v>
          </cell>
          <cell r="S123">
            <v>98.34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1290.3399999999999</v>
          </cell>
          <cell r="Y123">
            <v>36635</v>
          </cell>
        </row>
        <row r="124">
          <cell r="A124">
            <v>36636</v>
          </cell>
          <cell r="B124" t="str">
            <v>IN</v>
          </cell>
          <cell r="C124" t="str">
            <v>738590</v>
          </cell>
          <cell r="D124">
            <v>0</v>
          </cell>
          <cell r="E124">
            <v>36633</v>
          </cell>
          <cell r="F124">
            <v>3</v>
          </cell>
          <cell r="G124" t="str">
            <v>121954</v>
          </cell>
          <cell r="H124" t="str">
            <v>B0004096</v>
          </cell>
          <cell r="I124">
            <v>36666</v>
          </cell>
          <cell r="J124">
            <v>1</v>
          </cell>
          <cell r="K124" t="str">
            <v>CPQ-154884-005</v>
          </cell>
          <cell r="L124" t="str">
            <v>154884-005</v>
          </cell>
          <cell r="M124" t="str">
            <v>DESKPRO EN P3-600MHZ 10.064MB 32X NT 4.0</v>
          </cell>
          <cell r="N124" t="str">
            <v xml:space="preserve">DT </v>
          </cell>
          <cell r="P124">
            <v>1</v>
          </cell>
          <cell r="Q124">
            <v>1192</v>
          </cell>
          <cell r="R124">
            <v>1192</v>
          </cell>
          <cell r="S124">
            <v>98.34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1290.3399999999999</v>
          </cell>
          <cell r="Y124">
            <v>36635</v>
          </cell>
        </row>
        <row r="125">
          <cell r="A125">
            <v>36636</v>
          </cell>
          <cell r="B125" t="str">
            <v>IN</v>
          </cell>
          <cell r="C125" t="str">
            <v>738594</v>
          </cell>
          <cell r="D125">
            <v>0</v>
          </cell>
          <cell r="E125">
            <v>36633</v>
          </cell>
          <cell r="F125">
            <v>3</v>
          </cell>
          <cell r="G125" t="str">
            <v>121958</v>
          </cell>
          <cell r="H125" t="str">
            <v>B0004097</v>
          </cell>
          <cell r="I125">
            <v>36666</v>
          </cell>
          <cell r="J125">
            <v>1</v>
          </cell>
          <cell r="K125" t="str">
            <v>CPQ-154884-005</v>
          </cell>
          <cell r="L125" t="str">
            <v>154884-005</v>
          </cell>
          <cell r="M125" t="str">
            <v>DESKPRO EN P3-600MHZ 10.064MB 32X NT 4.0</v>
          </cell>
          <cell r="N125" t="str">
            <v xml:space="preserve">DT </v>
          </cell>
          <cell r="P125">
            <v>1</v>
          </cell>
          <cell r="Q125">
            <v>1193</v>
          </cell>
          <cell r="R125">
            <v>1193</v>
          </cell>
          <cell r="S125">
            <v>99.25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1292.25</v>
          </cell>
          <cell r="Y125">
            <v>36635</v>
          </cell>
        </row>
        <row r="126">
          <cell r="A126">
            <v>36636</v>
          </cell>
          <cell r="B126" t="str">
            <v>IN</v>
          </cell>
          <cell r="C126" t="str">
            <v>738595</v>
          </cell>
          <cell r="D126">
            <v>0</v>
          </cell>
          <cell r="E126">
            <v>36633</v>
          </cell>
          <cell r="F126">
            <v>3</v>
          </cell>
          <cell r="G126" t="str">
            <v>121959</v>
          </cell>
          <cell r="H126" t="str">
            <v>B0004098</v>
          </cell>
          <cell r="I126">
            <v>36666</v>
          </cell>
          <cell r="J126">
            <v>1</v>
          </cell>
          <cell r="K126" t="str">
            <v>CPQ-154884-005</v>
          </cell>
          <cell r="L126" t="str">
            <v>154884-005</v>
          </cell>
          <cell r="M126" t="str">
            <v>DESKPRO EN P3-600MHZ 10.064MB 32X NT 4.0</v>
          </cell>
          <cell r="N126" t="str">
            <v xml:space="preserve">DT </v>
          </cell>
          <cell r="P126">
            <v>1</v>
          </cell>
          <cell r="Q126">
            <v>1193</v>
          </cell>
          <cell r="R126">
            <v>1193</v>
          </cell>
          <cell r="S126">
            <v>108.32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1301.32</v>
          </cell>
          <cell r="Y126">
            <v>36635</v>
          </cell>
        </row>
        <row r="127">
          <cell r="A127">
            <v>36636</v>
          </cell>
          <cell r="B127" t="str">
            <v>IN</v>
          </cell>
          <cell r="C127" t="str">
            <v>738591</v>
          </cell>
          <cell r="D127">
            <v>0</v>
          </cell>
          <cell r="E127">
            <v>36633</v>
          </cell>
          <cell r="F127">
            <v>3</v>
          </cell>
          <cell r="G127" t="str">
            <v>121955</v>
          </cell>
          <cell r="H127" t="str">
            <v>B0004099</v>
          </cell>
          <cell r="I127">
            <v>36666</v>
          </cell>
          <cell r="J127">
            <v>1</v>
          </cell>
          <cell r="K127" t="str">
            <v>CPQ-154884-005</v>
          </cell>
          <cell r="L127" t="str">
            <v>154884-005</v>
          </cell>
          <cell r="M127" t="str">
            <v>DESKPRO EN P3-600MHZ 10.064MB 32X NT 4.0</v>
          </cell>
          <cell r="N127" t="str">
            <v xml:space="preserve">DT </v>
          </cell>
          <cell r="P127">
            <v>1</v>
          </cell>
          <cell r="Q127">
            <v>1192</v>
          </cell>
          <cell r="R127">
            <v>1192</v>
          </cell>
          <cell r="S127">
            <v>126.89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1318.89</v>
          </cell>
          <cell r="Y127">
            <v>36635</v>
          </cell>
        </row>
        <row r="128">
          <cell r="A128">
            <v>36636</v>
          </cell>
          <cell r="B128" t="str">
            <v>IN</v>
          </cell>
          <cell r="C128" t="str">
            <v>738592</v>
          </cell>
          <cell r="D128">
            <v>0</v>
          </cell>
          <cell r="E128">
            <v>36633</v>
          </cell>
          <cell r="F128">
            <v>3</v>
          </cell>
          <cell r="G128" t="str">
            <v>121956</v>
          </cell>
          <cell r="H128" t="str">
            <v>B0004100</v>
          </cell>
          <cell r="I128">
            <v>36666</v>
          </cell>
          <cell r="J128">
            <v>1</v>
          </cell>
          <cell r="K128" t="str">
            <v>CPQ-154884-005</v>
          </cell>
          <cell r="L128" t="str">
            <v>154884-005</v>
          </cell>
          <cell r="M128" t="str">
            <v>DESKPRO EN P3-600MHZ 10.064MB 32X NT 4.0</v>
          </cell>
          <cell r="N128" t="str">
            <v xml:space="preserve">DT </v>
          </cell>
          <cell r="P128">
            <v>1</v>
          </cell>
          <cell r="Q128">
            <v>1192</v>
          </cell>
          <cell r="R128">
            <v>1192</v>
          </cell>
          <cell r="S128">
            <v>126.89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1318.89</v>
          </cell>
          <cell r="Y128">
            <v>36635</v>
          </cell>
        </row>
        <row r="129">
          <cell r="A129">
            <v>36644</v>
          </cell>
          <cell r="B129" t="str">
            <v>IN</v>
          </cell>
          <cell r="C129" t="str">
            <v>751921</v>
          </cell>
          <cell r="D129">
            <v>0</v>
          </cell>
          <cell r="E129">
            <v>36643</v>
          </cell>
          <cell r="F129">
            <v>1</v>
          </cell>
          <cell r="G129" t="str">
            <v>122358</v>
          </cell>
          <cell r="H129" t="str">
            <v>B0004161</v>
          </cell>
          <cell r="I129">
            <v>36674</v>
          </cell>
          <cell r="J129">
            <v>1</v>
          </cell>
          <cell r="K129" t="str">
            <v>CPQ-154884-005</v>
          </cell>
          <cell r="L129" t="str">
            <v>154884-005</v>
          </cell>
          <cell r="M129" t="str">
            <v>DESKPRO EN P3-600MHZ 10.064MB 32X NT 4.0</v>
          </cell>
          <cell r="N129" t="str">
            <v xml:space="preserve">DT </v>
          </cell>
          <cell r="P129">
            <v>1</v>
          </cell>
          <cell r="Q129">
            <v>1206</v>
          </cell>
          <cell r="R129">
            <v>1206</v>
          </cell>
          <cell r="S129">
            <v>101.06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1307.06</v>
          </cell>
          <cell r="Y129">
            <v>36643</v>
          </cell>
        </row>
        <row r="130">
          <cell r="A130">
            <v>36636</v>
          </cell>
          <cell r="B130" t="str">
            <v>IN</v>
          </cell>
          <cell r="C130" t="str">
            <v>738569</v>
          </cell>
          <cell r="D130">
            <v>0</v>
          </cell>
          <cell r="E130">
            <v>36633</v>
          </cell>
          <cell r="F130">
            <v>3</v>
          </cell>
          <cell r="G130" t="str">
            <v>121903</v>
          </cell>
          <cell r="H130" t="str">
            <v>B0004073</v>
          </cell>
          <cell r="I130">
            <v>36666</v>
          </cell>
          <cell r="J130">
            <v>2</v>
          </cell>
          <cell r="K130" t="str">
            <v>CPQ-122786-003</v>
          </cell>
          <cell r="L130" t="str">
            <v>122786-003</v>
          </cell>
          <cell r="M130" t="str">
            <v>DESKPRO EN 6550+/10000-7200RPM CDS/ NT4.0/MT</v>
          </cell>
          <cell r="N130" t="str">
            <v>DTL</v>
          </cell>
          <cell r="P130">
            <v>1</v>
          </cell>
          <cell r="Q130">
            <v>1374</v>
          </cell>
          <cell r="R130">
            <v>1374</v>
          </cell>
          <cell r="S130">
            <v>232.01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1374</v>
          </cell>
          <cell r="Y130">
            <v>36635</v>
          </cell>
        </row>
        <row r="131">
          <cell r="A131">
            <v>36643</v>
          </cell>
          <cell r="B131" t="str">
            <v>IN</v>
          </cell>
          <cell r="C131" t="str">
            <v>750595</v>
          </cell>
          <cell r="D131">
            <v>0</v>
          </cell>
          <cell r="E131">
            <v>36640</v>
          </cell>
          <cell r="F131">
            <v>3</v>
          </cell>
          <cell r="G131" t="str">
            <v>122163</v>
          </cell>
          <cell r="H131" t="str">
            <v>B0004114</v>
          </cell>
          <cell r="I131">
            <v>36673</v>
          </cell>
          <cell r="J131">
            <v>1</v>
          </cell>
          <cell r="K131" t="str">
            <v>CPQ-122786-003</v>
          </cell>
          <cell r="L131" t="str">
            <v>122786-003</v>
          </cell>
          <cell r="M131" t="str">
            <v>DESKPRO EN 6550+/10000-7200RPM CDS/ NT4.0/MT</v>
          </cell>
          <cell r="N131" t="str">
            <v>DTL</v>
          </cell>
          <cell r="P131">
            <v>1</v>
          </cell>
          <cell r="Q131">
            <v>1396</v>
          </cell>
          <cell r="R131">
            <v>1396</v>
          </cell>
          <cell r="S131">
            <v>115.17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1511.17</v>
          </cell>
          <cell r="Y131">
            <v>36643</v>
          </cell>
        </row>
        <row r="132">
          <cell r="A132">
            <v>36643</v>
          </cell>
          <cell r="B132" t="str">
            <v>IN</v>
          </cell>
          <cell r="C132" t="str">
            <v>750596</v>
          </cell>
          <cell r="D132">
            <v>0</v>
          </cell>
          <cell r="E132">
            <v>36640</v>
          </cell>
          <cell r="F132">
            <v>3</v>
          </cell>
          <cell r="G132" t="str">
            <v>122164</v>
          </cell>
          <cell r="H132" t="str">
            <v>B0004115</v>
          </cell>
          <cell r="I132">
            <v>36673</v>
          </cell>
          <cell r="J132">
            <v>1</v>
          </cell>
          <cell r="K132" t="str">
            <v>CPQ-122786-003</v>
          </cell>
          <cell r="L132" t="str">
            <v>122786-003</v>
          </cell>
          <cell r="M132" t="str">
            <v>DESKPRO EN 6550+/10000-7200RPM CDS/ NT4.0/MT</v>
          </cell>
          <cell r="N132" t="str">
            <v>DTL</v>
          </cell>
          <cell r="P132">
            <v>1</v>
          </cell>
          <cell r="Q132">
            <v>1396</v>
          </cell>
          <cell r="R132">
            <v>1396</v>
          </cell>
          <cell r="S132">
            <v>115.17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1511.17</v>
          </cell>
          <cell r="Y132">
            <v>36643</v>
          </cell>
        </row>
        <row r="133">
          <cell r="A133">
            <v>36629</v>
          </cell>
          <cell r="B133" t="str">
            <v>IN</v>
          </cell>
          <cell r="C133" t="str">
            <v>731880</v>
          </cell>
          <cell r="D133">
            <v>0</v>
          </cell>
          <cell r="E133">
            <v>36622</v>
          </cell>
          <cell r="F133">
            <v>7</v>
          </cell>
          <cell r="G133" t="str">
            <v>121398</v>
          </cell>
          <cell r="H133" t="str">
            <v>B0004019</v>
          </cell>
          <cell r="I133">
            <v>36659</v>
          </cell>
          <cell r="J133">
            <v>2</v>
          </cell>
          <cell r="K133" t="str">
            <v>CPQ-205859-006</v>
          </cell>
          <cell r="L133" t="str">
            <v>205859-006</v>
          </cell>
          <cell r="M133" t="str">
            <v>Arm M700 P3/650 64/6 14.1</v>
          </cell>
          <cell r="N133" t="str">
            <v>LT</v>
          </cell>
          <cell r="P133">
            <v>1</v>
          </cell>
          <cell r="Q133">
            <v>2668.65</v>
          </cell>
          <cell r="R133">
            <v>2668.65</v>
          </cell>
          <cell r="X133">
            <v>2668.65</v>
          </cell>
          <cell r="Y133">
            <v>36626</v>
          </cell>
        </row>
        <row r="134">
          <cell r="A134">
            <v>36635</v>
          </cell>
          <cell r="B134" t="str">
            <v>IN</v>
          </cell>
          <cell r="C134" t="str">
            <v>736578</v>
          </cell>
          <cell r="D134">
            <v>0</v>
          </cell>
          <cell r="E134">
            <v>36622</v>
          </cell>
          <cell r="F134">
            <v>13</v>
          </cell>
          <cell r="G134" t="str">
            <v>121415</v>
          </cell>
          <cell r="H134" t="str">
            <v>B0004020</v>
          </cell>
          <cell r="I134">
            <v>36665</v>
          </cell>
          <cell r="J134">
            <v>2</v>
          </cell>
          <cell r="K134" t="str">
            <v>CPQ-205859-006</v>
          </cell>
          <cell r="L134" t="str">
            <v>205859-006</v>
          </cell>
          <cell r="M134" t="str">
            <v>Arm M700 P3/650 64/6 14.1</v>
          </cell>
          <cell r="N134" t="str">
            <v>LT</v>
          </cell>
          <cell r="P134">
            <v>1</v>
          </cell>
          <cell r="Q134">
            <v>2668.65</v>
          </cell>
          <cell r="R134">
            <v>2668.65</v>
          </cell>
          <cell r="S134">
            <v>5.09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2668.65</v>
          </cell>
          <cell r="Y134">
            <v>36634</v>
          </cell>
        </row>
        <row r="135">
          <cell r="A135">
            <v>36629</v>
          </cell>
          <cell r="B135" t="str">
            <v>IN</v>
          </cell>
          <cell r="C135" t="str">
            <v>731868</v>
          </cell>
          <cell r="D135">
            <v>0</v>
          </cell>
          <cell r="E135">
            <v>36622</v>
          </cell>
          <cell r="F135">
            <v>7</v>
          </cell>
          <cell r="G135" t="str">
            <v>121348</v>
          </cell>
          <cell r="H135" t="str">
            <v>B0004024</v>
          </cell>
          <cell r="I135">
            <v>36659</v>
          </cell>
          <cell r="J135">
            <v>2</v>
          </cell>
          <cell r="K135" t="str">
            <v>CPQ-152549-006</v>
          </cell>
          <cell r="L135" t="str">
            <v>152549-006</v>
          </cell>
          <cell r="M135" t="str">
            <v>Arm M300 P3/500 64/6 11.3</v>
          </cell>
          <cell r="N135" t="str">
            <v>LT</v>
          </cell>
          <cell r="P135">
            <v>1</v>
          </cell>
          <cell r="Q135">
            <v>2735.85</v>
          </cell>
          <cell r="R135">
            <v>2735.85</v>
          </cell>
          <cell r="S135">
            <v>64.22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2735.85</v>
          </cell>
          <cell r="Y135">
            <v>36626</v>
          </cell>
        </row>
        <row r="136">
          <cell r="A136">
            <v>36635</v>
          </cell>
          <cell r="B136" t="str">
            <v>IN</v>
          </cell>
          <cell r="C136" t="str">
            <v>736576</v>
          </cell>
          <cell r="D136">
            <v>0</v>
          </cell>
          <cell r="E136">
            <v>36622</v>
          </cell>
          <cell r="F136">
            <v>13</v>
          </cell>
          <cell r="G136" t="str">
            <v>121413</v>
          </cell>
          <cell r="H136" t="str">
            <v>B0004033</v>
          </cell>
          <cell r="I136">
            <v>36665</v>
          </cell>
          <cell r="J136">
            <v>2</v>
          </cell>
          <cell r="K136" t="str">
            <v>CPQ-205859-006</v>
          </cell>
          <cell r="L136" t="str">
            <v>205859-006</v>
          </cell>
          <cell r="M136" t="str">
            <v>Arm M700 P3/650 64/6 14.1</v>
          </cell>
          <cell r="N136" t="str">
            <v>LT</v>
          </cell>
          <cell r="P136">
            <v>1</v>
          </cell>
          <cell r="Q136">
            <v>2668.65</v>
          </cell>
          <cell r="R136">
            <v>2668.65</v>
          </cell>
          <cell r="X136">
            <v>2668.65</v>
          </cell>
          <cell r="Y136">
            <v>36634</v>
          </cell>
        </row>
        <row r="137">
          <cell r="A137">
            <v>36635</v>
          </cell>
          <cell r="B137" t="str">
            <v>IN</v>
          </cell>
          <cell r="C137" t="str">
            <v>736577</v>
          </cell>
          <cell r="D137">
            <v>0</v>
          </cell>
          <cell r="E137">
            <v>36622</v>
          </cell>
          <cell r="F137">
            <v>13</v>
          </cell>
          <cell r="G137" t="str">
            <v>121414</v>
          </cell>
          <cell r="H137" t="str">
            <v>B0004034</v>
          </cell>
          <cell r="I137">
            <v>36665</v>
          </cell>
          <cell r="J137">
            <v>2</v>
          </cell>
          <cell r="K137" t="str">
            <v>CPQ-205859-006</v>
          </cell>
          <cell r="L137" t="str">
            <v>205859-006</v>
          </cell>
          <cell r="M137" t="str">
            <v>Arm M700 P3/650 64/6 14.1</v>
          </cell>
          <cell r="N137" t="str">
            <v>LT</v>
          </cell>
          <cell r="P137">
            <v>1</v>
          </cell>
          <cell r="Q137">
            <v>2668.65</v>
          </cell>
          <cell r="R137">
            <v>2668.65</v>
          </cell>
          <cell r="X137">
            <v>2668.65</v>
          </cell>
          <cell r="Y137">
            <v>36634</v>
          </cell>
        </row>
        <row r="138">
          <cell r="A138">
            <v>36635</v>
          </cell>
          <cell r="B138" t="str">
            <v>IN</v>
          </cell>
          <cell r="C138" t="str">
            <v>736579</v>
          </cell>
          <cell r="D138">
            <v>0</v>
          </cell>
          <cell r="E138">
            <v>36622</v>
          </cell>
          <cell r="F138">
            <v>13</v>
          </cell>
          <cell r="G138" t="str">
            <v>121416</v>
          </cell>
          <cell r="H138" t="str">
            <v>B0004035</v>
          </cell>
          <cell r="I138">
            <v>36665</v>
          </cell>
          <cell r="J138">
            <v>2</v>
          </cell>
          <cell r="K138" t="str">
            <v>CPQ-205859-006</v>
          </cell>
          <cell r="L138" t="str">
            <v>205859-006</v>
          </cell>
          <cell r="M138" t="str">
            <v>Arm M700 P3/650 64/6 14.1</v>
          </cell>
          <cell r="N138" t="str">
            <v>LT</v>
          </cell>
          <cell r="P138">
            <v>1</v>
          </cell>
          <cell r="Q138">
            <v>2668.65</v>
          </cell>
          <cell r="R138">
            <v>2668.65</v>
          </cell>
          <cell r="S138">
            <v>98.34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2668.65</v>
          </cell>
          <cell r="Y138">
            <v>36634</v>
          </cell>
        </row>
        <row r="139">
          <cell r="A139">
            <v>36635</v>
          </cell>
          <cell r="B139" t="str">
            <v>IN</v>
          </cell>
          <cell r="C139" t="str">
            <v>736580</v>
          </cell>
          <cell r="D139">
            <v>0</v>
          </cell>
          <cell r="E139">
            <v>36622</v>
          </cell>
          <cell r="F139">
            <v>13</v>
          </cell>
          <cell r="G139" t="str">
            <v>121422</v>
          </cell>
          <cell r="H139" t="str">
            <v>B0004036</v>
          </cell>
          <cell r="I139">
            <v>36665</v>
          </cell>
          <cell r="J139">
            <v>2</v>
          </cell>
          <cell r="K139" t="str">
            <v>CPQ-205859-006</v>
          </cell>
          <cell r="L139" t="str">
            <v>205859-006</v>
          </cell>
          <cell r="M139" t="str">
            <v>Arm M700 P3/650 64/6 14.1</v>
          </cell>
          <cell r="N139" t="str">
            <v>LT</v>
          </cell>
          <cell r="P139">
            <v>1</v>
          </cell>
          <cell r="Q139">
            <v>2668.65</v>
          </cell>
          <cell r="R139">
            <v>2668.65</v>
          </cell>
          <cell r="S139">
            <v>98.34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2668.65</v>
          </cell>
          <cell r="Y139">
            <v>36634</v>
          </cell>
        </row>
        <row r="140">
          <cell r="A140">
            <v>36635</v>
          </cell>
          <cell r="B140" t="str">
            <v>IN</v>
          </cell>
          <cell r="C140" t="str">
            <v>736581</v>
          </cell>
          <cell r="D140">
            <v>0</v>
          </cell>
          <cell r="E140">
            <v>36622</v>
          </cell>
          <cell r="F140">
            <v>13</v>
          </cell>
          <cell r="G140" t="str">
            <v>121424</v>
          </cell>
          <cell r="H140" t="str">
            <v>B0004037</v>
          </cell>
          <cell r="I140">
            <v>36665</v>
          </cell>
          <cell r="J140">
            <v>2</v>
          </cell>
          <cell r="K140" t="str">
            <v>CPQ-205859-006</v>
          </cell>
          <cell r="L140" t="str">
            <v>205859-006</v>
          </cell>
          <cell r="M140" t="str">
            <v>Arm M700 P3/650 64/6 14.1</v>
          </cell>
          <cell r="N140" t="str">
            <v>LT</v>
          </cell>
          <cell r="P140">
            <v>1</v>
          </cell>
          <cell r="Q140">
            <v>2668.65</v>
          </cell>
          <cell r="R140">
            <v>2668.65</v>
          </cell>
          <cell r="S140">
            <v>98.34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2668.65</v>
          </cell>
          <cell r="Y140">
            <v>36634</v>
          </cell>
        </row>
        <row r="141">
          <cell r="A141">
            <v>36636</v>
          </cell>
          <cell r="B141" t="str">
            <v>IN</v>
          </cell>
          <cell r="C141" t="str">
            <v>738572</v>
          </cell>
          <cell r="D141">
            <v>0</v>
          </cell>
          <cell r="E141">
            <v>36633</v>
          </cell>
          <cell r="F141">
            <v>3</v>
          </cell>
          <cell r="G141" t="str">
            <v>121912</v>
          </cell>
          <cell r="H141" t="str">
            <v>B0004081</v>
          </cell>
          <cell r="I141">
            <v>36666</v>
          </cell>
          <cell r="J141">
            <v>2</v>
          </cell>
          <cell r="K141" t="str">
            <v>CPQ-205859-006</v>
          </cell>
          <cell r="L141" t="str">
            <v>205859-006</v>
          </cell>
          <cell r="M141" t="str">
            <v>Arm M700 P3/650 64/6 14.1</v>
          </cell>
          <cell r="N141" t="str">
            <v>LT</v>
          </cell>
          <cell r="P141">
            <v>1</v>
          </cell>
          <cell r="Q141">
            <v>2669</v>
          </cell>
          <cell r="R141">
            <v>2669</v>
          </cell>
          <cell r="S141">
            <v>98.34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2669</v>
          </cell>
          <cell r="Y141">
            <v>36635</v>
          </cell>
        </row>
        <row r="142">
          <cell r="A142">
            <v>36636</v>
          </cell>
          <cell r="B142" t="str">
            <v>IN</v>
          </cell>
          <cell r="C142" t="str">
            <v>738573</v>
          </cell>
          <cell r="D142">
            <v>0</v>
          </cell>
          <cell r="E142">
            <v>36633</v>
          </cell>
          <cell r="F142">
            <v>3</v>
          </cell>
          <cell r="G142" t="str">
            <v>121913</v>
          </cell>
          <cell r="H142" t="str">
            <v>B0004082</v>
          </cell>
          <cell r="I142">
            <v>36666</v>
          </cell>
          <cell r="J142">
            <v>2</v>
          </cell>
          <cell r="K142" t="str">
            <v>CPQ-205859-006</v>
          </cell>
          <cell r="L142" t="str">
            <v>205859-006</v>
          </cell>
          <cell r="M142" t="str">
            <v>Arm M700 P3/650 64/6 14.1</v>
          </cell>
          <cell r="N142" t="str">
            <v>LT</v>
          </cell>
          <cell r="P142">
            <v>1</v>
          </cell>
          <cell r="Q142">
            <v>2669</v>
          </cell>
          <cell r="R142">
            <v>2669</v>
          </cell>
          <cell r="S142">
            <v>98.34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2669</v>
          </cell>
          <cell r="Y142">
            <v>36635</v>
          </cell>
        </row>
        <row r="143">
          <cell r="A143">
            <v>36636</v>
          </cell>
          <cell r="B143" t="str">
            <v>IN</v>
          </cell>
          <cell r="C143" t="str">
            <v>738575</v>
          </cell>
          <cell r="D143">
            <v>0</v>
          </cell>
          <cell r="E143">
            <v>36633</v>
          </cell>
          <cell r="F143">
            <v>3</v>
          </cell>
          <cell r="G143" t="str">
            <v>121915</v>
          </cell>
          <cell r="H143" t="str">
            <v>B0004083</v>
          </cell>
          <cell r="I143">
            <v>36666</v>
          </cell>
          <cell r="J143">
            <v>2</v>
          </cell>
          <cell r="K143" t="str">
            <v>CPQ-205859-006</v>
          </cell>
          <cell r="L143" t="str">
            <v>205859-006</v>
          </cell>
          <cell r="M143" t="str">
            <v>Arm M700 P3/650 64/6 14.1</v>
          </cell>
          <cell r="N143" t="str">
            <v>LT</v>
          </cell>
          <cell r="P143">
            <v>1</v>
          </cell>
          <cell r="Q143">
            <v>2669</v>
          </cell>
          <cell r="R143">
            <v>2669</v>
          </cell>
          <cell r="S143">
            <v>98.34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2669</v>
          </cell>
          <cell r="Y143">
            <v>36635</v>
          </cell>
        </row>
        <row r="144">
          <cell r="A144">
            <v>36636</v>
          </cell>
          <cell r="B144" t="str">
            <v>IN</v>
          </cell>
          <cell r="C144" t="str">
            <v>738577</v>
          </cell>
          <cell r="D144">
            <v>0</v>
          </cell>
          <cell r="E144">
            <v>36633</v>
          </cell>
          <cell r="F144">
            <v>3</v>
          </cell>
          <cell r="G144" t="str">
            <v>121917</v>
          </cell>
          <cell r="H144" t="str">
            <v>B0004084</v>
          </cell>
          <cell r="I144">
            <v>36666</v>
          </cell>
          <cell r="J144">
            <v>2</v>
          </cell>
          <cell r="K144" t="str">
            <v>CPQ-205859-006</v>
          </cell>
          <cell r="L144" t="str">
            <v>205859-006</v>
          </cell>
          <cell r="M144" t="str">
            <v>Arm M700 P3/650 64/6 14.1</v>
          </cell>
          <cell r="N144" t="str">
            <v>LT</v>
          </cell>
          <cell r="P144">
            <v>1</v>
          </cell>
          <cell r="Q144">
            <v>2669</v>
          </cell>
          <cell r="R144">
            <v>2669</v>
          </cell>
          <cell r="S144">
            <v>98.34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2669</v>
          </cell>
          <cell r="Y144">
            <v>36635</v>
          </cell>
        </row>
        <row r="145">
          <cell r="A145">
            <v>36636</v>
          </cell>
          <cell r="B145" t="str">
            <v>IN</v>
          </cell>
          <cell r="C145" t="str">
            <v>738578</v>
          </cell>
          <cell r="D145">
            <v>0</v>
          </cell>
          <cell r="E145">
            <v>36633</v>
          </cell>
          <cell r="F145">
            <v>3</v>
          </cell>
          <cell r="G145" t="str">
            <v>121918</v>
          </cell>
          <cell r="H145" t="str">
            <v>B0004085</v>
          </cell>
          <cell r="I145">
            <v>36666</v>
          </cell>
          <cell r="J145">
            <v>2</v>
          </cell>
          <cell r="K145" t="str">
            <v>CPQ-205859-006</v>
          </cell>
          <cell r="L145" t="str">
            <v>205859-006</v>
          </cell>
          <cell r="M145" t="str">
            <v>Arm M700 P3/650 64/6 14.1</v>
          </cell>
          <cell r="N145" t="str">
            <v>LT</v>
          </cell>
          <cell r="P145">
            <v>1</v>
          </cell>
          <cell r="Q145">
            <v>2669</v>
          </cell>
          <cell r="R145">
            <v>2669</v>
          </cell>
          <cell r="S145">
            <v>98.34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2669</v>
          </cell>
          <cell r="Y145">
            <v>36635</v>
          </cell>
        </row>
        <row r="146">
          <cell r="A146">
            <v>36636</v>
          </cell>
          <cell r="B146" t="str">
            <v>IN</v>
          </cell>
          <cell r="C146" t="str">
            <v>738579</v>
          </cell>
          <cell r="D146">
            <v>0</v>
          </cell>
          <cell r="E146">
            <v>36633</v>
          </cell>
          <cell r="F146">
            <v>3</v>
          </cell>
          <cell r="G146" t="str">
            <v>121921</v>
          </cell>
          <cell r="H146" t="str">
            <v>B0004086</v>
          </cell>
          <cell r="I146">
            <v>36666</v>
          </cell>
          <cell r="J146">
            <v>2</v>
          </cell>
          <cell r="K146" t="str">
            <v>CPQ-205859-006</v>
          </cell>
          <cell r="L146" t="str">
            <v>205859-006</v>
          </cell>
          <cell r="M146" t="str">
            <v>Arm M700 P3/650 64/6 14.1</v>
          </cell>
          <cell r="N146" t="str">
            <v>LT</v>
          </cell>
          <cell r="P146">
            <v>1</v>
          </cell>
          <cell r="Q146">
            <v>2669</v>
          </cell>
          <cell r="R146">
            <v>2669</v>
          </cell>
          <cell r="S146">
            <v>24.2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2669</v>
          </cell>
          <cell r="Y146">
            <v>36635</v>
          </cell>
        </row>
        <row r="147">
          <cell r="A147">
            <v>36636</v>
          </cell>
          <cell r="B147" t="str">
            <v>IN</v>
          </cell>
          <cell r="C147" t="str">
            <v>738580</v>
          </cell>
          <cell r="D147">
            <v>0</v>
          </cell>
          <cell r="E147">
            <v>36633</v>
          </cell>
          <cell r="F147">
            <v>3</v>
          </cell>
          <cell r="G147" t="str">
            <v>121938</v>
          </cell>
          <cell r="H147" t="str">
            <v>B0004087</v>
          </cell>
          <cell r="I147">
            <v>36666</v>
          </cell>
          <cell r="J147">
            <v>2</v>
          </cell>
          <cell r="K147" t="str">
            <v>CPQ-205859-006</v>
          </cell>
          <cell r="L147" t="str">
            <v>205859-006</v>
          </cell>
          <cell r="M147" t="str">
            <v>Arm M700 P3/650 64/6 14.1</v>
          </cell>
          <cell r="N147" t="str">
            <v>LT</v>
          </cell>
          <cell r="P147">
            <v>1</v>
          </cell>
          <cell r="Q147">
            <v>2669</v>
          </cell>
          <cell r="R147">
            <v>2669</v>
          </cell>
          <cell r="S147">
            <v>98.34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2669</v>
          </cell>
          <cell r="Y147">
            <v>36635</v>
          </cell>
        </row>
        <row r="148">
          <cell r="A148">
            <v>36636</v>
          </cell>
          <cell r="B148" t="str">
            <v>IN</v>
          </cell>
          <cell r="C148" t="str">
            <v>738581</v>
          </cell>
          <cell r="D148">
            <v>0</v>
          </cell>
          <cell r="E148">
            <v>36633</v>
          </cell>
          <cell r="F148">
            <v>3</v>
          </cell>
          <cell r="G148" t="str">
            <v>121940</v>
          </cell>
          <cell r="H148" t="str">
            <v>B0004088</v>
          </cell>
          <cell r="I148">
            <v>36666</v>
          </cell>
          <cell r="J148">
            <v>2</v>
          </cell>
          <cell r="K148" t="str">
            <v>CPQ-205859-006</v>
          </cell>
          <cell r="L148" t="str">
            <v>205859-006</v>
          </cell>
          <cell r="M148" t="str">
            <v>Arm M700 P3/650 64/6 14.1</v>
          </cell>
          <cell r="N148" t="str">
            <v>LT</v>
          </cell>
          <cell r="P148">
            <v>1</v>
          </cell>
          <cell r="Q148">
            <v>2669</v>
          </cell>
          <cell r="R148">
            <v>2669</v>
          </cell>
          <cell r="S148">
            <v>24.2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2669</v>
          </cell>
          <cell r="Y148">
            <v>36635</v>
          </cell>
        </row>
        <row r="149">
          <cell r="A149">
            <v>36636</v>
          </cell>
          <cell r="B149" t="str">
            <v>IN</v>
          </cell>
          <cell r="C149" t="str">
            <v>738582</v>
          </cell>
          <cell r="D149">
            <v>0</v>
          </cell>
          <cell r="E149">
            <v>36633</v>
          </cell>
          <cell r="F149">
            <v>3</v>
          </cell>
          <cell r="G149" t="str">
            <v>121941</v>
          </cell>
          <cell r="H149" t="str">
            <v>B0004089</v>
          </cell>
          <cell r="I149">
            <v>36666</v>
          </cell>
          <cell r="J149">
            <v>2</v>
          </cell>
          <cell r="K149" t="str">
            <v>CPQ-205859-006</v>
          </cell>
          <cell r="L149" t="str">
            <v>205859-006</v>
          </cell>
          <cell r="M149" t="str">
            <v>Arm M700 P3/650 64/6 14.1</v>
          </cell>
          <cell r="N149" t="str">
            <v>LT</v>
          </cell>
          <cell r="P149">
            <v>1</v>
          </cell>
          <cell r="Q149">
            <v>2669</v>
          </cell>
          <cell r="R149">
            <v>2669</v>
          </cell>
          <cell r="S149">
            <v>98.34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2669</v>
          </cell>
          <cell r="Y149">
            <v>36635</v>
          </cell>
        </row>
        <row r="150">
          <cell r="A150">
            <v>36636</v>
          </cell>
          <cell r="B150" t="str">
            <v>IN</v>
          </cell>
          <cell r="C150" t="str">
            <v>738583</v>
          </cell>
          <cell r="D150">
            <v>0</v>
          </cell>
          <cell r="E150">
            <v>36633</v>
          </cell>
          <cell r="F150">
            <v>3</v>
          </cell>
          <cell r="G150" t="str">
            <v>121943</v>
          </cell>
          <cell r="H150" t="str">
            <v>B0004090</v>
          </cell>
          <cell r="I150">
            <v>36666</v>
          </cell>
          <cell r="J150">
            <v>2</v>
          </cell>
          <cell r="K150" t="str">
            <v>CPQ-205859-006</v>
          </cell>
          <cell r="L150" t="str">
            <v>205859-006</v>
          </cell>
          <cell r="M150" t="str">
            <v>Arm M700 P3/650 64/6 14.1</v>
          </cell>
          <cell r="N150" t="str">
            <v>LT</v>
          </cell>
          <cell r="P150">
            <v>2</v>
          </cell>
          <cell r="Q150">
            <v>2669</v>
          </cell>
          <cell r="R150">
            <v>5338</v>
          </cell>
          <cell r="S150">
            <v>24.2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5338</v>
          </cell>
          <cell r="Y150">
            <v>36635</v>
          </cell>
        </row>
        <row r="151">
          <cell r="A151">
            <v>36643</v>
          </cell>
          <cell r="B151" t="str">
            <v>IN</v>
          </cell>
          <cell r="C151" t="str">
            <v>749261</v>
          </cell>
          <cell r="D151">
            <v>0</v>
          </cell>
          <cell r="E151">
            <v>36640</v>
          </cell>
          <cell r="F151">
            <v>3</v>
          </cell>
          <cell r="G151" t="str">
            <v>122132</v>
          </cell>
          <cell r="H151" t="str">
            <v>B0004103</v>
          </cell>
          <cell r="I151">
            <v>36673</v>
          </cell>
          <cell r="J151">
            <v>2</v>
          </cell>
          <cell r="K151" t="str">
            <v>CPQ-152549-006</v>
          </cell>
          <cell r="L151" t="str">
            <v>152549-006</v>
          </cell>
          <cell r="M151" t="str">
            <v>ARM M300 P3/500 64/6 11.3</v>
          </cell>
          <cell r="N151" t="str">
            <v>LT</v>
          </cell>
          <cell r="P151">
            <v>1</v>
          </cell>
          <cell r="Q151">
            <v>2760</v>
          </cell>
          <cell r="R151">
            <v>2760</v>
          </cell>
          <cell r="S151">
            <v>23.69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2760</v>
          </cell>
          <cell r="Y151">
            <v>36641</v>
          </cell>
        </row>
        <row r="152">
          <cell r="A152">
            <v>36643</v>
          </cell>
          <cell r="B152" t="str">
            <v>IN</v>
          </cell>
          <cell r="C152" t="str">
            <v>749278</v>
          </cell>
          <cell r="D152">
            <v>0</v>
          </cell>
          <cell r="E152">
            <v>36641</v>
          </cell>
          <cell r="F152">
            <v>2</v>
          </cell>
          <cell r="G152" t="str">
            <v>122230</v>
          </cell>
          <cell r="H152" t="str">
            <v>B0004123</v>
          </cell>
          <cell r="I152">
            <v>36673</v>
          </cell>
          <cell r="J152">
            <v>3</v>
          </cell>
          <cell r="K152" t="str">
            <v>CPQ-205859-006</v>
          </cell>
          <cell r="L152" t="str">
            <v>205859-006</v>
          </cell>
          <cell r="M152" t="str">
            <v>ARM M700 P3/650 64/6 14.1</v>
          </cell>
          <cell r="N152" t="str">
            <v>LT</v>
          </cell>
          <cell r="P152">
            <v>1</v>
          </cell>
          <cell r="Q152">
            <v>3305</v>
          </cell>
          <cell r="R152">
            <v>3305</v>
          </cell>
          <cell r="X152">
            <v>3305</v>
          </cell>
          <cell r="Y152">
            <v>36641</v>
          </cell>
        </row>
        <row r="153">
          <cell r="A153">
            <v>36643</v>
          </cell>
          <cell r="B153" t="str">
            <v>IN</v>
          </cell>
          <cell r="C153" t="str">
            <v>749279</v>
          </cell>
          <cell r="D153">
            <v>0</v>
          </cell>
          <cell r="E153">
            <v>36641</v>
          </cell>
          <cell r="F153">
            <v>2</v>
          </cell>
          <cell r="G153" t="str">
            <v>122231</v>
          </cell>
          <cell r="H153" t="str">
            <v>B0004125</v>
          </cell>
          <cell r="I153">
            <v>36673</v>
          </cell>
          <cell r="J153">
            <v>3</v>
          </cell>
          <cell r="K153" t="str">
            <v>CPQ-205859-006</v>
          </cell>
          <cell r="L153" t="str">
            <v>205859-006</v>
          </cell>
          <cell r="M153" t="str">
            <v>ARM M700 P3/650 64/6 14.1</v>
          </cell>
          <cell r="N153" t="str">
            <v>LT</v>
          </cell>
          <cell r="P153">
            <v>1</v>
          </cell>
          <cell r="Q153">
            <v>3305</v>
          </cell>
          <cell r="R153">
            <v>3305</v>
          </cell>
          <cell r="S153">
            <v>18.690000000000001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3305</v>
          </cell>
          <cell r="Y153">
            <v>36641</v>
          </cell>
        </row>
        <row r="154">
          <cell r="A154">
            <v>36643</v>
          </cell>
          <cell r="B154" t="str">
            <v>IN</v>
          </cell>
          <cell r="C154" t="str">
            <v>749281</v>
          </cell>
          <cell r="D154">
            <v>0</v>
          </cell>
          <cell r="E154">
            <v>36641</v>
          </cell>
          <cell r="F154">
            <v>2</v>
          </cell>
          <cell r="G154" t="str">
            <v>122234</v>
          </cell>
          <cell r="H154" t="str">
            <v>B0004126</v>
          </cell>
          <cell r="I154">
            <v>36673</v>
          </cell>
          <cell r="J154">
            <v>2</v>
          </cell>
          <cell r="K154" t="str">
            <v>CPQ-205859-006</v>
          </cell>
          <cell r="L154" t="str">
            <v>205859-006</v>
          </cell>
          <cell r="M154" t="str">
            <v>ARM M700 P3/650 64/6 14.1</v>
          </cell>
          <cell r="N154" t="str">
            <v>LT</v>
          </cell>
          <cell r="P154">
            <v>1</v>
          </cell>
          <cell r="Q154">
            <v>3305</v>
          </cell>
          <cell r="R154">
            <v>3305</v>
          </cell>
          <cell r="S154">
            <v>22.15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3305</v>
          </cell>
          <cell r="Y154">
            <v>36641</v>
          </cell>
        </row>
        <row r="155">
          <cell r="A155">
            <v>36643</v>
          </cell>
          <cell r="B155" t="str">
            <v>IN</v>
          </cell>
          <cell r="C155" t="str">
            <v>749282</v>
          </cell>
          <cell r="D155">
            <v>0</v>
          </cell>
          <cell r="E155">
            <v>36641</v>
          </cell>
          <cell r="F155">
            <v>2</v>
          </cell>
          <cell r="G155" t="str">
            <v>122235</v>
          </cell>
          <cell r="H155" t="str">
            <v>B0004127</v>
          </cell>
          <cell r="I155">
            <v>36673</v>
          </cell>
          <cell r="J155">
            <v>2</v>
          </cell>
          <cell r="K155" t="str">
            <v>CPQ-205859-006</v>
          </cell>
          <cell r="L155" t="str">
            <v>205859-006</v>
          </cell>
          <cell r="M155" t="str">
            <v>ARM M700 P3/650 64/6 14.1</v>
          </cell>
          <cell r="N155" t="str">
            <v>LT</v>
          </cell>
          <cell r="P155">
            <v>1</v>
          </cell>
          <cell r="Q155">
            <v>3305</v>
          </cell>
          <cell r="R155">
            <v>3305</v>
          </cell>
          <cell r="S155">
            <v>5.17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3305</v>
          </cell>
          <cell r="Y155">
            <v>36641</v>
          </cell>
        </row>
        <row r="156">
          <cell r="A156">
            <v>36643</v>
          </cell>
          <cell r="B156" t="str">
            <v>IN</v>
          </cell>
          <cell r="C156" t="str">
            <v>749284</v>
          </cell>
          <cell r="D156">
            <v>0</v>
          </cell>
          <cell r="E156">
            <v>36641</v>
          </cell>
          <cell r="F156">
            <v>2</v>
          </cell>
          <cell r="G156" t="str">
            <v>122238</v>
          </cell>
          <cell r="H156" t="str">
            <v>B0004128</v>
          </cell>
          <cell r="I156">
            <v>36673</v>
          </cell>
          <cell r="J156">
            <v>2</v>
          </cell>
          <cell r="K156" t="str">
            <v>CPQ-205859-006</v>
          </cell>
          <cell r="L156" t="str">
            <v>205859-006</v>
          </cell>
          <cell r="M156" t="str">
            <v>ARM M700 P3/650 64/6 14.1</v>
          </cell>
          <cell r="N156" t="str">
            <v>LT</v>
          </cell>
          <cell r="P156">
            <v>1</v>
          </cell>
          <cell r="Q156">
            <v>3305</v>
          </cell>
          <cell r="R156">
            <v>3305</v>
          </cell>
          <cell r="S156">
            <v>96.73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3305</v>
          </cell>
          <cell r="Y156">
            <v>36641</v>
          </cell>
        </row>
        <row r="157">
          <cell r="A157">
            <v>36643</v>
          </cell>
          <cell r="B157" t="str">
            <v>IN</v>
          </cell>
          <cell r="C157" t="str">
            <v>749285</v>
          </cell>
          <cell r="D157">
            <v>0</v>
          </cell>
          <cell r="E157">
            <v>36641</v>
          </cell>
          <cell r="F157">
            <v>2</v>
          </cell>
          <cell r="G157" t="str">
            <v>122239</v>
          </cell>
          <cell r="H157" t="str">
            <v>B0004129</v>
          </cell>
          <cell r="I157">
            <v>36673</v>
          </cell>
          <cell r="J157">
            <v>2</v>
          </cell>
          <cell r="K157" t="str">
            <v>CPQ-205859-006</v>
          </cell>
          <cell r="L157" t="str">
            <v>205859-006</v>
          </cell>
          <cell r="M157" t="str">
            <v>ARM M700 P3/650 64/6 14.1</v>
          </cell>
          <cell r="N157" t="str">
            <v>LT</v>
          </cell>
          <cell r="P157">
            <v>1</v>
          </cell>
          <cell r="Q157">
            <v>3305</v>
          </cell>
          <cell r="R157">
            <v>3305</v>
          </cell>
          <cell r="S157">
            <v>286.56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3305</v>
          </cell>
          <cell r="Y157">
            <v>36641</v>
          </cell>
        </row>
        <row r="158">
          <cell r="A158">
            <v>36643</v>
          </cell>
          <cell r="B158" t="str">
            <v>IN</v>
          </cell>
          <cell r="C158" t="str">
            <v>749286</v>
          </cell>
          <cell r="D158">
            <v>0</v>
          </cell>
          <cell r="E158">
            <v>36641</v>
          </cell>
          <cell r="F158">
            <v>2</v>
          </cell>
          <cell r="G158" t="str">
            <v>122240</v>
          </cell>
          <cell r="H158" t="str">
            <v>B0004130</v>
          </cell>
          <cell r="I158">
            <v>36673</v>
          </cell>
          <cell r="J158">
            <v>2</v>
          </cell>
          <cell r="K158" t="str">
            <v>CPQ-205859-006</v>
          </cell>
          <cell r="L158" t="str">
            <v>205859-006</v>
          </cell>
          <cell r="M158" t="str">
            <v>ARM M700 P3/650 64/6 14.1</v>
          </cell>
          <cell r="N158" t="str">
            <v>LT</v>
          </cell>
          <cell r="O158" t="str">
            <v>SCAN</v>
          </cell>
          <cell r="P158">
            <v>1</v>
          </cell>
          <cell r="Q158">
            <v>3305</v>
          </cell>
          <cell r="R158">
            <v>3305</v>
          </cell>
          <cell r="S158">
            <v>28.4</v>
          </cell>
          <cell r="T158">
            <v>10</v>
          </cell>
          <cell r="U158">
            <v>0</v>
          </cell>
          <cell r="V158">
            <v>0</v>
          </cell>
          <cell r="W158">
            <v>0</v>
          </cell>
          <cell r="X158">
            <v>3305</v>
          </cell>
          <cell r="Y158">
            <v>36641</v>
          </cell>
        </row>
        <row r="159">
          <cell r="A159">
            <v>36648</v>
          </cell>
          <cell r="B159" t="str">
            <v>IN</v>
          </cell>
          <cell r="C159" t="str">
            <v>755459</v>
          </cell>
          <cell r="D159">
            <v>0</v>
          </cell>
          <cell r="E159">
            <v>36641</v>
          </cell>
          <cell r="F159">
            <v>7</v>
          </cell>
          <cell r="G159" t="str">
            <v>122257</v>
          </cell>
          <cell r="H159" t="str">
            <v>B0004131</v>
          </cell>
          <cell r="I159">
            <v>36678</v>
          </cell>
          <cell r="J159">
            <v>1</v>
          </cell>
          <cell r="K159" t="str">
            <v>CPQ-205859-006</v>
          </cell>
          <cell r="L159" t="str">
            <v>205859-006</v>
          </cell>
          <cell r="M159" t="str">
            <v>ARM M700 P3/650 64/6 14.1</v>
          </cell>
          <cell r="N159" t="str">
            <v>LT</v>
          </cell>
          <cell r="P159">
            <v>1</v>
          </cell>
          <cell r="Q159">
            <v>3305</v>
          </cell>
          <cell r="R159">
            <v>3305</v>
          </cell>
          <cell r="S159">
            <v>278.85000000000002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3583.85</v>
          </cell>
          <cell r="Y159">
            <v>36647</v>
          </cell>
        </row>
        <row r="160">
          <cell r="A160">
            <v>36648</v>
          </cell>
          <cell r="B160" t="str">
            <v>IN</v>
          </cell>
          <cell r="C160" t="str">
            <v>755460</v>
          </cell>
          <cell r="D160">
            <v>0</v>
          </cell>
          <cell r="E160">
            <v>36641</v>
          </cell>
          <cell r="F160">
            <v>7</v>
          </cell>
          <cell r="G160" t="str">
            <v>122258</v>
          </cell>
          <cell r="H160" t="str">
            <v>B0004132</v>
          </cell>
          <cell r="I160">
            <v>36678</v>
          </cell>
          <cell r="J160">
            <v>1</v>
          </cell>
          <cell r="K160" t="str">
            <v>CPQ-205859-006</v>
          </cell>
          <cell r="L160" t="str">
            <v>205859-006</v>
          </cell>
          <cell r="M160" t="str">
            <v>ARM M700 P3/650 64/6 14.1</v>
          </cell>
          <cell r="N160" t="str">
            <v>LT</v>
          </cell>
          <cell r="P160">
            <v>1</v>
          </cell>
          <cell r="Q160">
            <v>3305</v>
          </cell>
          <cell r="R160">
            <v>3305</v>
          </cell>
          <cell r="S160">
            <v>278.85000000000002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3583.85</v>
          </cell>
          <cell r="Y160">
            <v>36647</v>
          </cell>
        </row>
        <row r="161">
          <cell r="A161">
            <v>36648</v>
          </cell>
          <cell r="B161" t="str">
            <v>IN</v>
          </cell>
          <cell r="C161" t="str">
            <v>755461</v>
          </cell>
          <cell r="D161">
            <v>0</v>
          </cell>
          <cell r="E161">
            <v>36641</v>
          </cell>
          <cell r="F161">
            <v>7</v>
          </cell>
          <cell r="G161" t="str">
            <v>122262</v>
          </cell>
          <cell r="H161" t="str">
            <v>B0004133</v>
          </cell>
          <cell r="I161">
            <v>36678</v>
          </cell>
          <cell r="J161">
            <v>1</v>
          </cell>
          <cell r="K161" t="str">
            <v>CPQ-205859-006</v>
          </cell>
          <cell r="L161" t="str">
            <v>205859-006</v>
          </cell>
          <cell r="M161" t="str">
            <v>ARM M700 P3/650 64/6 14.1</v>
          </cell>
          <cell r="N161" t="str">
            <v>LT</v>
          </cell>
          <cell r="P161">
            <v>1</v>
          </cell>
          <cell r="Q161">
            <v>3305</v>
          </cell>
          <cell r="R161">
            <v>3305</v>
          </cell>
          <cell r="S161">
            <v>278.85000000000002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3583.85</v>
          </cell>
          <cell r="Y161">
            <v>36647</v>
          </cell>
        </row>
        <row r="162">
          <cell r="A162">
            <v>36644</v>
          </cell>
          <cell r="B162" t="str">
            <v>IN</v>
          </cell>
          <cell r="C162" t="str">
            <v>752008</v>
          </cell>
          <cell r="D162">
            <v>0</v>
          </cell>
          <cell r="E162">
            <v>36642</v>
          </cell>
          <cell r="F162">
            <v>2</v>
          </cell>
          <cell r="G162" t="str">
            <v>122319</v>
          </cell>
          <cell r="H162" t="str">
            <v>B0004148</v>
          </cell>
          <cell r="I162">
            <v>36674</v>
          </cell>
          <cell r="J162">
            <v>1</v>
          </cell>
          <cell r="K162" t="str">
            <v>CPQ-149207-006</v>
          </cell>
          <cell r="L162" t="str">
            <v>149207-006</v>
          </cell>
          <cell r="M162" t="str">
            <v>ARMADA M700 PII/366 64MB6.4GB 24X 14.1 CTFT WNNT</v>
          </cell>
          <cell r="N162" t="str">
            <v>LT</v>
          </cell>
          <cell r="P162">
            <v>1</v>
          </cell>
          <cell r="Q162">
            <v>2610</v>
          </cell>
          <cell r="R162">
            <v>2610</v>
          </cell>
          <cell r="S162">
            <v>215.33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2825.33</v>
          </cell>
          <cell r="Y162">
            <v>36629</v>
          </cell>
        </row>
        <row r="163">
          <cell r="A163">
            <v>36644</v>
          </cell>
          <cell r="B163" t="str">
            <v>IN</v>
          </cell>
          <cell r="C163" t="str">
            <v>752009</v>
          </cell>
          <cell r="D163">
            <v>0</v>
          </cell>
          <cell r="E163">
            <v>36642</v>
          </cell>
          <cell r="F163">
            <v>2</v>
          </cell>
          <cell r="G163" t="str">
            <v>122320</v>
          </cell>
          <cell r="H163" t="str">
            <v>B0004149</v>
          </cell>
          <cell r="I163">
            <v>36674</v>
          </cell>
          <cell r="J163">
            <v>1</v>
          </cell>
          <cell r="K163" t="str">
            <v>CPQ-149207-006</v>
          </cell>
          <cell r="L163" t="str">
            <v>149207-006</v>
          </cell>
          <cell r="M163" t="str">
            <v>ARMADA M700 PII/366 64MB6.4GB 24X 14.1 CTFT WNNT</v>
          </cell>
          <cell r="N163" t="str">
            <v>LT</v>
          </cell>
          <cell r="P163">
            <v>1</v>
          </cell>
          <cell r="Q163">
            <v>2610</v>
          </cell>
          <cell r="R163">
            <v>2610</v>
          </cell>
          <cell r="S163">
            <v>215.33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2825.33</v>
          </cell>
          <cell r="Y163">
            <v>36629</v>
          </cell>
        </row>
        <row r="164">
          <cell r="A164">
            <v>36644</v>
          </cell>
          <cell r="B164" t="str">
            <v>IN</v>
          </cell>
          <cell r="C164" t="str">
            <v>752012</v>
          </cell>
          <cell r="D164">
            <v>0</v>
          </cell>
          <cell r="E164">
            <v>36642</v>
          </cell>
          <cell r="F164">
            <v>2</v>
          </cell>
          <cell r="G164" t="str">
            <v>122321</v>
          </cell>
          <cell r="H164" t="str">
            <v>B0004150</v>
          </cell>
          <cell r="I164">
            <v>36674</v>
          </cell>
          <cell r="J164">
            <v>1</v>
          </cell>
          <cell r="K164" t="str">
            <v>CPQ-149207-006</v>
          </cell>
          <cell r="L164" t="str">
            <v>149207-006</v>
          </cell>
          <cell r="M164" t="str">
            <v>ARMADA M700 PII/366 64MB6.4GB 24X 14.1 CTFT WNNT</v>
          </cell>
          <cell r="N164" t="str">
            <v>LT</v>
          </cell>
          <cell r="P164">
            <v>1</v>
          </cell>
          <cell r="Q164">
            <v>2610</v>
          </cell>
          <cell r="R164">
            <v>2610</v>
          </cell>
          <cell r="S164">
            <v>215.33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2825.33</v>
          </cell>
          <cell r="Y164">
            <v>36629</v>
          </cell>
        </row>
        <row r="165">
          <cell r="A165">
            <v>36644</v>
          </cell>
          <cell r="B165" t="str">
            <v>IN</v>
          </cell>
          <cell r="C165" t="str">
            <v>752013</v>
          </cell>
          <cell r="D165">
            <v>0</v>
          </cell>
          <cell r="E165">
            <v>36642</v>
          </cell>
          <cell r="F165">
            <v>2</v>
          </cell>
          <cell r="G165" t="str">
            <v>122322</v>
          </cell>
          <cell r="H165" t="str">
            <v>B0004151</v>
          </cell>
          <cell r="I165">
            <v>36674</v>
          </cell>
          <cell r="J165">
            <v>1</v>
          </cell>
          <cell r="K165" t="str">
            <v>CPQ-149207-006</v>
          </cell>
          <cell r="L165" t="str">
            <v>149207-006</v>
          </cell>
          <cell r="M165" t="str">
            <v>ARMADA M700 PII/366 64MB6.4GB 24X 14.1 CTFT WNNT</v>
          </cell>
          <cell r="N165" t="str">
            <v>LT</v>
          </cell>
          <cell r="P165">
            <v>1</v>
          </cell>
          <cell r="Q165">
            <v>2610</v>
          </cell>
          <cell r="R165">
            <v>2610</v>
          </cell>
          <cell r="S165">
            <v>215.33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2825.33</v>
          </cell>
          <cell r="Y165">
            <v>36629</v>
          </cell>
        </row>
        <row r="166">
          <cell r="A166">
            <v>36644</v>
          </cell>
          <cell r="B166" t="str">
            <v>IN</v>
          </cell>
          <cell r="C166" t="str">
            <v>752014</v>
          </cell>
          <cell r="D166">
            <v>0</v>
          </cell>
          <cell r="E166">
            <v>36642</v>
          </cell>
          <cell r="F166">
            <v>2</v>
          </cell>
          <cell r="G166" t="str">
            <v>122323</v>
          </cell>
          <cell r="H166" t="str">
            <v>B0004152</v>
          </cell>
          <cell r="I166">
            <v>36674</v>
          </cell>
          <cell r="J166">
            <v>1</v>
          </cell>
          <cell r="K166" t="str">
            <v>CPQ-149207-006</v>
          </cell>
          <cell r="L166" t="str">
            <v>149207-006</v>
          </cell>
          <cell r="M166" t="str">
            <v>ARMADA M700 PII/366 64MB6.4GB 24X 14.1 CTFT WNNT</v>
          </cell>
          <cell r="N166" t="str">
            <v>LT</v>
          </cell>
          <cell r="O166" t="str">
            <v>PP</v>
          </cell>
          <cell r="P166">
            <v>1</v>
          </cell>
          <cell r="Q166">
            <v>2610</v>
          </cell>
          <cell r="R166">
            <v>2610</v>
          </cell>
          <cell r="S166">
            <v>215.33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2825.33</v>
          </cell>
          <cell r="Y166">
            <v>36629</v>
          </cell>
        </row>
        <row r="167">
          <cell r="A167">
            <v>36644</v>
          </cell>
          <cell r="B167" t="str">
            <v>IN</v>
          </cell>
          <cell r="C167" t="str">
            <v>752016</v>
          </cell>
          <cell r="D167">
            <v>0</v>
          </cell>
          <cell r="E167">
            <v>36642</v>
          </cell>
          <cell r="F167">
            <v>2</v>
          </cell>
          <cell r="G167" t="str">
            <v>122324</v>
          </cell>
          <cell r="H167" t="str">
            <v>B0004153</v>
          </cell>
          <cell r="I167">
            <v>36674</v>
          </cell>
          <cell r="J167">
            <v>1</v>
          </cell>
          <cell r="K167" t="str">
            <v>CPQ-149207-006</v>
          </cell>
          <cell r="L167" t="str">
            <v>149207-006</v>
          </cell>
          <cell r="M167" t="str">
            <v>ARMADA M700 PII/366 64MB6.4GB 24X 14.1 CTFT WNNT</v>
          </cell>
          <cell r="N167" t="str">
            <v>LT</v>
          </cell>
          <cell r="O167" t="str">
            <v>PP</v>
          </cell>
          <cell r="P167">
            <v>1</v>
          </cell>
          <cell r="Q167">
            <v>2610</v>
          </cell>
          <cell r="R167">
            <v>2610</v>
          </cell>
          <cell r="S167">
            <v>215.33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2825.33</v>
          </cell>
          <cell r="Y167">
            <v>36629</v>
          </cell>
        </row>
        <row r="168">
          <cell r="A168">
            <v>36644</v>
          </cell>
          <cell r="B168" t="str">
            <v>IN</v>
          </cell>
          <cell r="C168" t="str">
            <v>752017</v>
          </cell>
          <cell r="D168">
            <v>0</v>
          </cell>
          <cell r="E168">
            <v>36642</v>
          </cell>
          <cell r="F168">
            <v>2</v>
          </cell>
          <cell r="G168" t="str">
            <v>122325</v>
          </cell>
          <cell r="H168" t="str">
            <v>B0004154</v>
          </cell>
          <cell r="I168">
            <v>36674</v>
          </cell>
          <cell r="J168">
            <v>1</v>
          </cell>
          <cell r="K168" t="str">
            <v>CPQ-149207-006</v>
          </cell>
          <cell r="L168" t="str">
            <v>149207-006</v>
          </cell>
          <cell r="M168" t="str">
            <v>ARMADA M700 PII/366 64MB6.4GB 24X 14.1 CTFT WNNT</v>
          </cell>
          <cell r="N168" t="str">
            <v>LT</v>
          </cell>
          <cell r="O168" t="str">
            <v>PP</v>
          </cell>
          <cell r="P168">
            <v>1</v>
          </cell>
          <cell r="Q168">
            <v>2610</v>
          </cell>
          <cell r="R168">
            <v>2610</v>
          </cell>
          <cell r="S168">
            <v>215.33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2825.33</v>
          </cell>
          <cell r="Y168">
            <v>36629</v>
          </cell>
        </row>
        <row r="169">
          <cell r="A169">
            <v>36644</v>
          </cell>
          <cell r="B169" t="str">
            <v>IN</v>
          </cell>
          <cell r="C169" t="str">
            <v>752018</v>
          </cell>
          <cell r="D169">
            <v>0</v>
          </cell>
          <cell r="E169">
            <v>36642</v>
          </cell>
          <cell r="F169">
            <v>2</v>
          </cell>
          <cell r="G169" t="str">
            <v>122326</v>
          </cell>
          <cell r="H169" t="str">
            <v>B0004155</v>
          </cell>
          <cell r="I169">
            <v>36674</v>
          </cell>
          <cell r="J169">
            <v>1</v>
          </cell>
          <cell r="K169" t="str">
            <v>CPQ-149207-006</v>
          </cell>
          <cell r="L169" t="str">
            <v>149207-006</v>
          </cell>
          <cell r="M169" t="str">
            <v>ARMADA M700 PII/366 64MB6.4GB 24X 14.1 CTFT WNNT</v>
          </cell>
          <cell r="N169" t="str">
            <v>LT</v>
          </cell>
          <cell r="O169" t="str">
            <v>PP</v>
          </cell>
          <cell r="P169">
            <v>1</v>
          </cell>
          <cell r="Q169">
            <v>2610</v>
          </cell>
          <cell r="R169">
            <v>2610</v>
          </cell>
          <cell r="S169">
            <v>215.33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2825.33</v>
          </cell>
          <cell r="Y169">
            <v>36629</v>
          </cell>
        </row>
        <row r="170">
          <cell r="A170">
            <v>36644</v>
          </cell>
          <cell r="B170" t="str">
            <v>IN</v>
          </cell>
          <cell r="C170" t="str">
            <v>752019</v>
          </cell>
          <cell r="D170">
            <v>0</v>
          </cell>
          <cell r="E170">
            <v>36642</v>
          </cell>
          <cell r="F170">
            <v>2</v>
          </cell>
          <cell r="G170" t="str">
            <v>122327</v>
          </cell>
          <cell r="H170" t="str">
            <v>B0004156</v>
          </cell>
          <cell r="I170">
            <v>36674</v>
          </cell>
          <cell r="J170">
            <v>1</v>
          </cell>
          <cell r="K170" t="str">
            <v>CPQ-149207-006</v>
          </cell>
          <cell r="L170" t="str">
            <v>149207-006</v>
          </cell>
          <cell r="M170" t="str">
            <v>ARMADA M700 PII/366 64MB6.4GB 24X 14.1 CTFT WNNT</v>
          </cell>
          <cell r="N170" t="str">
            <v>LT</v>
          </cell>
          <cell r="O170" t="str">
            <v>PP</v>
          </cell>
          <cell r="P170">
            <v>1</v>
          </cell>
          <cell r="Q170">
            <v>2610</v>
          </cell>
          <cell r="R170">
            <v>2610</v>
          </cell>
          <cell r="S170">
            <v>215.33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2825.33</v>
          </cell>
          <cell r="Y170">
            <v>36629</v>
          </cell>
        </row>
        <row r="171">
          <cell r="A171">
            <v>36644</v>
          </cell>
          <cell r="B171" t="str">
            <v>IN</v>
          </cell>
          <cell r="C171" t="str">
            <v>752025</v>
          </cell>
          <cell r="D171">
            <v>0</v>
          </cell>
          <cell r="E171">
            <v>36642</v>
          </cell>
          <cell r="F171">
            <v>2</v>
          </cell>
          <cell r="G171" t="str">
            <v>122328</v>
          </cell>
          <cell r="H171" t="str">
            <v>B0004157</v>
          </cell>
          <cell r="I171">
            <v>36674</v>
          </cell>
          <cell r="J171">
            <v>1</v>
          </cell>
          <cell r="K171" t="str">
            <v>CPQ-149207-006</v>
          </cell>
          <cell r="L171" t="str">
            <v>149207-006</v>
          </cell>
          <cell r="M171" t="str">
            <v>ARMADA M700 PII/366 64MB6.4GB 24X 14.1 CTFT WNNT</v>
          </cell>
          <cell r="N171" t="str">
            <v>LT</v>
          </cell>
          <cell r="O171" t="str">
            <v>PP</v>
          </cell>
          <cell r="P171">
            <v>1</v>
          </cell>
          <cell r="Q171">
            <v>2610</v>
          </cell>
          <cell r="R171">
            <v>2610</v>
          </cell>
          <cell r="S171">
            <v>215.33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2825.33</v>
          </cell>
          <cell r="Y171">
            <v>36629</v>
          </cell>
        </row>
        <row r="172">
          <cell r="A172">
            <v>36644</v>
          </cell>
          <cell r="B172" t="str">
            <v>IN</v>
          </cell>
          <cell r="C172" t="str">
            <v>752007</v>
          </cell>
          <cell r="D172">
            <v>0</v>
          </cell>
          <cell r="E172">
            <v>36642</v>
          </cell>
          <cell r="F172">
            <v>2</v>
          </cell>
          <cell r="G172" t="str">
            <v>122318</v>
          </cell>
          <cell r="H172" t="str">
            <v>B0004158</v>
          </cell>
          <cell r="I172">
            <v>36674</v>
          </cell>
          <cell r="J172">
            <v>1</v>
          </cell>
          <cell r="K172" t="str">
            <v>CPQ-149207-006</v>
          </cell>
          <cell r="L172" t="str">
            <v>149207-006</v>
          </cell>
          <cell r="M172" t="str">
            <v>ARMADA M700 PII/366 64MB6.4GB 24X 14.1 CTFT WNNT</v>
          </cell>
          <cell r="N172" t="str">
            <v>LT</v>
          </cell>
          <cell r="P172">
            <v>1</v>
          </cell>
          <cell r="Q172">
            <v>2610</v>
          </cell>
          <cell r="R172">
            <v>2610</v>
          </cell>
          <cell r="S172">
            <v>215.33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2825.33</v>
          </cell>
          <cell r="Y172">
            <v>36629</v>
          </cell>
        </row>
        <row r="173">
          <cell r="A173">
            <v>36628</v>
          </cell>
          <cell r="B173" t="str">
            <v>IN</v>
          </cell>
          <cell r="C173" t="str">
            <v>729722</v>
          </cell>
          <cell r="D173">
            <v>0</v>
          </cell>
          <cell r="E173">
            <v>36621</v>
          </cell>
          <cell r="F173">
            <v>7</v>
          </cell>
          <cell r="G173" t="str">
            <v>121280</v>
          </cell>
          <cell r="H173" t="str">
            <v>B0004013</v>
          </cell>
          <cell r="I173">
            <v>36658</v>
          </cell>
          <cell r="J173">
            <v>2</v>
          </cell>
          <cell r="K173" t="str">
            <v>CPQ-166617-B21</v>
          </cell>
          <cell r="L173" t="str">
            <v>166617-B21</v>
          </cell>
          <cell r="M173" t="str">
            <v>64MB SYNCH DRAM 100MHZDIMM ECC</v>
          </cell>
          <cell r="N173" t="str">
            <v>x</v>
          </cell>
          <cell r="P173">
            <v>1</v>
          </cell>
          <cell r="Q173">
            <v>111</v>
          </cell>
          <cell r="R173">
            <v>111</v>
          </cell>
          <cell r="S173">
            <v>26.31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111</v>
          </cell>
          <cell r="Y173">
            <v>36627</v>
          </cell>
        </row>
        <row r="174">
          <cell r="A174">
            <v>36628</v>
          </cell>
          <cell r="B174" t="str">
            <v>IN</v>
          </cell>
          <cell r="C174" t="str">
            <v>729728</v>
          </cell>
          <cell r="D174">
            <v>0</v>
          </cell>
          <cell r="E174">
            <v>36622</v>
          </cell>
          <cell r="F174">
            <v>6</v>
          </cell>
          <cell r="G174" t="str">
            <v>121364</v>
          </cell>
          <cell r="H174" t="str">
            <v>B0004014</v>
          </cell>
          <cell r="I174">
            <v>36658</v>
          </cell>
          <cell r="J174">
            <v>1</v>
          </cell>
          <cell r="K174" t="str">
            <v>CPQ-166617-B21</v>
          </cell>
          <cell r="L174" t="str">
            <v>166617-B21</v>
          </cell>
          <cell r="M174" t="str">
            <v>64MB SYNCH DRAM 100MHZDIMM ECC</v>
          </cell>
          <cell r="N174" t="str">
            <v>x</v>
          </cell>
          <cell r="P174">
            <v>1</v>
          </cell>
          <cell r="Q174">
            <v>110.71</v>
          </cell>
          <cell r="R174">
            <v>110.71</v>
          </cell>
          <cell r="S174">
            <v>9.1300000000000008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119.83999999999999</v>
          </cell>
          <cell r="Y174">
            <v>36627</v>
          </cell>
        </row>
        <row r="175">
          <cell r="A175">
            <v>36629</v>
          </cell>
          <cell r="B175" t="str">
            <v>IN</v>
          </cell>
          <cell r="C175" t="str">
            <v>733005</v>
          </cell>
          <cell r="D175">
            <v>0</v>
          </cell>
          <cell r="E175">
            <v>36622</v>
          </cell>
          <cell r="F175">
            <v>7</v>
          </cell>
          <cell r="G175" t="str">
            <v>121365</v>
          </cell>
          <cell r="H175" t="str">
            <v>B0004015</v>
          </cell>
          <cell r="I175">
            <v>36659</v>
          </cell>
          <cell r="J175">
            <v>1</v>
          </cell>
          <cell r="K175" t="str">
            <v>CPQ-166617-B21</v>
          </cell>
          <cell r="L175" t="str">
            <v>166617-B21</v>
          </cell>
          <cell r="M175" t="str">
            <v>64MB SYNCH DRAM 100MHZDIMM ECC</v>
          </cell>
          <cell r="N175" t="str">
            <v>x</v>
          </cell>
          <cell r="P175">
            <v>1</v>
          </cell>
          <cell r="Q175">
            <v>110.71</v>
          </cell>
          <cell r="R175">
            <v>110.71</v>
          </cell>
          <cell r="S175">
            <v>9.1300000000000008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119.83999999999999</v>
          </cell>
          <cell r="Y175">
            <v>36628</v>
          </cell>
        </row>
        <row r="176">
          <cell r="A176">
            <v>36628</v>
          </cell>
          <cell r="B176" t="str">
            <v>IN</v>
          </cell>
          <cell r="C176" t="str">
            <v>729729</v>
          </cell>
          <cell r="D176">
            <v>0</v>
          </cell>
          <cell r="E176">
            <v>36622</v>
          </cell>
          <cell r="F176">
            <v>6</v>
          </cell>
          <cell r="G176" t="str">
            <v>121366</v>
          </cell>
          <cell r="H176" t="str">
            <v>B0004016</v>
          </cell>
          <cell r="I176">
            <v>36658</v>
          </cell>
          <cell r="J176">
            <v>1</v>
          </cell>
          <cell r="K176" t="str">
            <v>CPQ-166617-B21</v>
          </cell>
          <cell r="L176" t="str">
            <v>166617-B21</v>
          </cell>
          <cell r="M176" t="str">
            <v>64MB SYNCH DRAM 100MHZDIMM ECC</v>
          </cell>
          <cell r="N176" t="str">
            <v>x</v>
          </cell>
          <cell r="P176">
            <v>1</v>
          </cell>
          <cell r="Q176">
            <v>110.71</v>
          </cell>
          <cell r="R176">
            <v>110.71</v>
          </cell>
          <cell r="S176">
            <v>9.1300000000000008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119.83999999999999</v>
          </cell>
          <cell r="Y176">
            <v>36627</v>
          </cell>
        </row>
        <row r="177">
          <cell r="A177">
            <v>36628</v>
          </cell>
          <cell r="B177" t="str">
            <v>IN</v>
          </cell>
          <cell r="C177" t="str">
            <v>729730</v>
          </cell>
          <cell r="D177">
            <v>0</v>
          </cell>
          <cell r="E177">
            <v>36622</v>
          </cell>
          <cell r="F177">
            <v>6</v>
          </cell>
          <cell r="G177" t="str">
            <v>121376</v>
          </cell>
          <cell r="H177" t="str">
            <v>B0004017</v>
          </cell>
          <cell r="I177">
            <v>36658</v>
          </cell>
          <cell r="J177">
            <v>1</v>
          </cell>
          <cell r="K177" t="str">
            <v>CPQ-166617-B21</v>
          </cell>
          <cell r="L177" t="str">
            <v>166617-B21</v>
          </cell>
          <cell r="M177" t="str">
            <v>64MB SYNCH DRAM 100MHZDIMM ECC</v>
          </cell>
          <cell r="N177" t="str">
            <v>x</v>
          </cell>
          <cell r="P177">
            <v>1</v>
          </cell>
          <cell r="Q177">
            <v>110.71</v>
          </cell>
          <cell r="R177">
            <v>110.71</v>
          </cell>
          <cell r="S177">
            <v>9.1300000000000008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119.83999999999999</v>
          </cell>
          <cell r="Y177">
            <v>36627</v>
          </cell>
        </row>
        <row r="178">
          <cell r="A178">
            <v>36654</v>
          </cell>
          <cell r="B178" t="str">
            <v>IN</v>
          </cell>
          <cell r="C178" t="str">
            <v>763797</v>
          </cell>
          <cell r="D178">
            <v>0</v>
          </cell>
          <cell r="E178">
            <v>36654</v>
          </cell>
          <cell r="F178">
            <v>0</v>
          </cell>
          <cell r="G178" t="str">
            <v>122765</v>
          </cell>
          <cell r="H178" t="str">
            <v>B0004018</v>
          </cell>
          <cell r="I178">
            <v>36684</v>
          </cell>
          <cell r="J178">
            <v>1</v>
          </cell>
          <cell r="K178" t="str">
            <v>CPQ-166618-B21</v>
          </cell>
          <cell r="L178" t="str">
            <v>166618-B21</v>
          </cell>
          <cell r="M178" t="str">
            <v>128MB SYNCH DRAM 100MHZDIMM ECC</v>
          </cell>
          <cell r="N178" t="str">
            <v>x</v>
          </cell>
          <cell r="P178">
            <v>1</v>
          </cell>
          <cell r="Q178">
            <v>212</v>
          </cell>
          <cell r="R178">
            <v>212</v>
          </cell>
          <cell r="S178">
            <v>17.489999999999998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229.49</v>
          </cell>
          <cell r="Y178">
            <v>36637</v>
          </cell>
        </row>
        <row r="179">
          <cell r="A179">
            <v>36629</v>
          </cell>
          <cell r="B179" t="str">
            <v>IN</v>
          </cell>
          <cell r="C179" t="str">
            <v>731880</v>
          </cell>
          <cell r="D179">
            <v>0</v>
          </cell>
          <cell r="E179">
            <v>36622</v>
          </cell>
          <cell r="F179">
            <v>7</v>
          </cell>
          <cell r="G179" t="str">
            <v>121398</v>
          </cell>
          <cell r="H179" t="str">
            <v>B0004019</v>
          </cell>
          <cell r="I179">
            <v>36659</v>
          </cell>
          <cell r="J179">
            <v>1</v>
          </cell>
          <cell r="K179" t="str">
            <v>TCM-3CCFE575BT</v>
          </cell>
          <cell r="L179" t="str">
            <v>3CCFE575BT</v>
          </cell>
          <cell r="M179" t="str">
            <v>10/100 LAN CARDBUS PCCARD W/CABLE</v>
          </cell>
          <cell r="N179" t="str">
            <v>x</v>
          </cell>
          <cell r="P179">
            <v>1</v>
          </cell>
          <cell r="Q179">
            <v>143.63</v>
          </cell>
          <cell r="R179">
            <v>143.63</v>
          </cell>
          <cell r="S179">
            <v>232.01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375.64</v>
          </cell>
          <cell r="Y179">
            <v>36626</v>
          </cell>
        </row>
        <row r="180">
          <cell r="A180">
            <v>36628</v>
          </cell>
          <cell r="B180" t="str">
            <v>IN</v>
          </cell>
          <cell r="C180" t="str">
            <v>729731</v>
          </cell>
          <cell r="D180">
            <v>0</v>
          </cell>
          <cell r="E180">
            <v>36622</v>
          </cell>
          <cell r="F180">
            <v>6</v>
          </cell>
          <cell r="G180" t="str">
            <v>121398</v>
          </cell>
          <cell r="H180" t="str">
            <v>B0004019</v>
          </cell>
          <cell r="I180">
            <v>36658</v>
          </cell>
          <cell r="J180">
            <v>1</v>
          </cell>
          <cell r="K180" t="str">
            <v>CPQ-400312-B21</v>
          </cell>
          <cell r="L180" t="str">
            <v>400312-B21</v>
          </cell>
          <cell r="M180" t="str">
            <v>64MB 100MHZ SDRAMARMADA M300,M700,E700</v>
          </cell>
          <cell r="N180" t="str">
            <v>x</v>
          </cell>
          <cell r="O180" t="str">
            <v>PP</v>
          </cell>
          <cell r="P180">
            <v>1</v>
          </cell>
          <cell r="Q180">
            <v>124.59</v>
          </cell>
          <cell r="R180">
            <v>124.59</v>
          </cell>
          <cell r="S180">
            <v>12.52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137.11000000000001</v>
          </cell>
          <cell r="Y180">
            <v>36627</v>
          </cell>
        </row>
        <row r="181">
          <cell r="A181">
            <v>36626</v>
          </cell>
          <cell r="B181" t="str">
            <v>IN</v>
          </cell>
          <cell r="C181" t="str">
            <v>727903</v>
          </cell>
          <cell r="D181">
            <v>0</v>
          </cell>
          <cell r="E181">
            <v>36622</v>
          </cell>
          <cell r="F181">
            <v>4</v>
          </cell>
          <cell r="G181" t="str">
            <v>121398</v>
          </cell>
          <cell r="H181" t="str">
            <v>B0004019</v>
          </cell>
          <cell r="I181">
            <v>36656</v>
          </cell>
          <cell r="J181">
            <v>1</v>
          </cell>
          <cell r="K181" t="str">
            <v>COI-1005F.ENO</v>
          </cell>
          <cell r="L181" t="str">
            <v>1005FENRON006</v>
          </cell>
          <cell r="M181" t="str">
            <v>ATTACHE SINGLE GUSSETSMALL CASE</v>
          </cell>
          <cell r="N181" t="str">
            <v>x</v>
          </cell>
          <cell r="O181" t="str">
            <v>PP</v>
          </cell>
          <cell r="P181">
            <v>1</v>
          </cell>
          <cell r="Q181">
            <v>61.7</v>
          </cell>
          <cell r="R181">
            <v>61.7</v>
          </cell>
          <cell r="S181">
            <v>5.09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66.790000000000006</v>
          </cell>
          <cell r="Y181">
            <v>36623</v>
          </cell>
        </row>
        <row r="182">
          <cell r="A182">
            <v>36628</v>
          </cell>
          <cell r="B182" t="str">
            <v>IN</v>
          </cell>
          <cell r="C182" t="str">
            <v>730796</v>
          </cell>
          <cell r="D182">
            <v>0</v>
          </cell>
          <cell r="E182">
            <v>36622</v>
          </cell>
          <cell r="F182">
            <v>6</v>
          </cell>
          <cell r="G182" t="str">
            <v>121398</v>
          </cell>
          <cell r="H182" t="str">
            <v>B0004019</v>
          </cell>
          <cell r="I182">
            <v>36658</v>
          </cell>
          <cell r="J182">
            <v>1</v>
          </cell>
          <cell r="K182" t="str">
            <v>CPQ-294343-001</v>
          </cell>
          <cell r="L182" t="str">
            <v>294343-001</v>
          </cell>
          <cell r="M182" t="str">
            <v>ENHANCED KYBRD - OPALF/ARMADA</v>
          </cell>
          <cell r="N182" t="str">
            <v>x</v>
          </cell>
          <cell r="O182" t="str">
            <v>PP</v>
          </cell>
          <cell r="P182">
            <v>1</v>
          </cell>
          <cell r="Q182">
            <v>49.67</v>
          </cell>
          <cell r="R182">
            <v>49.67</v>
          </cell>
          <cell r="S182">
            <v>4.0999999999999996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53.77</v>
          </cell>
          <cell r="Y182">
            <v>36628</v>
          </cell>
        </row>
        <row r="183">
          <cell r="A183">
            <v>36628</v>
          </cell>
          <cell r="B183" t="str">
            <v>IN</v>
          </cell>
          <cell r="C183" t="str">
            <v>729731</v>
          </cell>
          <cell r="D183">
            <v>0</v>
          </cell>
          <cell r="E183">
            <v>36622</v>
          </cell>
          <cell r="F183">
            <v>6</v>
          </cell>
          <cell r="G183" t="str">
            <v>121398</v>
          </cell>
          <cell r="H183" t="str">
            <v>B0004019</v>
          </cell>
          <cell r="I183">
            <v>36658</v>
          </cell>
          <cell r="J183">
            <v>2</v>
          </cell>
          <cell r="K183" t="str">
            <v>CPQ-143315-B21</v>
          </cell>
          <cell r="L183" t="str">
            <v>143315-B21</v>
          </cell>
          <cell r="M183" t="str">
            <v>MOUSE - OPAL F/ARMADA</v>
          </cell>
          <cell r="N183" t="str">
            <v>x</v>
          </cell>
          <cell r="O183" t="str">
            <v>PP</v>
          </cell>
          <cell r="P183">
            <v>1</v>
          </cell>
          <cell r="Q183">
            <v>27.22</v>
          </cell>
          <cell r="R183">
            <v>27.22</v>
          </cell>
          <cell r="S183">
            <v>32.01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27.22</v>
          </cell>
          <cell r="Y183">
            <v>36627</v>
          </cell>
        </row>
        <row r="184">
          <cell r="A184">
            <v>36635</v>
          </cell>
          <cell r="B184" t="str">
            <v>IN</v>
          </cell>
          <cell r="C184" t="str">
            <v>736578</v>
          </cell>
          <cell r="D184">
            <v>0</v>
          </cell>
          <cell r="E184">
            <v>36622</v>
          </cell>
          <cell r="F184">
            <v>13</v>
          </cell>
          <cell r="G184" t="str">
            <v>121415</v>
          </cell>
          <cell r="H184" t="str">
            <v>B0004020</v>
          </cell>
          <cell r="I184">
            <v>36665</v>
          </cell>
          <cell r="J184">
            <v>1</v>
          </cell>
          <cell r="K184" t="str">
            <v>TCM-3CCFE575BT</v>
          </cell>
          <cell r="L184" t="str">
            <v>3CCFE575BT</v>
          </cell>
          <cell r="M184" t="str">
            <v>10/100 LAN CARDBUS PCCARD W/CABLE</v>
          </cell>
          <cell r="N184" t="str">
            <v>x</v>
          </cell>
          <cell r="P184">
            <v>1</v>
          </cell>
          <cell r="Q184">
            <v>143.63</v>
          </cell>
          <cell r="R184">
            <v>143.63</v>
          </cell>
          <cell r="S184">
            <v>232.01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375.64</v>
          </cell>
          <cell r="Y184">
            <v>36634</v>
          </cell>
        </row>
        <row r="185">
          <cell r="A185">
            <v>36643</v>
          </cell>
          <cell r="B185" t="str">
            <v>IN</v>
          </cell>
          <cell r="C185" t="str">
            <v>749203</v>
          </cell>
          <cell r="D185">
            <v>0</v>
          </cell>
          <cell r="E185">
            <v>36622</v>
          </cell>
          <cell r="F185">
            <v>21</v>
          </cell>
          <cell r="G185" t="str">
            <v>121415</v>
          </cell>
          <cell r="H185" t="str">
            <v>B0004020</v>
          </cell>
          <cell r="I185">
            <v>36673</v>
          </cell>
          <cell r="J185">
            <v>1</v>
          </cell>
          <cell r="K185" t="str">
            <v>CPQ-400312-B21</v>
          </cell>
          <cell r="L185" t="str">
            <v>400312-B21</v>
          </cell>
          <cell r="M185" t="str">
            <v>64MB 100MHZ SDRAMARMADA M300,M700,E700</v>
          </cell>
          <cell r="N185" t="str">
            <v>x</v>
          </cell>
          <cell r="P185">
            <v>1</v>
          </cell>
          <cell r="Q185">
            <v>124.59</v>
          </cell>
          <cell r="R185">
            <v>124.59</v>
          </cell>
          <cell r="S185">
            <v>16.62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141.21</v>
          </cell>
          <cell r="Y185">
            <v>36641</v>
          </cell>
        </row>
        <row r="186">
          <cell r="A186">
            <v>36627</v>
          </cell>
          <cell r="B186" t="str">
            <v>IN</v>
          </cell>
          <cell r="C186" t="str">
            <v>728905</v>
          </cell>
          <cell r="D186">
            <v>0</v>
          </cell>
          <cell r="E186">
            <v>36622</v>
          </cell>
          <cell r="F186">
            <v>5</v>
          </cell>
          <cell r="G186" t="str">
            <v>121415</v>
          </cell>
          <cell r="H186" t="str">
            <v>B0004020</v>
          </cell>
          <cell r="I186">
            <v>36657</v>
          </cell>
          <cell r="J186">
            <v>1</v>
          </cell>
          <cell r="K186" t="str">
            <v>COI-1005F.ENO</v>
          </cell>
          <cell r="L186" t="str">
            <v>1005FENRON006</v>
          </cell>
          <cell r="M186" t="str">
            <v>ATTACHE SINGLE GUSSETSMALL CASE</v>
          </cell>
          <cell r="N186" t="str">
            <v>x</v>
          </cell>
          <cell r="P186">
            <v>1</v>
          </cell>
          <cell r="Q186">
            <v>61.7</v>
          </cell>
          <cell r="R186">
            <v>61.7</v>
          </cell>
          <cell r="S186">
            <v>5.09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66.790000000000006</v>
          </cell>
          <cell r="Y186">
            <v>36623</v>
          </cell>
        </row>
        <row r="187">
          <cell r="A187">
            <v>36643</v>
          </cell>
          <cell r="B187" t="str">
            <v>IN</v>
          </cell>
          <cell r="C187" t="str">
            <v>749203</v>
          </cell>
          <cell r="D187">
            <v>0</v>
          </cell>
          <cell r="E187">
            <v>36622</v>
          </cell>
          <cell r="F187">
            <v>21</v>
          </cell>
          <cell r="G187" t="str">
            <v>121415</v>
          </cell>
          <cell r="H187" t="str">
            <v>B0004020</v>
          </cell>
          <cell r="I187">
            <v>36673</v>
          </cell>
          <cell r="J187">
            <v>2</v>
          </cell>
          <cell r="K187" t="str">
            <v>CPQ-294343-001</v>
          </cell>
          <cell r="L187" t="str">
            <v>294343-001</v>
          </cell>
          <cell r="M187" t="str">
            <v>ENHANCED KYBRD - OPALF/ARMADA</v>
          </cell>
          <cell r="N187" t="str">
            <v>x</v>
          </cell>
          <cell r="P187">
            <v>1</v>
          </cell>
          <cell r="Q187">
            <v>49.67</v>
          </cell>
          <cell r="R187">
            <v>49.67</v>
          </cell>
          <cell r="S187">
            <v>138.6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49.67</v>
          </cell>
          <cell r="Y187">
            <v>36641</v>
          </cell>
        </row>
        <row r="188">
          <cell r="A188">
            <v>36643</v>
          </cell>
          <cell r="B188" t="str">
            <v>IN</v>
          </cell>
          <cell r="C188" t="str">
            <v>749203</v>
          </cell>
          <cell r="D188">
            <v>0</v>
          </cell>
          <cell r="E188">
            <v>36622</v>
          </cell>
          <cell r="F188">
            <v>21</v>
          </cell>
          <cell r="G188" t="str">
            <v>121415</v>
          </cell>
          <cell r="H188" t="str">
            <v>B0004020</v>
          </cell>
          <cell r="I188">
            <v>36673</v>
          </cell>
          <cell r="J188">
            <v>3</v>
          </cell>
          <cell r="K188" t="str">
            <v>CPQ-143315-B21</v>
          </cell>
          <cell r="L188" t="str">
            <v>143315-B21</v>
          </cell>
          <cell r="M188" t="str">
            <v>MOUSE - OPAL F/ARMADA</v>
          </cell>
          <cell r="N188" t="str">
            <v>x</v>
          </cell>
          <cell r="P188">
            <v>1</v>
          </cell>
          <cell r="Q188">
            <v>27.22</v>
          </cell>
          <cell r="R188">
            <v>27.22</v>
          </cell>
          <cell r="S188">
            <v>85.72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27.22</v>
          </cell>
          <cell r="Y188">
            <v>36641</v>
          </cell>
        </row>
        <row r="189">
          <cell r="A189">
            <v>36629</v>
          </cell>
          <cell r="B189" t="str">
            <v>IN</v>
          </cell>
          <cell r="C189" t="str">
            <v>731868</v>
          </cell>
          <cell r="D189">
            <v>0</v>
          </cell>
          <cell r="E189">
            <v>36622</v>
          </cell>
          <cell r="F189">
            <v>7</v>
          </cell>
          <cell r="G189" t="str">
            <v>121348</v>
          </cell>
          <cell r="H189" t="str">
            <v>B0004024</v>
          </cell>
          <cell r="I189">
            <v>36659</v>
          </cell>
          <cell r="J189">
            <v>1</v>
          </cell>
          <cell r="K189" t="str">
            <v>TCM-3CCFE575BT</v>
          </cell>
          <cell r="L189" t="str">
            <v>3CCFE575BT</v>
          </cell>
          <cell r="M189" t="str">
            <v>10/100 LAN CARDBUS PCCARD W/CABLE</v>
          </cell>
          <cell r="N189" t="str">
            <v>x</v>
          </cell>
          <cell r="P189">
            <v>1</v>
          </cell>
          <cell r="Q189">
            <v>143.63</v>
          </cell>
          <cell r="R189">
            <v>143.63</v>
          </cell>
          <cell r="S189">
            <v>237.56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381.19</v>
          </cell>
          <cell r="Y189">
            <v>36626</v>
          </cell>
        </row>
        <row r="190">
          <cell r="A190">
            <v>36628</v>
          </cell>
          <cell r="B190" t="str">
            <v>IN</v>
          </cell>
          <cell r="C190" t="str">
            <v>729723</v>
          </cell>
          <cell r="D190">
            <v>0</v>
          </cell>
          <cell r="E190">
            <v>36622</v>
          </cell>
          <cell r="F190">
            <v>6</v>
          </cell>
          <cell r="G190" t="str">
            <v>121348</v>
          </cell>
          <cell r="H190" t="str">
            <v>B0004024</v>
          </cell>
          <cell r="I190">
            <v>36658</v>
          </cell>
          <cell r="J190">
            <v>1</v>
          </cell>
          <cell r="K190" t="str">
            <v>CPQ-400313-B21</v>
          </cell>
          <cell r="L190" t="str">
            <v>400313-B21</v>
          </cell>
          <cell r="M190" t="str">
            <v>128MB 100MHZ SDRAMARMADA M300,M700,E700</v>
          </cell>
          <cell r="N190" t="str">
            <v>x</v>
          </cell>
          <cell r="P190">
            <v>1</v>
          </cell>
          <cell r="Q190">
            <v>260.02999999999997</v>
          </cell>
          <cell r="R190">
            <v>260.02999999999997</v>
          </cell>
          <cell r="S190">
            <v>63.13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323.15999999999997</v>
          </cell>
          <cell r="Y190">
            <v>36627</v>
          </cell>
        </row>
        <row r="191">
          <cell r="A191">
            <v>36628</v>
          </cell>
          <cell r="B191" t="str">
            <v>IN</v>
          </cell>
          <cell r="C191" t="str">
            <v>729723</v>
          </cell>
          <cell r="D191">
            <v>0</v>
          </cell>
          <cell r="E191">
            <v>36622</v>
          </cell>
          <cell r="F191">
            <v>6</v>
          </cell>
          <cell r="G191" t="str">
            <v>121348</v>
          </cell>
          <cell r="H191" t="str">
            <v>B0004024</v>
          </cell>
          <cell r="I191">
            <v>36658</v>
          </cell>
          <cell r="J191">
            <v>2</v>
          </cell>
          <cell r="K191" t="str">
            <v>CPQ-134099-B21</v>
          </cell>
          <cell r="L191" t="str">
            <v>134099-B21</v>
          </cell>
          <cell r="M191" t="str">
            <v>ARMADA M300 HIGH CAPACITYBATTERY</v>
          </cell>
          <cell r="N191" t="str">
            <v>x</v>
          </cell>
          <cell r="P191">
            <v>1</v>
          </cell>
          <cell r="Q191">
            <v>184.67</v>
          </cell>
          <cell r="R191">
            <v>184.67</v>
          </cell>
          <cell r="X191">
            <v>184.67</v>
          </cell>
          <cell r="Y191">
            <v>36627</v>
          </cell>
        </row>
        <row r="192">
          <cell r="A192">
            <v>36628</v>
          </cell>
          <cell r="B192" t="str">
            <v>IN</v>
          </cell>
          <cell r="C192" t="str">
            <v>729723</v>
          </cell>
          <cell r="D192">
            <v>0</v>
          </cell>
          <cell r="E192">
            <v>36622</v>
          </cell>
          <cell r="F192">
            <v>6</v>
          </cell>
          <cell r="G192" t="str">
            <v>121348</v>
          </cell>
          <cell r="H192" t="str">
            <v>B0004024</v>
          </cell>
          <cell r="I192">
            <v>36658</v>
          </cell>
          <cell r="J192">
            <v>3</v>
          </cell>
          <cell r="K192" t="str">
            <v>CPQ-134097-B21</v>
          </cell>
          <cell r="L192" t="str">
            <v>134097-B21</v>
          </cell>
          <cell r="M192" t="str">
            <v>ARMADA M300 MOBILE EXPANSUNIT CD</v>
          </cell>
          <cell r="N192" t="str">
            <v>x</v>
          </cell>
          <cell r="P192">
            <v>1</v>
          </cell>
          <cell r="Q192">
            <v>293.32</v>
          </cell>
          <cell r="R192">
            <v>293.32</v>
          </cell>
          <cell r="S192">
            <v>6.19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293.32</v>
          </cell>
          <cell r="Y192">
            <v>36627</v>
          </cell>
        </row>
        <row r="193">
          <cell r="A193">
            <v>36626</v>
          </cell>
          <cell r="B193" t="str">
            <v>IN</v>
          </cell>
          <cell r="C193" t="str">
            <v>727902</v>
          </cell>
          <cell r="D193">
            <v>0</v>
          </cell>
          <cell r="E193">
            <v>36622</v>
          </cell>
          <cell r="F193">
            <v>4</v>
          </cell>
          <cell r="G193" t="str">
            <v>121348</v>
          </cell>
          <cell r="H193" t="str">
            <v>B0004024</v>
          </cell>
          <cell r="I193">
            <v>36656</v>
          </cell>
          <cell r="J193">
            <v>1</v>
          </cell>
          <cell r="K193" t="str">
            <v>COI-1005F.ENO</v>
          </cell>
          <cell r="L193" t="str">
            <v>1005FENRON006</v>
          </cell>
          <cell r="M193" t="str">
            <v>ATTACHE SINGLE GUSSETSMALL CASE</v>
          </cell>
          <cell r="N193" t="str">
            <v>x</v>
          </cell>
          <cell r="P193">
            <v>1</v>
          </cell>
          <cell r="Q193">
            <v>61.7</v>
          </cell>
          <cell r="R193">
            <v>61.7</v>
          </cell>
          <cell r="S193">
            <v>5.09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66.790000000000006</v>
          </cell>
          <cell r="Y193">
            <v>36623</v>
          </cell>
        </row>
        <row r="194">
          <cell r="A194">
            <v>36628</v>
          </cell>
          <cell r="B194" t="str">
            <v>IN</v>
          </cell>
          <cell r="C194" t="str">
            <v>730794</v>
          </cell>
          <cell r="D194">
            <v>0</v>
          </cell>
          <cell r="E194">
            <v>36622</v>
          </cell>
          <cell r="F194">
            <v>6</v>
          </cell>
          <cell r="G194" t="str">
            <v>121348</v>
          </cell>
          <cell r="H194" t="str">
            <v>B0004024</v>
          </cell>
          <cell r="I194">
            <v>36658</v>
          </cell>
          <cell r="J194">
            <v>1</v>
          </cell>
          <cell r="K194" t="str">
            <v>CPQ-294343-001</v>
          </cell>
          <cell r="L194" t="str">
            <v>294343-001</v>
          </cell>
          <cell r="M194" t="str">
            <v>ENHANCED KYBRD - OPALF/ARMADA</v>
          </cell>
          <cell r="N194" t="str">
            <v>x</v>
          </cell>
          <cell r="P194">
            <v>1</v>
          </cell>
          <cell r="Q194">
            <v>49.67</v>
          </cell>
          <cell r="R194">
            <v>49.67</v>
          </cell>
          <cell r="S194">
            <v>4.0999999999999996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53.77</v>
          </cell>
          <cell r="Y194">
            <v>36628</v>
          </cell>
        </row>
        <row r="195">
          <cell r="A195">
            <v>36628</v>
          </cell>
          <cell r="B195" t="str">
            <v>IN</v>
          </cell>
          <cell r="C195" t="str">
            <v>729723</v>
          </cell>
          <cell r="D195">
            <v>0</v>
          </cell>
          <cell r="E195">
            <v>36622</v>
          </cell>
          <cell r="F195">
            <v>6</v>
          </cell>
          <cell r="G195" t="str">
            <v>121348</v>
          </cell>
          <cell r="H195" t="str">
            <v>B0004024</v>
          </cell>
          <cell r="I195">
            <v>36658</v>
          </cell>
          <cell r="J195">
            <v>4</v>
          </cell>
          <cell r="K195" t="str">
            <v>CPQ-143315-B21</v>
          </cell>
          <cell r="L195" t="str">
            <v>143315-B21</v>
          </cell>
          <cell r="M195" t="str">
            <v>MOUSE - OPAL F/ARMADA</v>
          </cell>
          <cell r="N195" t="str">
            <v>x</v>
          </cell>
          <cell r="P195">
            <v>1</v>
          </cell>
          <cell r="Q195">
            <v>27.22</v>
          </cell>
          <cell r="R195">
            <v>27.22</v>
          </cell>
          <cell r="S195">
            <v>6.19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27.22</v>
          </cell>
          <cell r="Y195">
            <v>36627</v>
          </cell>
        </row>
        <row r="196">
          <cell r="A196">
            <v>36635</v>
          </cell>
          <cell r="B196" t="str">
            <v>IN</v>
          </cell>
          <cell r="C196" t="str">
            <v>736576</v>
          </cell>
          <cell r="D196">
            <v>0</v>
          </cell>
          <cell r="E196">
            <v>36622</v>
          </cell>
          <cell r="F196">
            <v>13</v>
          </cell>
          <cell r="G196" t="str">
            <v>121413</v>
          </cell>
          <cell r="H196" t="str">
            <v>B0004033</v>
          </cell>
          <cell r="I196">
            <v>36665</v>
          </cell>
          <cell r="J196">
            <v>1</v>
          </cell>
          <cell r="K196" t="str">
            <v>TCM-3CCFE575BT</v>
          </cell>
          <cell r="L196" t="str">
            <v>3CCFE575BT</v>
          </cell>
          <cell r="M196" t="str">
            <v>10/100 LAN CARDBUS PCCARD W/CABLE</v>
          </cell>
          <cell r="N196" t="str">
            <v>x</v>
          </cell>
          <cell r="P196">
            <v>1</v>
          </cell>
          <cell r="Q196">
            <v>143.63</v>
          </cell>
          <cell r="R196">
            <v>143.63</v>
          </cell>
          <cell r="S196">
            <v>232.01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375.64</v>
          </cell>
          <cell r="Y196">
            <v>36634</v>
          </cell>
        </row>
        <row r="197">
          <cell r="A197">
            <v>36628</v>
          </cell>
          <cell r="B197" t="str">
            <v>IN</v>
          </cell>
          <cell r="C197" t="str">
            <v>729732</v>
          </cell>
          <cell r="D197">
            <v>0</v>
          </cell>
          <cell r="E197">
            <v>36622</v>
          </cell>
          <cell r="F197">
            <v>6</v>
          </cell>
          <cell r="G197" t="str">
            <v>121413</v>
          </cell>
          <cell r="H197" t="str">
            <v>B0004033</v>
          </cell>
          <cell r="I197">
            <v>36658</v>
          </cell>
          <cell r="J197">
            <v>1</v>
          </cell>
          <cell r="K197" t="str">
            <v>CPQ-400312-B21</v>
          </cell>
          <cell r="L197" t="str">
            <v>400312-B21</v>
          </cell>
          <cell r="M197" t="str">
            <v>64MB 100MHZ SDRAMARMADA M300,M700,E700</v>
          </cell>
          <cell r="N197" t="str">
            <v>x</v>
          </cell>
          <cell r="P197">
            <v>1</v>
          </cell>
          <cell r="Q197">
            <v>124.59</v>
          </cell>
          <cell r="R197">
            <v>124.59</v>
          </cell>
          <cell r="S197">
            <v>33.92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158.51</v>
          </cell>
          <cell r="Y197">
            <v>36627</v>
          </cell>
        </row>
        <row r="198">
          <cell r="A198">
            <v>36628</v>
          </cell>
          <cell r="B198" t="str">
            <v>IN</v>
          </cell>
          <cell r="C198" t="str">
            <v>729732</v>
          </cell>
          <cell r="D198">
            <v>0</v>
          </cell>
          <cell r="E198">
            <v>36622</v>
          </cell>
          <cell r="F198">
            <v>6</v>
          </cell>
          <cell r="G198" t="str">
            <v>121413</v>
          </cell>
          <cell r="H198" t="str">
            <v>B0004033</v>
          </cell>
          <cell r="I198">
            <v>36658</v>
          </cell>
          <cell r="J198">
            <v>2</v>
          </cell>
          <cell r="K198" t="str">
            <v>CPQ-382500-001</v>
          </cell>
          <cell r="L198" t="str">
            <v>382500-001</v>
          </cell>
          <cell r="M198" t="str">
            <v>ARMADA CONVENIENCE BASE E</v>
          </cell>
          <cell r="N198" t="str">
            <v>x</v>
          </cell>
          <cell r="O198" t="str">
            <v>PN</v>
          </cell>
          <cell r="P198">
            <v>1</v>
          </cell>
          <cell r="Q198">
            <v>209.65</v>
          </cell>
          <cell r="R198">
            <v>209.65</v>
          </cell>
          <cell r="X198">
            <v>209.65</v>
          </cell>
          <cell r="Y198">
            <v>36627</v>
          </cell>
        </row>
        <row r="199">
          <cell r="A199">
            <v>36629</v>
          </cell>
          <cell r="B199" t="str">
            <v>IN</v>
          </cell>
          <cell r="C199" t="str">
            <v>733008</v>
          </cell>
          <cell r="D199">
            <v>0</v>
          </cell>
          <cell r="E199">
            <v>36622</v>
          </cell>
          <cell r="F199">
            <v>7</v>
          </cell>
          <cell r="G199" t="str">
            <v>121413</v>
          </cell>
          <cell r="H199" t="str">
            <v>B0004033</v>
          </cell>
          <cell r="I199">
            <v>36659</v>
          </cell>
          <cell r="J199">
            <v>1</v>
          </cell>
          <cell r="K199" t="str">
            <v>CPQ-122931-B25</v>
          </cell>
          <cell r="L199" t="str">
            <v>122931-B25</v>
          </cell>
          <cell r="M199" t="str">
            <v>ARMADA CONVENIENCE BASE EMONITOR STAND</v>
          </cell>
          <cell r="N199" t="str">
            <v>x</v>
          </cell>
          <cell r="O199" t="str">
            <v>PN</v>
          </cell>
          <cell r="P199">
            <v>1</v>
          </cell>
          <cell r="Q199">
            <v>73.989999999999995</v>
          </cell>
          <cell r="R199">
            <v>73.989999999999995</v>
          </cell>
          <cell r="S199">
            <v>6.1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80.089999999999989</v>
          </cell>
          <cell r="Y199">
            <v>36628</v>
          </cell>
        </row>
        <row r="200">
          <cell r="A200">
            <v>36627</v>
          </cell>
          <cell r="B200" t="str">
            <v>IN</v>
          </cell>
          <cell r="C200" t="str">
            <v>728908</v>
          </cell>
          <cell r="D200">
            <v>0</v>
          </cell>
          <cell r="E200">
            <v>36622</v>
          </cell>
          <cell r="F200">
            <v>5</v>
          </cell>
          <cell r="G200" t="str">
            <v>121413</v>
          </cell>
          <cell r="H200" t="str">
            <v>B0004033</v>
          </cell>
          <cell r="I200">
            <v>36657</v>
          </cell>
          <cell r="J200">
            <v>1</v>
          </cell>
          <cell r="K200" t="str">
            <v>COI-1005F.ENO</v>
          </cell>
          <cell r="L200" t="str">
            <v>1005FENRON006</v>
          </cell>
          <cell r="M200" t="str">
            <v>ATTACHE SINGLE GUSSETSMALL CASE</v>
          </cell>
          <cell r="N200" t="str">
            <v>x</v>
          </cell>
          <cell r="O200" t="str">
            <v>PN</v>
          </cell>
          <cell r="P200">
            <v>1</v>
          </cell>
          <cell r="Q200">
            <v>61.7</v>
          </cell>
          <cell r="R200">
            <v>61.7</v>
          </cell>
          <cell r="S200">
            <v>5.09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66.790000000000006</v>
          </cell>
          <cell r="Y200">
            <v>36623</v>
          </cell>
        </row>
        <row r="201">
          <cell r="A201">
            <v>36628</v>
          </cell>
          <cell r="B201" t="str">
            <v>IN</v>
          </cell>
          <cell r="C201" t="str">
            <v>729732</v>
          </cell>
          <cell r="D201">
            <v>0</v>
          </cell>
          <cell r="E201">
            <v>36622</v>
          </cell>
          <cell r="F201">
            <v>6</v>
          </cell>
          <cell r="G201" t="str">
            <v>121413</v>
          </cell>
          <cell r="H201" t="str">
            <v>B0004033</v>
          </cell>
          <cell r="I201">
            <v>36658</v>
          </cell>
          <cell r="J201">
            <v>3</v>
          </cell>
          <cell r="K201" t="str">
            <v>CPQ-294343-001</v>
          </cell>
          <cell r="L201" t="str">
            <v>294343-001</v>
          </cell>
          <cell r="M201" t="str">
            <v>ENHANCED KYBRD - OPALF/ARMADA</v>
          </cell>
          <cell r="N201" t="str">
            <v>x</v>
          </cell>
          <cell r="O201" t="str">
            <v>PN</v>
          </cell>
          <cell r="P201">
            <v>1</v>
          </cell>
          <cell r="Q201">
            <v>49.67</v>
          </cell>
          <cell r="R201">
            <v>49.67</v>
          </cell>
          <cell r="X201">
            <v>49.67</v>
          </cell>
          <cell r="Y201">
            <v>36627</v>
          </cell>
        </row>
        <row r="202">
          <cell r="A202">
            <v>36628</v>
          </cell>
          <cell r="B202" t="str">
            <v>IN</v>
          </cell>
          <cell r="C202" t="str">
            <v>729732</v>
          </cell>
          <cell r="D202">
            <v>0</v>
          </cell>
          <cell r="E202">
            <v>36622</v>
          </cell>
          <cell r="F202">
            <v>6</v>
          </cell>
          <cell r="G202" t="str">
            <v>121413</v>
          </cell>
          <cell r="H202" t="str">
            <v>B0004033</v>
          </cell>
          <cell r="I202">
            <v>36658</v>
          </cell>
          <cell r="J202">
            <v>4</v>
          </cell>
          <cell r="K202" t="str">
            <v>CPQ-143315-B21</v>
          </cell>
          <cell r="L202" t="str">
            <v>143315-B21</v>
          </cell>
          <cell r="M202" t="str">
            <v>MOUSE - OPAL F/ARMADA</v>
          </cell>
          <cell r="N202" t="str">
            <v>x</v>
          </cell>
          <cell r="O202" t="str">
            <v>PN</v>
          </cell>
          <cell r="P202">
            <v>1</v>
          </cell>
          <cell r="Q202">
            <v>27.22</v>
          </cell>
          <cell r="R202">
            <v>27.22</v>
          </cell>
          <cell r="X202">
            <v>27.22</v>
          </cell>
          <cell r="Y202">
            <v>36627</v>
          </cell>
        </row>
        <row r="203">
          <cell r="A203">
            <v>36635</v>
          </cell>
          <cell r="B203" t="str">
            <v>IN</v>
          </cell>
          <cell r="C203" t="str">
            <v>736577</v>
          </cell>
          <cell r="D203">
            <v>0</v>
          </cell>
          <cell r="E203">
            <v>36622</v>
          </cell>
          <cell r="F203">
            <v>13</v>
          </cell>
          <cell r="G203" t="str">
            <v>121414</v>
          </cell>
          <cell r="H203" t="str">
            <v>B0004034</v>
          </cell>
          <cell r="I203">
            <v>36665</v>
          </cell>
          <cell r="J203">
            <v>1</v>
          </cell>
          <cell r="K203" t="str">
            <v>TCM-3CCFE575BT</v>
          </cell>
          <cell r="L203" t="str">
            <v>3CCFE575BT</v>
          </cell>
          <cell r="M203" t="str">
            <v>10/100 LAN CARDBUS PCCARD W/CABLE</v>
          </cell>
          <cell r="N203" t="str">
            <v>x</v>
          </cell>
          <cell r="O203" t="str">
            <v>PN</v>
          </cell>
          <cell r="P203">
            <v>1</v>
          </cell>
          <cell r="Q203">
            <v>143.63</v>
          </cell>
          <cell r="R203">
            <v>143.63</v>
          </cell>
          <cell r="S203">
            <v>232.01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375.64</v>
          </cell>
          <cell r="Y203">
            <v>36634</v>
          </cell>
        </row>
        <row r="204">
          <cell r="A204">
            <v>36629</v>
          </cell>
          <cell r="B204" t="str">
            <v>IN</v>
          </cell>
          <cell r="C204" t="str">
            <v>733009</v>
          </cell>
          <cell r="D204">
            <v>0</v>
          </cell>
          <cell r="E204">
            <v>36622</v>
          </cell>
          <cell r="F204">
            <v>7</v>
          </cell>
          <cell r="G204" t="str">
            <v>121414</v>
          </cell>
          <cell r="H204" t="str">
            <v>B0004034</v>
          </cell>
          <cell r="I204">
            <v>36659</v>
          </cell>
          <cell r="J204">
            <v>1</v>
          </cell>
          <cell r="K204" t="str">
            <v>CPQ-400312-B21</v>
          </cell>
          <cell r="L204" t="str">
            <v>400312-B21</v>
          </cell>
          <cell r="M204" t="str">
            <v>64MB 100MHZ SDRAMARMADA M300,M700,E700</v>
          </cell>
          <cell r="N204" t="str">
            <v>x</v>
          </cell>
          <cell r="O204" t="str">
            <v>PN</v>
          </cell>
          <cell r="P204">
            <v>1</v>
          </cell>
          <cell r="Q204">
            <v>124.59</v>
          </cell>
          <cell r="R204">
            <v>124.59</v>
          </cell>
          <cell r="S204">
            <v>40.020000000000003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164.61</v>
          </cell>
          <cell r="Y204">
            <v>36628</v>
          </cell>
        </row>
        <row r="205">
          <cell r="A205">
            <v>36629</v>
          </cell>
          <cell r="B205" t="str">
            <v>IN</v>
          </cell>
          <cell r="C205" t="str">
            <v>733009</v>
          </cell>
          <cell r="D205">
            <v>0</v>
          </cell>
          <cell r="E205">
            <v>36622</v>
          </cell>
          <cell r="F205">
            <v>7</v>
          </cell>
          <cell r="G205" t="str">
            <v>121414</v>
          </cell>
          <cell r="H205" t="str">
            <v>B0004034</v>
          </cell>
          <cell r="I205">
            <v>36659</v>
          </cell>
          <cell r="J205">
            <v>2</v>
          </cell>
          <cell r="K205" t="str">
            <v>CPQ-382500-001</v>
          </cell>
          <cell r="L205" t="str">
            <v>382500-001</v>
          </cell>
          <cell r="M205" t="str">
            <v>ARMADA CONVENIENCE BASE E</v>
          </cell>
          <cell r="N205" t="str">
            <v>x</v>
          </cell>
          <cell r="O205" t="str">
            <v>PN</v>
          </cell>
          <cell r="P205">
            <v>1</v>
          </cell>
          <cell r="Q205">
            <v>209.65</v>
          </cell>
          <cell r="R205">
            <v>209.65</v>
          </cell>
          <cell r="X205">
            <v>209.65</v>
          </cell>
          <cell r="Y205">
            <v>36628</v>
          </cell>
        </row>
        <row r="206">
          <cell r="A206">
            <v>36629</v>
          </cell>
          <cell r="B206" t="str">
            <v>IN</v>
          </cell>
          <cell r="C206" t="str">
            <v>733009</v>
          </cell>
          <cell r="D206">
            <v>0</v>
          </cell>
          <cell r="E206">
            <v>36622</v>
          </cell>
          <cell r="F206">
            <v>7</v>
          </cell>
          <cell r="G206" t="str">
            <v>121414</v>
          </cell>
          <cell r="H206" t="str">
            <v>B0004034</v>
          </cell>
          <cell r="I206">
            <v>36659</v>
          </cell>
          <cell r="J206">
            <v>4</v>
          </cell>
          <cell r="K206" t="str">
            <v>CPQ-122931-B25</v>
          </cell>
          <cell r="L206" t="str">
            <v>122931-B25</v>
          </cell>
          <cell r="M206" t="str">
            <v>ARMADA CONVENIENCE BASE EMONITOR STAND</v>
          </cell>
          <cell r="N206" t="str">
            <v>x</v>
          </cell>
          <cell r="O206" t="str">
            <v>PN</v>
          </cell>
          <cell r="P206">
            <v>1</v>
          </cell>
          <cell r="Q206">
            <v>73.989999999999995</v>
          </cell>
          <cell r="R206">
            <v>73.989999999999995</v>
          </cell>
          <cell r="X206">
            <v>73.989999999999995</v>
          </cell>
          <cell r="Y206">
            <v>36628</v>
          </cell>
        </row>
        <row r="207">
          <cell r="A207">
            <v>36627</v>
          </cell>
          <cell r="B207" t="str">
            <v>IN</v>
          </cell>
          <cell r="C207" t="str">
            <v>728911</v>
          </cell>
          <cell r="D207">
            <v>0</v>
          </cell>
          <cell r="E207">
            <v>36622</v>
          </cell>
          <cell r="F207">
            <v>5</v>
          </cell>
          <cell r="G207" t="str">
            <v>121414</v>
          </cell>
          <cell r="H207" t="str">
            <v>B0004034</v>
          </cell>
          <cell r="I207">
            <v>36657</v>
          </cell>
          <cell r="J207">
            <v>1</v>
          </cell>
          <cell r="K207" t="str">
            <v>COI-1005F.ENO</v>
          </cell>
          <cell r="L207" t="str">
            <v>1005FENRON006</v>
          </cell>
          <cell r="M207" t="str">
            <v>ATTACHE SINGLE GUSSETSMALL CASE</v>
          </cell>
          <cell r="N207" t="str">
            <v>x</v>
          </cell>
          <cell r="P207">
            <v>1</v>
          </cell>
          <cell r="Q207">
            <v>61.7</v>
          </cell>
          <cell r="R207">
            <v>61.7</v>
          </cell>
          <cell r="S207">
            <v>5.09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66.790000000000006</v>
          </cell>
          <cell r="Y207">
            <v>36623</v>
          </cell>
        </row>
        <row r="208">
          <cell r="A208">
            <v>36629</v>
          </cell>
          <cell r="B208" t="str">
            <v>IN</v>
          </cell>
          <cell r="C208" t="str">
            <v>733009</v>
          </cell>
          <cell r="D208">
            <v>0</v>
          </cell>
          <cell r="E208">
            <v>36622</v>
          </cell>
          <cell r="F208">
            <v>7</v>
          </cell>
          <cell r="G208" t="str">
            <v>121414</v>
          </cell>
          <cell r="H208" t="str">
            <v>B0004034</v>
          </cell>
          <cell r="I208">
            <v>36659</v>
          </cell>
          <cell r="J208">
            <v>3</v>
          </cell>
          <cell r="K208" t="str">
            <v>CPQ-294343-001</v>
          </cell>
          <cell r="L208" t="str">
            <v>294343-001</v>
          </cell>
          <cell r="M208" t="str">
            <v>ENHANCED KYBRD - OPALF/ARMADA</v>
          </cell>
          <cell r="N208" t="str">
            <v>x</v>
          </cell>
          <cell r="O208" t="str">
            <v>PP</v>
          </cell>
          <cell r="P208">
            <v>1</v>
          </cell>
          <cell r="Q208">
            <v>49.67</v>
          </cell>
          <cell r="R208">
            <v>49.67</v>
          </cell>
          <cell r="X208">
            <v>49.67</v>
          </cell>
          <cell r="Y208">
            <v>36628</v>
          </cell>
        </row>
        <row r="209">
          <cell r="A209">
            <v>36629</v>
          </cell>
          <cell r="B209" t="str">
            <v>IN</v>
          </cell>
          <cell r="C209" t="str">
            <v>733009</v>
          </cell>
          <cell r="D209">
            <v>0</v>
          </cell>
          <cell r="E209">
            <v>36622</v>
          </cell>
          <cell r="F209">
            <v>7</v>
          </cell>
          <cell r="G209" t="str">
            <v>121414</v>
          </cell>
          <cell r="H209" t="str">
            <v>B0004034</v>
          </cell>
          <cell r="I209">
            <v>36659</v>
          </cell>
          <cell r="J209">
            <v>5</v>
          </cell>
          <cell r="K209" t="str">
            <v>CPQ-143315-B21</v>
          </cell>
          <cell r="L209" t="str">
            <v>143315-B21</v>
          </cell>
          <cell r="M209" t="str">
            <v>MOUSE - OPAL F/ARMADA</v>
          </cell>
          <cell r="N209" t="str">
            <v>x</v>
          </cell>
          <cell r="O209" t="str">
            <v>PP</v>
          </cell>
          <cell r="P209">
            <v>1</v>
          </cell>
          <cell r="Q209">
            <v>27.22</v>
          </cell>
          <cell r="R209">
            <v>27.22</v>
          </cell>
          <cell r="S209">
            <v>8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27.22</v>
          </cell>
          <cell r="Y209">
            <v>36628</v>
          </cell>
        </row>
        <row r="210">
          <cell r="A210">
            <v>36635</v>
          </cell>
          <cell r="B210" t="str">
            <v>IN</v>
          </cell>
          <cell r="C210" t="str">
            <v>736579</v>
          </cell>
          <cell r="D210">
            <v>0</v>
          </cell>
          <cell r="E210">
            <v>36622</v>
          </cell>
          <cell r="F210">
            <v>13</v>
          </cell>
          <cell r="G210" t="str">
            <v>121416</v>
          </cell>
          <cell r="H210" t="str">
            <v>B0004035</v>
          </cell>
          <cell r="I210">
            <v>36665</v>
          </cell>
          <cell r="J210">
            <v>1</v>
          </cell>
          <cell r="K210" t="str">
            <v>TCM-3CCFE575BT</v>
          </cell>
          <cell r="L210" t="str">
            <v>3CCFE575BT</v>
          </cell>
          <cell r="M210" t="str">
            <v>10/100 LAN CARDBUS PCCARD W/CABLE</v>
          </cell>
          <cell r="N210" t="str">
            <v>x</v>
          </cell>
          <cell r="O210" t="str">
            <v>PP</v>
          </cell>
          <cell r="P210">
            <v>1</v>
          </cell>
          <cell r="Q210">
            <v>143.63</v>
          </cell>
          <cell r="R210">
            <v>143.63</v>
          </cell>
          <cell r="S210">
            <v>232.01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375.64</v>
          </cell>
          <cell r="Y210">
            <v>36634</v>
          </cell>
        </row>
        <row r="211">
          <cell r="A211">
            <v>36629</v>
          </cell>
          <cell r="B211" t="str">
            <v>IN</v>
          </cell>
          <cell r="C211" t="str">
            <v>733010</v>
          </cell>
          <cell r="D211">
            <v>0</v>
          </cell>
          <cell r="E211">
            <v>36622</v>
          </cell>
          <cell r="F211">
            <v>7</v>
          </cell>
          <cell r="G211" t="str">
            <v>121416</v>
          </cell>
          <cell r="H211" t="str">
            <v>B0004035</v>
          </cell>
          <cell r="I211">
            <v>36659</v>
          </cell>
          <cell r="J211">
            <v>2</v>
          </cell>
          <cell r="K211" t="str">
            <v>CPQ-400312-B21</v>
          </cell>
          <cell r="L211" t="str">
            <v>400312-B21</v>
          </cell>
          <cell r="M211" t="str">
            <v>64MB 100MHZ SDRAMARMADA M300,M700,E700</v>
          </cell>
          <cell r="N211" t="str">
            <v>x</v>
          </cell>
          <cell r="P211">
            <v>1</v>
          </cell>
          <cell r="Q211">
            <v>124.59</v>
          </cell>
          <cell r="R211">
            <v>124.59</v>
          </cell>
          <cell r="S211">
            <v>21.95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124.59</v>
          </cell>
          <cell r="Y211">
            <v>36628</v>
          </cell>
        </row>
        <row r="212">
          <cell r="A212">
            <v>36629</v>
          </cell>
          <cell r="B212" t="str">
            <v>IN</v>
          </cell>
          <cell r="C212" t="str">
            <v>733010</v>
          </cell>
          <cell r="D212">
            <v>0</v>
          </cell>
          <cell r="E212">
            <v>36622</v>
          </cell>
          <cell r="F212">
            <v>7</v>
          </cell>
          <cell r="G212" t="str">
            <v>121416</v>
          </cell>
          <cell r="H212" t="str">
            <v>B0004035</v>
          </cell>
          <cell r="I212">
            <v>36659</v>
          </cell>
          <cell r="J212">
            <v>3</v>
          </cell>
          <cell r="K212" t="str">
            <v>CPQ-382500-001</v>
          </cell>
          <cell r="L212" t="str">
            <v>382500-001</v>
          </cell>
          <cell r="M212" t="str">
            <v>ARMADA CONVENIENCE BASE E</v>
          </cell>
          <cell r="N212" t="str">
            <v>x</v>
          </cell>
          <cell r="P212">
            <v>1</v>
          </cell>
          <cell r="Q212">
            <v>209.65</v>
          </cell>
          <cell r="R212">
            <v>209.65</v>
          </cell>
          <cell r="S212">
            <v>2.56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209.65</v>
          </cell>
          <cell r="Y212">
            <v>36628</v>
          </cell>
        </row>
        <row r="213">
          <cell r="A213">
            <v>36629</v>
          </cell>
          <cell r="B213" t="str">
            <v>IN</v>
          </cell>
          <cell r="C213" t="str">
            <v>733010</v>
          </cell>
          <cell r="D213">
            <v>0</v>
          </cell>
          <cell r="E213">
            <v>36622</v>
          </cell>
          <cell r="F213">
            <v>7</v>
          </cell>
          <cell r="G213" t="str">
            <v>121416</v>
          </cell>
          <cell r="H213" t="str">
            <v>B0004035</v>
          </cell>
          <cell r="I213">
            <v>36659</v>
          </cell>
          <cell r="J213">
            <v>5</v>
          </cell>
          <cell r="K213" t="str">
            <v>CPQ-122931-B25</v>
          </cell>
          <cell r="L213" t="str">
            <v>122931-B25</v>
          </cell>
          <cell r="M213" t="str">
            <v>ARMADA CONVENIENCE BASE EMONITOR STAND</v>
          </cell>
          <cell r="N213" t="str">
            <v>x</v>
          </cell>
          <cell r="P213">
            <v>1</v>
          </cell>
          <cell r="Q213">
            <v>73.989999999999995</v>
          </cell>
          <cell r="R213">
            <v>73.989999999999995</v>
          </cell>
          <cell r="X213">
            <v>73.989999999999995</v>
          </cell>
          <cell r="Y213">
            <v>36628</v>
          </cell>
        </row>
        <row r="214">
          <cell r="A214">
            <v>36627</v>
          </cell>
          <cell r="B214" t="str">
            <v>IN</v>
          </cell>
          <cell r="C214" t="str">
            <v>728912</v>
          </cell>
          <cell r="D214">
            <v>0</v>
          </cell>
          <cell r="E214">
            <v>36622</v>
          </cell>
          <cell r="F214">
            <v>5</v>
          </cell>
          <cell r="G214" t="str">
            <v>121416</v>
          </cell>
          <cell r="H214" t="str">
            <v>B0004035</v>
          </cell>
          <cell r="I214">
            <v>36657</v>
          </cell>
          <cell r="J214">
            <v>1</v>
          </cell>
          <cell r="K214" t="str">
            <v>COI-1005F.ENO</v>
          </cell>
          <cell r="L214" t="str">
            <v>1005FENRON006</v>
          </cell>
          <cell r="M214" t="str">
            <v>ATTACHE SINGLE GUSSETSMALL CASE</v>
          </cell>
          <cell r="N214" t="str">
            <v>x</v>
          </cell>
          <cell r="P214">
            <v>1</v>
          </cell>
          <cell r="Q214">
            <v>61.7</v>
          </cell>
          <cell r="R214">
            <v>61.7</v>
          </cell>
          <cell r="S214">
            <v>5.09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66.790000000000006</v>
          </cell>
          <cell r="Y214">
            <v>36623</v>
          </cell>
        </row>
        <row r="215">
          <cell r="A215">
            <v>36629</v>
          </cell>
          <cell r="B215" t="str">
            <v>IN</v>
          </cell>
          <cell r="C215" t="str">
            <v>733010</v>
          </cell>
          <cell r="D215">
            <v>0</v>
          </cell>
          <cell r="E215">
            <v>36622</v>
          </cell>
          <cell r="F215">
            <v>7</v>
          </cell>
          <cell r="G215" t="str">
            <v>121416</v>
          </cell>
          <cell r="H215" t="str">
            <v>B0004035</v>
          </cell>
          <cell r="I215">
            <v>36659</v>
          </cell>
          <cell r="J215">
            <v>1</v>
          </cell>
          <cell r="K215" t="str">
            <v>CPQ-325800-001</v>
          </cell>
          <cell r="L215" t="str">
            <v>325800-001</v>
          </cell>
          <cell r="M215" t="str">
            <v>COMPAQ V700 17IN COLMON16VIS .22MM 1600X1200</v>
          </cell>
          <cell r="N215" t="str">
            <v>x</v>
          </cell>
          <cell r="P215">
            <v>1</v>
          </cell>
          <cell r="Q215">
            <v>293.32</v>
          </cell>
          <cell r="R215">
            <v>293.32</v>
          </cell>
          <cell r="S215">
            <v>64.22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357.53999999999996</v>
          </cell>
          <cell r="Y215">
            <v>36628</v>
          </cell>
        </row>
        <row r="216">
          <cell r="A216">
            <v>36629</v>
          </cell>
          <cell r="B216" t="str">
            <v>IN</v>
          </cell>
          <cell r="C216" t="str">
            <v>733010</v>
          </cell>
          <cell r="D216">
            <v>0</v>
          </cell>
          <cell r="E216">
            <v>36622</v>
          </cell>
          <cell r="F216">
            <v>7</v>
          </cell>
          <cell r="G216" t="str">
            <v>121416</v>
          </cell>
          <cell r="H216" t="str">
            <v>B0004035</v>
          </cell>
          <cell r="I216">
            <v>36659</v>
          </cell>
          <cell r="J216">
            <v>4</v>
          </cell>
          <cell r="K216" t="str">
            <v>CPQ-294343-001</v>
          </cell>
          <cell r="L216" t="str">
            <v>294343-001</v>
          </cell>
          <cell r="M216" t="str">
            <v>ENHANCED KYBRD - OPALF/ARMADA</v>
          </cell>
          <cell r="N216" t="str">
            <v>x</v>
          </cell>
          <cell r="P216">
            <v>1</v>
          </cell>
          <cell r="Q216">
            <v>49.67</v>
          </cell>
          <cell r="R216">
            <v>49.67</v>
          </cell>
          <cell r="S216">
            <v>5.12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49.67</v>
          </cell>
          <cell r="Y216">
            <v>36628</v>
          </cell>
        </row>
        <row r="217">
          <cell r="A217">
            <v>36629</v>
          </cell>
          <cell r="B217" t="str">
            <v>IN</v>
          </cell>
          <cell r="C217" t="str">
            <v>733010</v>
          </cell>
          <cell r="D217">
            <v>0</v>
          </cell>
          <cell r="E217">
            <v>36622</v>
          </cell>
          <cell r="F217">
            <v>7</v>
          </cell>
          <cell r="G217" t="str">
            <v>121416</v>
          </cell>
          <cell r="H217" t="str">
            <v>B0004035</v>
          </cell>
          <cell r="I217">
            <v>36659</v>
          </cell>
          <cell r="J217">
            <v>6</v>
          </cell>
          <cell r="K217" t="str">
            <v>CPQ-143315-B21</v>
          </cell>
          <cell r="L217" t="str">
            <v>143315-B21</v>
          </cell>
          <cell r="M217" t="str">
            <v>MOUSE - OPAL F/ARMADA</v>
          </cell>
          <cell r="N217" t="str">
            <v>x</v>
          </cell>
          <cell r="P217">
            <v>1</v>
          </cell>
          <cell r="Q217">
            <v>27.22</v>
          </cell>
          <cell r="R217">
            <v>27.22</v>
          </cell>
          <cell r="X217">
            <v>27.22</v>
          </cell>
          <cell r="Y217">
            <v>36628</v>
          </cell>
        </row>
        <row r="218">
          <cell r="A218">
            <v>36635</v>
          </cell>
          <cell r="B218" t="str">
            <v>IN</v>
          </cell>
          <cell r="C218" t="str">
            <v>736580</v>
          </cell>
          <cell r="D218">
            <v>0</v>
          </cell>
          <cell r="E218">
            <v>36622</v>
          </cell>
          <cell r="F218">
            <v>13</v>
          </cell>
          <cell r="G218" t="str">
            <v>121422</v>
          </cell>
          <cell r="H218" t="str">
            <v>B0004036</v>
          </cell>
          <cell r="I218">
            <v>36665</v>
          </cell>
          <cell r="J218">
            <v>1</v>
          </cell>
          <cell r="K218" t="str">
            <v>TCM-3CCFE575BT</v>
          </cell>
          <cell r="L218" t="str">
            <v>3CCFE575BT</v>
          </cell>
          <cell r="M218" t="str">
            <v>10/100 LAN CARDBUS PCCARD W/CABLE</v>
          </cell>
          <cell r="N218" t="str">
            <v>x</v>
          </cell>
          <cell r="P218">
            <v>1</v>
          </cell>
          <cell r="Q218">
            <v>143.63</v>
          </cell>
          <cell r="R218">
            <v>143.63</v>
          </cell>
          <cell r="S218">
            <v>232.01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375.64</v>
          </cell>
          <cell r="Y218">
            <v>36634</v>
          </cell>
        </row>
        <row r="219">
          <cell r="A219">
            <v>36629</v>
          </cell>
          <cell r="B219" t="str">
            <v>IN</v>
          </cell>
          <cell r="C219" t="str">
            <v>733011</v>
          </cell>
          <cell r="D219">
            <v>0</v>
          </cell>
          <cell r="E219">
            <v>36622</v>
          </cell>
          <cell r="F219">
            <v>7</v>
          </cell>
          <cell r="G219" t="str">
            <v>121422</v>
          </cell>
          <cell r="H219" t="str">
            <v>B0004036</v>
          </cell>
          <cell r="I219">
            <v>36659</v>
          </cell>
          <cell r="J219">
            <v>2</v>
          </cell>
          <cell r="K219" t="str">
            <v>CPQ-400312-B21</v>
          </cell>
          <cell r="L219" t="str">
            <v>400312-B21</v>
          </cell>
          <cell r="M219" t="str">
            <v>64MB 100MHZ SDRAMARMADA M300,M700,E700</v>
          </cell>
          <cell r="N219" t="str">
            <v>x</v>
          </cell>
          <cell r="P219">
            <v>1</v>
          </cell>
          <cell r="Q219">
            <v>124.59</v>
          </cell>
          <cell r="R219">
            <v>124.59</v>
          </cell>
          <cell r="X219">
            <v>124.59</v>
          </cell>
          <cell r="Y219">
            <v>36628</v>
          </cell>
        </row>
        <row r="220">
          <cell r="A220">
            <v>36629</v>
          </cell>
          <cell r="B220" t="str">
            <v>IN</v>
          </cell>
          <cell r="C220" t="str">
            <v>733011</v>
          </cell>
          <cell r="D220">
            <v>0</v>
          </cell>
          <cell r="E220">
            <v>36622</v>
          </cell>
          <cell r="F220">
            <v>7</v>
          </cell>
          <cell r="G220" t="str">
            <v>121422</v>
          </cell>
          <cell r="H220" t="str">
            <v>B0004036</v>
          </cell>
          <cell r="I220">
            <v>36659</v>
          </cell>
          <cell r="J220">
            <v>3</v>
          </cell>
          <cell r="K220" t="str">
            <v>CPQ-382500-001</v>
          </cell>
          <cell r="L220" t="str">
            <v>382500-001</v>
          </cell>
          <cell r="M220" t="str">
            <v>ARMADA CONVENIENCE BASE E</v>
          </cell>
          <cell r="N220" t="str">
            <v>x</v>
          </cell>
          <cell r="P220">
            <v>1</v>
          </cell>
          <cell r="Q220">
            <v>209.65</v>
          </cell>
          <cell r="R220">
            <v>209.65</v>
          </cell>
          <cell r="S220">
            <v>232.07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209.65</v>
          </cell>
          <cell r="Y220">
            <v>36628</v>
          </cell>
        </row>
        <row r="221">
          <cell r="A221">
            <v>36629</v>
          </cell>
          <cell r="B221" t="str">
            <v>IN</v>
          </cell>
          <cell r="C221" t="str">
            <v>733011</v>
          </cell>
          <cell r="D221">
            <v>0</v>
          </cell>
          <cell r="E221">
            <v>36622</v>
          </cell>
          <cell r="F221">
            <v>7</v>
          </cell>
          <cell r="G221" t="str">
            <v>121422</v>
          </cell>
          <cell r="H221" t="str">
            <v>B0004036</v>
          </cell>
          <cell r="I221">
            <v>36659</v>
          </cell>
          <cell r="J221">
            <v>5</v>
          </cell>
          <cell r="K221" t="str">
            <v>CPQ-122931-B25</v>
          </cell>
          <cell r="L221" t="str">
            <v>122931-B25</v>
          </cell>
          <cell r="M221" t="str">
            <v>ARMADA CONVENIENCE BASE EMONITOR STAND</v>
          </cell>
          <cell r="N221" t="str">
            <v>x</v>
          </cell>
          <cell r="P221">
            <v>1</v>
          </cell>
          <cell r="Q221">
            <v>73.989999999999995</v>
          </cell>
          <cell r="R221">
            <v>73.989999999999995</v>
          </cell>
          <cell r="S221">
            <v>16.91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73.989999999999995</v>
          </cell>
          <cell r="Y221">
            <v>36628</v>
          </cell>
        </row>
        <row r="222">
          <cell r="A222">
            <v>36627</v>
          </cell>
          <cell r="B222" t="str">
            <v>IN</v>
          </cell>
          <cell r="C222" t="str">
            <v>728913</v>
          </cell>
          <cell r="D222">
            <v>0</v>
          </cell>
          <cell r="E222">
            <v>36622</v>
          </cell>
          <cell r="F222">
            <v>5</v>
          </cell>
          <cell r="G222" t="str">
            <v>121422</v>
          </cell>
          <cell r="H222" t="str">
            <v>B0004036</v>
          </cell>
          <cell r="I222">
            <v>36657</v>
          </cell>
          <cell r="J222">
            <v>1</v>
          </cell>
          <cell r="K222" t="str">
            <v>COI-1005F.ENO</v>
          </cell>
          <cell r="L222" t="str">
            <v>1005FENRON006</v>
          </cell>
          <cell r="M222" t="str">
            <v>ATTACHE SINGLE GUSSETSMALL CASE</v>
          </cell>
          <cell r="N222" t="str">
            <v>x</v>
          </cell>
          <cell r="P222">
            <v>1</v>
          </cell>
          <cell r="Q222">
            <v>61.7</v>
          </cell>
          <cell r="R222">
            <v>61.7</v>
          </cell>
          <cell r="S222">
            <v>5.09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66.790000000000006</v>
          </cell>
          <cell r="Y222">
            <v>36623</v>
          </cell>
        </row>
        <row r="223">
          <cell r="A223">
            <v>36629</v>
          </cell>
          <cell r="B223" t="str">
            <v>IN</v>
          </cell>
          <cell r="C223" t="str">
            <v>733011</v>
          </cell>
          <cell r="D223">
            <v>0</v>
          </cell>
          <cell r="E223">
            <v>36622</v>
          </cell>
          <cell r="F223">
            <v>7</v>
          </cell>
          <cell r="G223" t="str">
            <v>121422</v>
          </cell>
          <cell r="H223" t="str">
            <v>B0004036</v>
          </cell>
          <cell r="I223">
            <v>36659</v>
          </cell>
          <cell r="J223">
            <v>1</v>
          </cell>
          <cell r="K223" t="str">
            <v>CPQ-325800-001</v>
          </cell>
          <cell r="L223" t="str">
            <v>325800-001</v>
          </cell>
          <cell r="M223" t="str">
            <v>COMPAQ V700 17IN COLMON16VIS .22MM 1600X1200</v>
          </cell>
          <cell r="N223" t="str">
            <v>x</v>
          </cell>
          <cell r="P223">
            <v>1</v>
          </cell>
          <cell r="Q223">
            <v>293.32</v>
          </cell>
          <cell r="R223">
            <v>293.32</v>
          </cell>
          <cell r="S223">
            <v>64.22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357.53999999999996</v>
          </cell>
          <cell r="Y223">
            <v>36628</v>
          </cell>
        </row>
        <row r="224">
          <cell r="A224">
            <v>36629</v>
          </cell>
          <cell r="B224" t="str">
            <v>IN</v>
          </cell>
          <cell r="C224" t="str">
            <v>733011</v>
          </cell>
          <cell r="D224">
            <v>0</v>
          </cell>
          <cell r="E224">
            <v>36622</v>
          </cell>
          <cell r="F224">
            <v>7</v>
          </cell>
          <cell r="G224" t="str">
            <v>121422</v>
          </cell>
          <cell r="H224" t="str">
            <v>B0004036</v>
          </cell>
          <cell r="I224">
            <v>36659</v>
          </cell>
          <cell r="J224">
            <v>4</v>
          </cell>
          <cell r="K224" t="str">
            <v>CPQ-294343-001</v>
          </cell>
          <cell r="L224" t="str">
            <v>294343-001</v>
          </cell>
          <cell r="M224" t="str">
            <v>ENHANCED KYBRD - OPALF/ARMADA</v>
          </cell>
          <cell r="N224" t="str">
            <v>x</v>
          </cell>
          <cell r="P224">
            <v>1</v>
          </cell>
          <cell r="Q224">
            <v>49.67</v>
          </cell>
          <cell r="R224">
            <v>49.67</v>
          </cell>
          <cell r="X224">
            <v>49.67</v>
          </cell>
          <cell r="Y224">
            <v>36628</v>
          </cell>
        </row>
        <row r="225">
          <cell r="A225">
            <v>36629</v>
          </cell>
          <cell r="B225" t="str">
            <v>IN</v>
          </cell>
          <cell r="C225" t="str">
            <v>733011</v>
          </cell>
          <cell r="D225">
            <v>0</v>
          </cell>
          <cell r="E225">
            <v>36622</v>
          </cell>
          <cell r="F225">
            <v>7</v>
          </cell>
          <cell r="G225" t="str">
            <v>121422</v>
          </cell>
          <cell r="H225" t="str">
            <v>B0004036</v>
          </cell>
          <cell r="I225">
            <v>36659</v>
          </cell>
          <cell r="J225">
            <v>6</v>
          </cell>
          <cell r="K225" t="str">
            <v>CPQ-143315-B21</v>
          </cell>
          <cell r="L225" t="str">
            <v>143315-B21</v>
          </cell>
          <cell r="M225" t="str">
            <v>MOUSE - OPAL F/ARMADA</v>
          </cell>
          <cell r="N225" t="str">
            <v>x</v>
          </cell>
          <cell r="P225">
            <v>1</v>
          </cell>
          <cell r="Q225">
            <v>27.22</v>
          </cell>
          <cell r="R225">
            <v>27.22</v>
          </cell>
          <cell r="X225">
            <v>27.22</v>
          </cell>
          <cell r="Y225">
            <v>36628</v>
          </cell>
        </row>
        <row r="226">
          <cell r="A226">
            <v>36635</v>
          </cell>
          <cell r="B226" t="str">
            <v>IN</v>
          </cell>
          <cell r="C226" t="str">
            <v>736581</v>
          </cell>
          <cell r="D226">
            <v>0</v>
          </cell>
          <cell r="E226">
            <v>36622</v>
          </cell>
          <cell r="F226">
            <v>13</v>
          </cell>
          <cell r="G226" t="str">
            <v>121424</v>
          </cell>
          <cell r="H226" t="str">
            <v>B0004037</v>
          </cell>
          <cell r="I226">
            <v>36665</v>
          </cell>
          <cell r="J226">
            <v>1</v>
          </cell>
          <cell r="K226" t="str">
            <v>TCM-3CCFE575BT</v>
          </cell>
          <cell r="L226" t="str">
            <v>3CCFE575BT</v>
          </cell>
          <cell r="M226" t="str">
            <v>10/100 LAN CARDBUS PCCARD W/CABLE</v>
          </cell>
          <cell r="N226" t="str">
            <v>x</v>
          </cell>
          <cell r="P226">
            <v>1</v>
          </cell>
          <cell r="Q226">
            <v>143.63</v>
          </cell>
          <cell r="R226">
            <v>143.63</v>
          </cell>
          <cell r="S226">
            <v>232.01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375.64</v>
          </cell>
          <cell r="Y226">
            <v>36634</v>
          </cell>
        </row>
        <row r="227">
          <cell r="A227">
            <v>36629</v>
          </cell>
          <cell r="B227" t="str">
            <v>IN</v>
          </cell>
          <cell r="C227" t="str">
            <v>733012</v>
          </cell>
          <cell r="D227">
            <v>0</v>
          </cell>
          <cell r="E227">
            <v>36622</v>
          </cell>
          <cell r="F227">
            <v>7</v>
          </cell>
          <cell r="G227" t="str">
            <v>121424</v>
          </cell>
          <cell r="H227" t="str">
            <v>B0004037</v>
          </cell>
          <cell r="I227">
            <v>36659</v>
          </cell>
          <cell r="J227">
            <v>2</v>
          </cell>
          <cell r="K227" t="str">
            <v>CPQ-400312-B21</v>
          </cell>
          <cell r="L227" t="str">
            <v>400312-B21</v>
          </cell>
          <cell r="M227" t="str">
            <v>64MB 100MHZ SDRAMARMADA M300,M700,E700</v>
          </cell>
          <cell r="N227" t="str">
            <v>x</v>
          </cell>
          <cell r="P227">
            <v>1</v>
          </cell>
          <cell r="Q227">
            <v>124.59</v>
          </cell>
          <cell r="R227">
            <v>124.59</v>
          </cell>
          <cell r="S227">
            <v>16.91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124.59</v>
          </cell>
          <cell r="Y227">
            <v>36628</v>
          </cell>
        </row>
        <row r="228">
          <cell r="A228">
            <v>36629</v>
          </cell>
          <cell r="B228" t="str">
            <v>IN</v>
          </cell>
          <cell r="C228" t="str">
            <v>733012</v>
          </cell>
          <cell r="D228">
            <v>0</v>
          </cell>
          <cell r="E228">
            <v>36622</v>
          </cell>
          <cell r="F228">
            <v>7</v>
          </cell>
          <cell r="G228" t="str">
            <v>121424</v>
          </cell>
          <cell r="H228" t="str">
            <v>B0004037</v>
          </cell>
          <cell r="I228">
            <v>36659</v>
          </cell>
          <cell r="J228">
            <v>3</v>
          </cell>
          <cell r="K228" t="str">
            <v>CPQ-382500-001</v>
          </cell>
          <cell r="L228" t="str">
            <v>382500-001</v>
          </cell>
          <cell r="M228" t="str">
            <v>ARMADA CONVENIENCE BASE E</v>
          </cell>
          <cell r="N228" t="str">
            <v>x</v>
          </cell>
          <cell r="P228">
            <v>1</v>
          </cell>
          <cell r="Q228">
            <v>209.65</v>
          </cell>
          <cell r="R228">
            <v>209.65</v>
          </cell>
          <cell r="S228">
            <v>5.12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209.65</v>
          </cell>
          <cell r="Y228">
            <v>36628</v>
          </cell>
        </row>
        <row r="229">
          <cell r="A229">
            <v>36629</v>
          </cell>
          <cell r="B229" t="str">
            <v>IN</v>
          </cell>
          <cell r="C229" t="str">
            <v>733012</v>
          </cell>
          <cell r="D229">
            <v>0</v>
          </cell>
          <cell r="E229">
            <v>36622</v>
          </cell>
          <cell r="F229">
            <v>7</v>
          </cell>
          <cell r="G229" t="str">
            <v>121424</v>
          </cell>
          <cell r="H229" t="str">
            <v>B0004037</v>
          </cell>
          <cell r="I229">
            <v>36659</v>
          </cell>
          <cell r="J229">
            <v>5</v>
          </cell>
          <cell r="K229" t="str">
            <v>CPQ-122931-B25</v>
          </cell>
          <cell r="L229" t="str">
            <v>122931-B25</v>
          </cell>
          <cell r="M229" t="str">
            <v>ARMADA CONVENIENCE BASE EMONITOR STAND</v>
          </cell>
          <cell r="N229" t="str">
            <v>x</v>
          </cell>
          <cell r="P229">
            <v>1</v>
          </cell>
          <cell r="Q229">
            <v>73.989999999999995</v>
          </cell>
          <cell r="R229">
            <v>73.989999999999995</v>
          </cell>
          <cell r="X229">
            <v>73.989999999999995</v>
          </cell>
          <cell r="Y229">
            <v>36628</v>
          </cell>
        </row>
        <row r="230">
          <cell r="A230">
            <v>36627</v>
          </cell>
          <cell r="B230" t="str">
            <v>IN</v>
          </cell>
          <cell r="C230" t="str">
            <v>728904</v>
          </cell>
          <cell r="D230">
            <v>0</v>
          </cell>
          <cell r="E230">
            <v>36622</v>
          </cell>
          <cell r="F230">
            <v>5</v>
          </cell>
          <cell r="G230" t="str">
            <v>121424</v>
          </cell>
          <cell r="H230" t="str">
            <v>B0004037</v>
          </cell>
          <cell r="I230">
            <v>36657</v>
          </cell>
          <cell r="J230">
            <v>1</v>
          </cell>
          <cell r="K230" t="str">
            <v>COI-1005F.ENO</v>
          </cell>
          <cell r="L230" t="str">
            <v>1005FENRON006</v>
          </cell>
          <cell r="M230" t="str">
            <v>ATTACHE SINGLE GUSSETSMALL CASE</v>
          </cell>
          <cell r="N230" t="str">
            <v>x</v>
          </cell>
          <cell r="P230">
            <v>1</v>
          </cell>
          <cell r="Q230">
            <v>61.7</v>
          </cell>
          <cell r="R230">
            <v>61.7</v>
          </cell>
          <cell r="S230">
            <v>5.09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66.790000000000006</v>
          </cell>
          <cell r="Y230">
            <v>36623</v>
          </cell>
        </row>
        <row r="231">
          <cell r="A231">
            <v>36629</v>
          </cell>
          <cell r="B231" t="str">
            <v>IN</v>
          </cell>
          <cell r="C231" t="str">
            <v>733012</v>
          </cell>
          <cell r="D231">
            <v>0</v>
          </cell>
          <cell r="E231">
            <v>36622</v>
          </cell>
          <cell r="F231">
            <v>7</v>
          </cell>
          <cell r="G231" t="str">
            <v>121424</v>
          </cell>
          <cell r="H231" t="str">
            <v>B0004037</v>
          </cell>
          <cell r="I231">
            <v>36659</v>
          </cell>
          <cell r="J231">
            <v>1</v>
          </cell>
          <cell r="K231" t="str">
            <v>CPQ-325800-001</v>
          </cell>
          <cell r="L231" t="str">
            <v>325800-001</v>
          </cell>
          <cell r="M231" t="str">
            <v>COMPAQ V700 17IN COLMON16VIS .22MM 1600X1200</v>
          </cell>
          <cell r="N231" t="str">
            <v>x</v>
          </cell>
          <cell r="P231">
            <v>1</v>
          </cell>
          <cell r="Q231">
            <v>293.32</v>
          </cell>
          <cell r="R231">
            <v>293.32</v>
          </cell>
          <cell r="S231">
            <v>64.22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357.53999999999996</v>
          </cell>
          <cell r="Y231">
            <v>36628</v>
          </cell>
        </row>
        <row r="232">
          <cell r="A232">
            <v>36629</v>
          </cell>
          <cell r="B232" t="str">
            <v>IN</v>
          </cell>
          <cell r="C232" t="str">
            <v>733012</v>
          </cell>
          <cell r="D232">
            <v>0</v>
          </cell>
          <cell r="E232">
            <v>36622</v>
          </cell>
          <cell r="F232">
            <v>7</v>
          </cell>
          <cell r="G232" t="str">
            <v>121424</v>
          </cell>
          <cell r="H232" t="str">
            <v>B0004037</v>
          </cell>
          <cell r="I232">
            <v>36659</v>
          </cell>
          <cell r="J232">
            <v>4</v>
          </cell>
          <cell r="K232" t="str">
            <v>CPQ-294343-001</v>
          </cell>
          <cell r="L232" t="str">
            <v>294343-001</v>
          </cell>
          <cell r="M232" t="str">
            <v>ENHANCED KYBRD - OPALF/ARMADA</v>
          </cell>
          <cell r="N232" t="str">
            <v>x</v>
          </cell>
          <cell r="P232">
            <v>1</v>
          </cell>
          <cell r="Q232">
            <v>49.67</v>
          </cell>
          <cell r="R232">
            <v>49.67</v>
          </cell>
          <cell r="S232">
            <v>232.07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49.67</v>
          </cell>
          <cell r="Y232">
            <v>36628</v>
          </cell>
        </row>
        <row r="233">
          <cell r="A233">
            <v>36629</v>
          </cell>
          <cell r="B233" t="str">
            <v>IN</v>
          </cell>
          <cell r="C233" t="str">
            <v>733012</v>
          </cell>
          <cell r="D233">
            <v>0</v>
          </cell>
          <cell r="E233">
            <v>36622</v>
          </cell>
          <cell r="F233">
            <v>7</v>
          </cell>
          <cell r="G233" t="str">
            <v>121424</v>
          </cell>
          <cell r="H233" t="str">
            <v>B0004037</v>
          </cell>
          <cell r="I233">
            <v>36659</v>
          </cell>
          <cell r="J233">
            <v>6</v>
          </cell>
          <cell r="K233" t="str">
            <v>CPQ-143315-B21</v>
          </cell>
          <cell r="L233" t="str">
            <v>143315-B21</v>
          </cell>
          <cell r="M233" t="str">
            <v>MOUSE - OPAL F/ARMADA</v>
          </cell>
          <cell r="N233" t="str">
            <v>x</v>
          </cell>
          <cell r="P233">
            <v>1</v>
          </cell>
          <cell r="Q233">
            <v>27.22</v>
          </cell>
          <cell r="R233">
            <v>27.22</v>
          </cell>
          <cell r="S233">
            <v>16.91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27.22</v>
          </cell>
          <cell r="Y233">
            <v>36628</v>
          </cell>
        </row>
        <row r="234">
          <cell r="A234">
            <v>36629</v>
          </cell>
          <cell r="B234" t="str">
            <v>IN</v>
          </cell>
          <cell r="C234" t="str">
            <v>733013</v>
          </cell>
          <cell r="D234">
            <v>0</v>
          </cell>
          <cell r="E234">
            <v>36622</v>
          </cell>
          <cell r="F234">
            <v>7</v>
          </cell>
          <cell r="G234" t="str">
            <v>121433</v>
          </cell>
          <cell r="H234" t="str">
            <v>B0004045</v>
          </cell>
          <cell r="I234">
            <v>36659</v>
          </cell>
          <cell r="J234">
            <v>1</v>
          </cell>
          <cell r="K234" t="str">
            <v>CPQ-325800-001</v>
          </cell>
          <cell r="L234" t="str">
            <v>325800-001</v>
          </cell>
          <cell r="M234" t="str">
            <v>COMPAQ V700 17IN COLMON16VIS .22MM 1600X1200</v>
          </cell>
          <cell r="N234" t="str">
            <v>x</v>
          </cell>
          <cell r="P234">
            <v>1</v>
          </cell>
          <cell r="Q234">
            <v>293.32</v>
          </cell>
          <cell r="R234">
            <v>293.32</v>
          </cell>
          <cell r="S234">
            <v>24.2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317.52</v>
          </cell>
          <cell r="Y234">
            <v>36628</v>
          </cell>
        </row>
        <row r="235">
          <cell r="A235">
            <v>36629</v>
          </cell>
          <cell r="B235" t="str">
            <v>IN</v>
          </cell>
          <cell r="C235" t="str">
            <v>733014</v>
          </cell>
          <cell r="D235">
            <v>0</v>
          </cell>
          <cell r="E235">
            <v>36622</v>
          </cell>
          <cell r="F235">
            <v>7</v>
          </cell>
          <cell r="G235" t="str">
            <v>121434</v>
          </cell>
          <cell r="H235" t="str">
            <v>B0004046</v>
          </cell>
          <cell r="I235">
            <v>36659</v>
          </cell>
          <cell r="J235">
            <v>1</v>
          </cell>
          <cell r="K235" t="str">
            <v>CPQ-325800-001</v>
          </cell>
          <cell r="L235" t="str">
            <v>325800-001</v>
          </cell>
          <cell r="M235" t="str">
            <v>COMPAQ V700 17IN COLMON16VIS .22MM 1600X1200</v>
          </cell>
          <cell r="N235" t="str">
            <v>x</v>
          </cell>
          <cell r="P235">
            <v>1</v>
          </cell>
          <cell r="Q235">
            <v>293.32</v>
          </cell>
          <cell r="R235">
            <v>293.32</v>
          </cell>
          <cell r="S235">
            <v>24.2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317.52</v>
          </cell>
          <cell r="Y235">
            <v>36628</v>
          </cell>
        </row>
        <row r="236">
          <cell r="A236">
            <v>36629</v>
          </cell>
          <cell r="B236" t="str">
            <v>IN</v>
          </cell>
          <cell r="C236" t="str">
            <v>733015</v>
          </cell>
          <cell r="D236">
            <v>0</v>
          </cell>
          <cell r="E236">
            <v>36622</v>
          </cell>
          <cell r="F236">
            <v>7</v>
          </cell>
          <cell r="G236" t="str">
            <v>121435</v>
          </cell>
          <cell r="H236" t="str">
            <v>B0004047</v>
          </cell>
          <cell r="I236">
            <v>36659</v>
          </cell>
          <cell r="J236">
            <v>1</v>
          </cell>
          <cell r="K236" t="str">
            <v>CPQ-325800-001</v>
          </cell>
          <cell r="L236" t="str">
            <v>325800-001</v>
          </cell>
          <cell r="M236" t="str">
            <v>COMPAQ V700 17IN COLMON16VIS .22MM 1600X1200</v>
          </cell>
          <cell r="N236" t="str">
            <v>x</v>
          </cell>
          <cell r="P236">
            <v>1</v>
          </cell>
          <cell r="Q236">
            <v>293.32</v>
          </cell>
          <cell r="R236">
            <v>293.32</v>
          </cell>
          <cell r="S236">
            <v>24.2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317.52</v>
          </cell>
          <cell r="Y236">
            <v>36628</v>
          </cell>
        </row>
        <row r="237">
          <cell r="A237">
            <v>36628</v>
          </cell>
          <cell r="B237" t="str">
            <v>IN</v>
          </cell>
          <cell r="C237" t="str">
            <v>729744</v>
          </cell>
          <cell r="D237">
            <v>0</v>
          </cell>
          <cell r="E237">
            <v>36627</v>
          </cell>
          <cell r="F237">
            <v>1</v>
          </cell>
          <cell r="G237" t="str">
            <v>121600</v>
          </cell>
          <cell r="H237" t="str">
            <v>B0004065</v>
          </cell>
          <cell r="I237">
            <v>36658</v>
          </cell>
          <cell r="J237">
            <v>2</v>
          </cell>
          <cell r="K237" t="str">
            <v>CPQ-122931-B25</v>
          </cell>
          <cell r="L237" t="str">
            <v>122931-B25</v>
          </cell>
          <cell r="M237" t="str">
            <v>ARMADA CONVENIENCE BASE EMONITOR STAND</v>
          </cell>
          <cell r="N237" t="str">
            <v>x</v>
          </cell>
          <cell r="P237">
            <v>1</v>
          </cell>
          <cell r="Q237">
            <v>74.31</v>
          </cell>
          <cell r="R237">
            <v>74.31</v>
          </cell>
          <cell r="X237">
            <v>74.31</v>
          </cell>
          <cell r="Y237">
            <v>36627</v>
          </cell>
        </row>
        <row r="238">
          <cell r="A238">
            <v>36629</v>
          </cell>
          <cell r="B238" t="str">
            <v>IN</v>
          </cell>
          <cell r="C238" t="str">
            <v>733023</v>
          </cell>
          <cell r="D238">
            <v>0</v>
          </cell>
          <cell r="E238">
            <v>36627</v>
          </cell>
          <cell r="F238">
            <v>2</v>
          </cell>
          <cell r="G238" t="str">
            <v>121601</v>
          </cell>
          <cell r="H238" t="str">
            <v>B0004066</v>
          </cell>
          <cell r="I238">
            <v>36659</v>
          </cell>
          <cell r="J238">
            <v>1</v>
          </cell>
          <cell r="K238" t="str">
            <v>CPQ-122931-B25</v>
          </cell>
          <cell r="L238" t="str">
            <v>122931-B25</v>
          </cell>
          <cell r="M238" t="str">
            <v>ARMADA CONVENIENCE BASE EMONITOR STAND</v>
          </cell>
          <cell r="N238" t="str">
            <v>x</v>
          </cell>
          <cell r="P238">
            <v>1</v>
          </cell>
          <cell r="Q238">
            <v>74.31</v>
          </cell>
          <cell r="R238">
            <v>74.31</v>
          </cell>
          <cell r="S238">
            <v>6.13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80.44</v>
          </cell>
          <cell r="Y238">
            <v>36628</v>
          </cell>
        </row>
        <row r="239">
          <cell r="A239">
            <v>36645</v>
          </cell>
          <cell r="B239" t="str">
            <v>IN</v>
          </cell>
          <cell r="C239" t="str">
            <v>754324</v>
          </cell>
          <cell r="D239">
            <v>0</v>
          </cell>
          <cell r="E239">
            <v>36627</v>
          </cell>
          <cell r="F239">
            <v>18</v>
          </cell>
          <cell r="G239" t="str">
            <v>121619</v>
          </cell>
          <cell r="H239" t="str">
            <v>B0004067</v>
          </cell>
          <cell r="I239">
            <v>36675</v>
          </cell>
          <cell r="J239">
            <v>1</v>
          </cell>
          <cell r="K239" t="str">
            <v>CPQ-122931-B25</v>
          </cell>
          <cell r="L239" t="str">
            <v>122931-B25</v>
          </cell>
          <cell r="M239" t="str">
            <v>ARMADA CONVENIENCE BASE EMONITOR STAND</v>
          </cell>
          <cell r="N239" t="str">
            <v>x</v>
          </cell>
          <cell r="P239">
            <v>1</v>
          </cell>
          <cell r="Q239">
            <v>74.31</v>
          </cell>
          <cell r="R239">
            <v>74.31</v>
          </cell>
          <cell r="S239">
            <v>6.13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80.44</v>
          </cell>
          <cell r="Y239">
            <v>36644</v>
          </cell>
        </row>
        <row r="240">
          <cell r="A240">
            <v>36636</v>
          </cell>
          <cell r="B240" t="str">
            <v>IN</v>
          </cell>
          <cell r="C240" t="str">
            <v>738569</v>
          </cell>
          <cell r="D240">
            <v>0</v>
          </cell>
          <cell r="E240">
            <v>36633</v>
          </cell>
          <cell r="F240">
            <v>3</v>
          </cell>
          <cell r="G240" t="str">
            <v>121903</v>
          </cell>
          <cell r="H240" t="str">
            <v>B0004073</v>
          </cell>
          <cell r="I240">
            <v>36666</v>
          </cell>
          <cell r="J240">
            <v>1</v>
          </cell>
          <cell r="K240" t="str">
            <v>CPQ-166618-B21</v>
          </cell>
          <cell r="L240" t="str">
            <v>166618-B21</v>
          </cell>
          <cell r="M240" t="str">
            <v>128MB SYNCH DRAM 100MHZDIMM ECC</v>
          </cell>
          <cell r="N240" t="str">
            <v>x</v>
          </cell>
          <cell r="P240">
            <v>1</v>
          </cell>
          <cell r="Q240">
            <v>215</v>
          </cell>
          <cell r="R240">
            <v>215</v>
          </cell>
          <cell r="S240">
            <v>138.6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353.6</v>
          </cell>
          <cell r="Y240">
            <v>36635</v>
          </cell>
        </row>
        <row r="241">
          <cell r="A241">
            <v>36633</v>
          </cell>
          <cell r="B241" t="str">
            <v>IN</v>
          </cell>
          <cell r="C241" t="str">
            <v>735102</v>
          </cell>
          <cell r="D241">
            <v>0</v>
          </cell>
          <cell r="E241">
            <v>36633</v>
          </cell>
          <cell r="F241">
            <v>0</v>
          </cell>
          <cell r="G241" t="str">
            <v>121903</v>
          </cell>
          <cell r="H241" t="str">
            <v>B0004073</v>
          </cell>
          <cell r="I241">
            <v>36663</v>
          </cell>
          <cell r="J241">
            <v>1</v>
          </cell>
          <cell r="K241" t="str">
            <v>CPQ-325606-001</v>
          </cell>
          <cell r="L241" t="str">
            <v>325606-001</v>
          </cell>
          <cell r="M241" t="str">
            <v>21IN/19.8V 24MM 1280X1024110HZ P1100</v>
          </cell>
          <cell r="N241" t="str">
            <v>x</v>
          </cell>
          <cell r="P241">
            <v>1</v>
          </cell>
          <cell r="Q241">
            <v>1039</v>
          </cell>
          <cell r="R241">
            <v>1039</v>
          </cell>
          <cell r="S241">
            <v>85.72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1124.72</v>
          </cell>
          <cell r="Y241">
            <v>36633</v>
          </cell>
        </row>
        <row r="242">
          <cell r="A242">
            <v>36643</v>
          </cell>
          <cell r="B242" t="str">
            <v>IN</v>
          </cell>
          <cell r="C242" t="str">
            <v>749238</v>
          </cell>
          <cell r="D242">
            <v>0</v>
          </cell>
          <cell r="E242">
            <v>36633</v>
          </cell>
          <cell r="F242">
            <v>10</v>
          </cell>
          <cell r="G242" t="str">
            <v>121903</v>
          </cell>
          <cell r="H242" t="str">
            <v>B0004073</v>
          </cell>
          <cell r="I242">
            <v>36673</v>
          </cell>
          <cell r="J242">
            <v>2</v>
          </cell>
          <cell r="K242" t="str">
            <v>HPC-C4455A#ABA</v>
          </cell>
          <cell r="L242" t="str">
            <v>C4455A#ABA</v>
          </cell>
          <cell r="M242" t="str">
            <v>32X/8X/4X REWRITABLE RETASCSI CD-WRITER 9200I INT</v>
          </cell>
          <cell r="N242" t="str">
            <v>x</v>
          </cell>
          <cell r="P242">
            <v>1</v>
          </cell>
          <cell r="Q242">
            <v>273</v>
          </cell>
          <cell r="R242">
            <v>273</v>
          </cell>
          <cell r="X242">
            <v>273</v>
          </cell>
          <cell r="Y242">
            <v>36641</v>
          </cell>
        </row>
        <row r="243">
          <cell r="A243">
            <v>36643</v>
          </cell>
          <cell r="B243" t="str">
            <v>IN</v>
          </cell>
          <cell r="C243" t="str">
            <v>749238</v>
          </cell>
          <cell r="D243">
            <v>0</v>
          </cell>
          <cell r="E243">
            <v>36633</v>
          </cell>
          <cell r="F243">
            <v>10</v>
          </cell>
          <cell r="G243" t="str">
            <v>121903</v>
          </cell>
          <cell r="H243" t="str">
            <v>B0004073</v>
          </cell>
          <cell r="I243">
            <v>36673</v>
          </cell>
          <cell r="J243">
            <v>1</v>
          </cell>
          <cell r="K243" t="str">
            <v>AUO-05720-016008-9</v>
          </cell>
          <cell r="L243" t="str">
            <v>05720-016008-9000</v>
          </cell>
          <cell r="M243" t="str">
            <v>AUTOCAD LT 2000SINGLE 1-DOC WIN95/NT</v>
          </cell>
          <cell r="N243" t="str">
            <v>x</v>
          </cell>
          <cell r="P243">
            <v>1</v>
          </cell>
          <cell r="Q243">
            <v>510</v>
          </cell>
          <cell r="R243">
            <v>510</v>
          </cell>
          <cell r="S243">
            <v>64.599999999999994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574.6</v>
          </cell>
          <cell r="Y243">
            <v>36641</v>
          </cell>
        </row>
        <row r="244">
          <cell r="A244">
            <v>36645</v>
          </cell>
          <cell r="B244" t="str">
            <v>IN</v>
          </cell>
          <cell r="C244" t="str">
            <v>754325</v>
          </cell>
          <cell r="D244">
            <v>0</v>
          </cell>
          <cell r="E244">
            <v>36633</v>
          </cell>
          <cell r="F244">
            <v>12</v>
          </cell>
          <cell r="G244" t="str">
            <v>121904</v>
          </cell>
          <cell r="H244" t="str">
            <v>B0004074</v>
          </cell>
          <cell r="I244">
            <v>36675</v>
          </cell>
          <cell r="J244">
            <v>1</v>
          </cell>
          <cell r="K244" t="str">
            <v>CPQ-122931-B25</v>
          </cell>
          <cell r="L244" t="str">
            <v>122931-B25</v>
          </cell>
          <cell r="M244" t="str">
            <v>ARMADA CONVENIENCE BASE EMONITOR STAND</v>
          </cell>
          <cell r="N244" t="str">
            <v>x</v>
          </cell>
          <cell r="P244">
            <v>1</v>
          </cell>
          <cell r="Q244">
            <v>75</v>
          </cell>
          <cell r="R244">
            <v>75</v>
          </cell>
          <cell r="S244">
            <v>6.19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81.19</v>
          </cell>
          <cell r="Y244">
            <v>36644</v>
          </cell>
        </row>
        <row r="245">
          <cell r="A245">
            <v>36645</v>
          </cell>
          <cell r="B245" t="str">
            <v>IN</v>
          </cell>
          <cell r="C245" t="str">
            <v>754326</v>
          </cell>
          <cell r="D245">
            <v>0</v>
          </cell>
          <cell r="E245">
            <v>36633</v>
          </cell>
          <cell r="F245">
            <v>12</v>
          </cell>
          <cell r="G245" t="str">
            <v>121905</v>
          </cell>
          <cell r="H245" t="str">
            <v>B0004075</v>
          </cell>
          <cell r="I245">
            <v>36675</v>
          </cell>
          <cell r="J245">
            <v>1</v>
          </cell>
          <cell r="K245" t="str">
            <v>CPQ-122931-B25</v>
          </cell>
          <cell r="L245" t="str">
            <v>122931-B25</v>
          </cell>
          <cell r="M245" t="str">
            <v>ARMADA CONVENIENCE BASE EMONITOR STAND</v>
          </cell>
          <cell r="N245" t="str">
            <v>x</v>
          </cell>
          <cell r="P245">
            <v>1</v>
          </cell>
          <cell r="Q245">
            <v>75</v>
          </cell>
          <cell r="R245">
            <v>75</v>
          </cell>
          <cell r="S245">
            <v>6.19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81.19</v>
          </cell>
          <cell r="Y245">
            <v>36644</v>
          </cell>
        </row>
        <row r="246">
          <cell r="A246">
            <v>36636</v>
          </cell>
          <cell r="B246" t="str">
            <v>IN</v>
          </cell>
          <cell r="C246" t="str">
            <v>738572</v>
          </cell>
          <cell r="D246">
            <v>0</v>
          </cell>
          <cell r="E246">
            <v>36633</v>
          </cell>
          <cell r="F246">
            <v>3</v>
          </cell>
          <cell r="G246" t="str">
            <v>121912</v>
          </cell>
          <cell r="H246" t="str">
            <v>B0004081</v>
          </cell>
          <cell r="I246">
            <v>36666</v>
          </cell>
          <cell r="J246">
            <v>1</v>
          </cell>
          <cell r="K246" t="str">
            <v>TCM-3CCFE575BT</v>
          </cell>
          <cell r="L246" t="str">
            <v>3CCFE575BT</v>
          </cell>
          <cell r="M246" t="str">
            <v>10/100 LAN CARDBUS PCCARD W/CABLE</v>
          </cell>
          <cell r="N246" t="str">
            <v>x</v>
          </cell>
          <cell r="P246">
            <v>1</v>
          </cell>
          <cell r="Q246">
            <v>144</v>
          </cell>
          <cell r="R246">
            <v>144</v>
          </cell>
          <cell r="S246">
            <v>232.07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376.07</v>
          </cell>
          <cell r="Y246">
            <v>36635</v>
          </cell>
        </row>
        <row r="247">
          <cell r="A247">
            <v>36644</v>
          </cell>
          <cell r="B247" t="str">
            <v>IN</v>
          </cell>
          <cell r="C247" t="str">
            <v>752421</v>
          </cell>
          <cell r="D247">
            <v>0</v>
          </cell>
          <cell r="E247">
            <v>36633</v>
          </cell>
          <cell r="F247">
            <v>11</v>
          </cell>
          <cell r="G247" t="str">
            <v>121912</v>
          </cell>
          <cell r="H247" t="str">
            <v>B0004081</v>
          </cell>
          <cell r="I247">
            <v>36674</v>
          </cell>
          <cell r="J247">
            <v>1</v>
          </cell>
          <cell r="K247" t="str">
            <v>CPQ-400312-B21</v>
          </cell>
          <cell r="L247" t="str">
            <v>400312-B21</v>
          </cell>
          <cell r="M247" t="str">
            <v>64MB 100MHZ SDRAMARMADA M300,M700,E700</v>
          </cell>
          <cell r="N247" t="str">
            <v>x</v>
          </cell>
          <cell r="P247">
            <v>1</v>
          </cell>
          <cell r="Q247">
            <v>126</v>
          </cell>
          <cell r="R247">
            <v>126</v>
          </cell>
          <cell r="S247">
            <v>16.91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142.91</v>
          </cell>
          <cell r="Y247">
            <v>36641</v>
          </cell>
        </row>
        <row r="248">
          <cell r="A248">
            <v>36644</v>
          </cell>
          <cell r="B248" t="str">
            <v>IN</v>
          </cell>
          <cell r="C248" t="str">
            <v>751695</v>
          </cell>
          <cell r="D248">
            <v>0</v>
          </cell>
          <cell r="E248">
            <v>36633</v>
          </cell>
          <cell r="F248">
            <v>11</v>
          </cell>
          <cell r="G248" t="str">
            <v>121912</v>
          </cell>
          <cell r="H248" t="str">
            <v>B0004081</v>
          </cell>
          <cell r="I248">
            <v>36674</v>
          </cell>
          <cell r="J248">
            <v>1</v>
          </cell>
          <cell r="K248" t="str">
            <v>COI-1005F.ENO</v>
          </cell>
          <cell r="L248" t="str">
            <v>1005FENRON006</v>
          </cell>
          <cell r="M248" t="str">
            <v>ATTACHE SINGLE GUSSETSMALL CASE</v>
          </cell>
          <cell r="N248" t="str">
            <v>x</v>
          </cell>
          <cell r="P248">
            <v>1</v>
          </cell>
          <cell r="Q248">
            <v>62</v>
          </cell>
          <cell r="R248">
            <v>62</v>
          </cell>
          <cell r="S248">
            <v>5.12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67.12</v>
          </cell>
          <cell r="Y248">
            <v>36640</v>
          </cell>
        </row>
        <row r="249">
          <cell r="A249">
            <v>36644</v>
          </cell>
          <cell r="B249" t="str">
            <v>IN</v>
          </cell>
          <cell r="C249" t="str">
            <v>752421</v>
          </cell>
          <cell r="D249">
            <v>0</v>
          </cell>
          <cell r="E249">
            <v>36633</v>
          </cell>
          <cell r="F249">
            <v>11</v>
          </cell>
          <cell r="G249" t="str">
            <v>121912</v>
          </cell>
          <cell r="H249" t="str">
            <v>B0004081</v>
          </cell>
          <cell r="I249">
            <v>36674</v>
          </cell>
          <cell r="J249">
            <v>2</v>
          </cell>
          <cell r="K249" t="str">
            <v>CPQ-294343-001</v>
          </cell>
          <cell r="L249" t="str">
            <v>294343-001</v>
          </cell>
          <cell r="M249" t="str">
            <v>ENHANCED KYBRD - OPALF/ARMADA</v>
          </cell>
          <cell r="N249" t="str">
            <v>x</v>
          </cell>
          <cell r="P249">
            <v>1</v>
          </cell>
          <cell r="Q249">
            <v>51</v>
          </cell>
          <cell r="R249">
            <v>51</v>
          </cell>
          <cell r="X249">
            <v>51</v>
          </cell>
          <cell r="Y249">
            <v>36641</v>
          </cell>
        </row>
        <row r="250">
          <cell r="A250">
            <v>36644</v>
          </cell>
          <cell r="B250" t="str">
            <v>IN</v>
          </cell>
          <cell r="C250" t="str">
            <v>752421</v>
          </cell>
          <cell r="D250">
            <v>0</v>
          </cell>
          <cell r="E250">
            <v>36633</v>
          </cell>
          <cell r="F250">
            <v>11</v>
          </cell>
          <cell r="G250" t="str">
            <v>121912</v>
          </cell>
          <cell r="H250" t="str">
            <v>B0004081</v>
          </cell>
          <cell r="I250">
            <v>36674</v>
          </cell>
          <cell r="J250">
            <v>3</v>
          </cell>
          <cell r="K250" t="str">
            <v>CPQ-143315-B21</v>
          </cell>
          <cell r="L250" t="str">
            <v>143315-B21</v>
          </cell>
          <cell r="M250" t="str">
            <v>MOUSE - OPAL F/ARMADA</v>
          </cell>
          <cell r="N250" t="str">
            <v>x</v>
          </cell>
          <cell r="P250">
            <v>1</v>
          </cell>
          <cell r="Q250">
            <v>28</v>
          </cell>
          <cell r="R250">
            <v>28</v>
          </cell>
          <cell r="S250">
            <v>232.07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28</v>
          </cell>
          <cell r="Y250">
            <v>36641</v>
          </cell>
        </row>
        <row r="251">
          <cell r="A251">
            <v>36636</v>
          </cell>
          <cell r="B251" t="str">
            <v>IN</v>
          </cell>
          <cell r="C251" t="str">
            <v>738573</v>
          </cell>
          <cell r="D251">
            <v>0</v>
          </cell>
          <cell r="E251">
            <v>36633</v>
          </cell>
          <cell r="F251">
            <v>3</v>
          </cell>
          <cell r="G251" t="str">
            <v>121913</v>
          </cell>
          <cell r="H251" t="str">
            <v>B0004082</v>
          </cell>
          <cell r="I251">
            <v>36666</v>
          </cell>
          <cell r="J251">
            <v>1</v>
          </cell>
          <cell r="K251" t="str">
            <v>TCM-3CCFE575BT</v>
          </cell>
          <cell r="L251" t="str">
            <v>3CCFE575BT</v>
          </cell>
          <cell r="M251" t="str">
            <v>10/100 LAN CARDBUS PCCARD W/CABLE</v>
          </cell>
          <cell r="N251" t="str">
            <v>x</v>
          </cell>
          <cell r="P251">
            <v>1</v>
          </cell>
          <cell r="Q251">
            <v>144</v>
          </cell>
          <cell r="R251">
            <v>144</v>
          </cell>
          <cell r="S251">
            <v>232.07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376.07</v>
          </cell>
          <cell r="Y251">
            <v>36635</v>
          </cell>
        </row>
        <row r="252">
          <cell r="A252">
            <v>36643</v>
          </cell>
          <cell r="B252" t="str">
            <v>IN</v>
          </cell>
          <cell r="C252" t="str">
            <v>749243</v>
          </cell>
          <cell r="D252">
            <v>0</v>
          </cell>
          <cell r="E252">
            <v>36633</v>
          </cell>
          <cell r="F252">
            <v>10</v>
          </cell>
          <cell r="G252" t="str">
            <v>121913</v>
          </cell>
          <cell r="H252" t="str">
            <v>B0004082</v>
          </cell>
          <cell r="I252">
            <v>36673</v>
          </cell>
          <cell r="J252">
            <v>1</v>
          </cell>
          <cell r="K252" t="str">
            <v>CPQ-400312-B21</v>
          </cell>
          <cell r="L252" t="str">
            <v>400312-B21</v>
          </cell>
          <cell r="M252" t="str">
            <v>64MB 100MHZ SDRAMARMADA M300,M700,E700</v>
          </cell>
          <cell r="N252" t="str">
            <v>x</v>
          </cell>
          <cell r="P252">
            <v>1</v>
          </cell>
          <cell r="Q252">
            <v>126</v>
          </cell>
          <cell r="R252">
            <v>126</v>
          </cell>
          <cell r="S252">
            <v>16.91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142.91</v>
          </cell>
          <cell r="Y252">
            <v>36641</v>
          </cell>
        </row>
        <row r="253">
          <cell r="A253">
            <v>36644</v>
          </cell>
          <cell r="B253" t="str">
            <v>IN</v>
          </cell>
          <cell r="C253" t="str">
            <v>751693</v>
          </cell>
          <cell r="D253">
            <v>0</v>
          </cell>
          <cell r="E253">
            <v>36633</v>
          </cell>
          <cell r="F253">
            <v>11</v>
          </cell>
          <cell r="G253" t="str">
            <v>121913</v>
          </cell>
          <cell r="H253" t="str">
            <v>B0004082</v>
          </cell>
          <cell r="I253">
            <v>36674</v>
          </cell>
          <cell r="J253">
            <v>1</v>
          </cell>
          <cell r="K253" t="str">
            <v>COI-1005F.ENO</v>
          </cell>
          <cell r="L253" t="str">
            <v>1005FENRON006</v>
          </cell>
          <cell r="M253" t="str">
            <v>ATTACHE SINGLE GUSSETSMALL CASE</v>
          </cell>
          <cell r="N253" t="str">
            <v>x</v>
          </cell>
          <cell r="P253">
            <v>1</v>
          </cell>
          <cell r="Q253">
            <v>62</v>
          </cell>
          <cell r="R253">
            <v>62</v>
          </cell>
          <cell r="S253">
            <v>5.12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67.12</v>
          </cell>
          <cell r="Y253">
            <v>36640</v>
          </cell>
        </row>
        <row r="254">
          <cell r="A254">
            <v>36643</v>
          </cell>
          <cell r="B254" t="str">
            <v>IN</v>
          </cell>
          <cell r="C254" t="str">
            <v>749243</v>
          </cell>
          <cell r="D254">
            <v>0</v>
          </cell>
          <cell r="E254">
            <v>36633</v>
          </cell>
          <cell r="F254">
            <v>10</v>
          </cell>
          <cell r="G254" t="str">
            <v>121913</v>
          </cell>
          <cell r="H254" t="str">
            <v>B0004082</v>
          </cell>
          <cell r="I254">
            <v>36673</v>
          </cell>
          <cell r="J254">
            <v>2</v>
          </cell>
          <cell r="K254" t="str">
            <v>CPQ-294343-001</v>
          </cell>
          <cell r="L254" t="str">
            <v>294343-001</v>
          </cell>
          <cell r="M254" t="str">
            <v>ENHANCED KYBRD - OPALF/ARMADA</v>
          </cell>
          <cell r="N254" t="str">
            <v>x</v>
          </cell>
          <cell r="P254">
            <v>1</v>
          </cell>
          <cell r="Q254">
            <v>51</v>
          </cell>
          <cell r="R254">
            <v>51</v>
          </cell>
          <cell r="X254">
            <v>51</v>
          </cell>
          <cell r="Y254">
            <v>36641</v>
          </cell>
        </row>
        <row r="255">
          <cell r="A255">
            <v>36643</v>
          </cell>
          <cell r="B255" t="str">
            <v>IN</v>
          </cell>
          <cell r="C255" t="str">
            <v>749243</v>
          </cell>
          <cell r="D255">
            <v>0</v>
          </cell>
          <cell r="E255">
            <v>36633</v>
          </cell>
          <cell r="F255">
            <v>10</v>
          </cell>
          <cell r="G255" t="str">
            <v>121913</v>
          </cell>
          <cell r="H255" t="str">
            <v>B0004082</v>
          </cell>
          <cell r="I255">
            <v>36673</v>
          </cell>
          <cell r="J255">
            <v>3</v>
          </cell>
          <cell r="K255" t="str">
            <v>CPQ-143315-B21</v>
          </cell>
          <cell r="L255" t="str">
            <v>143315-B21</v>
          </cell>
          <cell r="M255" t="str">
            <v>MOUSE - OPAL F/ARMADA</v>
          </cell>
          <cell r="N255" t="str">
            <v>x</v>
          </cell>
          <cell r="P255">
            <v>1</v>
          </cell>
          <cell r="Q255">
            <v>28</v>
          </cell>
          <cell r="R255">
            <v>28</v>
          </cell>
          <cell r="X255">
            <v>28</v>
          </cell>
          <cell r="Y255">
            <v>36641</v>
          </cell>
        </row>
        <row r="256">
          <cell r="A256">
            <v>36636</v>
          </cell>
          <cell r="B256" t="str">
            <v>IN</v>
          </cell>
          <cell r="C256" t="str">
            <v>738575</v>
          </cell>
          <cell r="D256">
            <v>0</v>
          </cell>
          <cell r="E256">
            <v>36633</v>
          </cell>
          <cell r="F256">
            <v>3</v>
          </cell>
          <cell r="G256" t="str">
            <v>121915</v>
          </cell>
          <cell r="H256" t="str">
            <v>B0004083</v>
          </cell>
          <cell r="I256">
            <v>36666</v>
          </cell>
          <cell r="J256">
            <v>1</v>
          </cell>
          <cell r="K256" t="str">
            <v>TCM-3CCFE575BT</v>
          </cell>
          <cell r="L256" t="str">
            <v>3CCFE575BT</v>
          </cell>
          <cell r="M256" t="str">
            <v>10/100 LAN CARDBUS PCCARD W/CABLE</v>
          </cell>
          <cell r="N256" t="str">
            <v>x</v>
          </cell>
          <cell r="P256">
            <v>1</v>
          </cell>
          <cell r="Q256">
            <v>144</v>
          </cell>
          <cell r="R256">
            <v>144</v>
          </cell>
          <cell r="S256">
            <v>232.07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376.07</v>
          </cell>
          <cell r="Y256">
            <v>36635</v>
          </cell>
        </row>
        <row r="257">
          <cell r="A257">
            <v>36643</v>
          </cell>
          <cell r="B257" t="str">
            <v>IN</v>
          </cell>
          <cell r="C257" t="str">
            <v>749244</v>
          </cell>
          <cell r="D257">
            <v>0</v>
          </cell>
          <cell r="E257">
            <v>36633</v>
          </cell>
          <cell r="F257">
            <v>10</v>
          </cell>
          <cell r="G257" t="str">
            <v>121915</v>
          </cell>
          <cell r="H257" t="str">
            <v>B0004083</v>
          </cell>
          <cell r="I257">
            <v>36673</v>
          </cell>
          <cell r="J257">
            <v>1</v>
          </cell>
          <cell r="K257" t="str">
            <v>CPQ-400312-B21</v>
          </cell>
          <cell r="L257" t="str">
            <v>400312-B21</v>
          </cell>
          <cell r="M257" t="str">
            <v>64MB 100MHZ SDRAMARMADA M300,M700,E700</v>
          </cell>
          <cell r="N257" t="str">
            <v>x</v>
          </cell>
          <cell r="P257">
            <v>1</v>
          </cell>
          <cell r="Q257">
            <v>126</v>
          </cell>
          <cell r="R257">
            <v>126</v>
          </cell>
          <cell r="S257">
            <v>16.91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142.91</v>
          </cell>
          <cell r="Y257">
            <v>36641</v>
          </cell>
        </row>
        <row r="258">
          <cell r="A258">
            <v>36644</v>
          </cell>
          <cell r="B258" t="str">
            <v>IN</v>
          </cell>
          <cell r="C258" t="str">
            <v>751707</v>
          </cell>
          <cell r="D258">
            <v>0</v>
          </cell>
          <cell r="E258">
            <v>36633</v>
          </cell>
          <cell r="F258">
            <v>11</v>
          </cell>
          <cell r="G258" t="str">
            <v>121915</v>
          </cell>
          <cell r="H258" t="str">
            <v>B0004083</v>
          </cell>
          <cell r="I258">
            <v>36674</v>
          </cell>
          <cell r="J258">
            <v>1</v>
          </cell>
          <cell r="K258" t="str">
            <v>COI-1005F.ENO</v>
          </cell>
          <cell r="L258" t="str">
            <v>1005FENRON006</v>
          </cell>
          <cell r="M258" t="str">
            <v>ATTACHE SINGLE GUSSETSMALL CASE</v>
          </cell>
          <cell r="N258" t="str">
            <v>x</v>
          </cell>
          <cell r="P258">
            <v>1</v>
          </cell>
          <cell r="Q258">
            <v>62</v>
          </cell>
          <cell r="R258">
            <v>62</v>
          </cell>
          <cell r="S258">
            <v>5.12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67.12</v>
          </cell>
          <cell r="Y258">
            <v>36640</v>
          </cell>
        </row>
        <row r="259">
          <cell r="A259">
            <v>36643</v>
          </cell>
          <cell r="B259" t="str">
            <v>IN</v>
          </cell>
          <cell r="C259" t="str">
            <v>749244</v>
          </cell>
          <cell r="D259">
            <v>0</v>
          </cell>
          <cell r="E259">
            <v>36633</v>
          </cell>
          <cell r="F259">
            <v>10</v>
          </cell>
          <cell r="G259" t="str">
            <v>121915</v>
          </cell>
          <cell r="H259" t="str">
            <v>B0004083</v>
          </cell>
          <cell r="I259">
            <v>36673</v>
          </cell>
          <cell r="J259">
            <v>2</v>
          </cell>
          <cell r="K259" t="str">
            <v>CPQ-294343-001</v>
          </cell>
          <cell r="L259" t="str">
            <v>294343-001</v>
          </cell>
          <cell r="M259" t="str">
            <v>ENHANCED KYBRD - OPALF/ARMADA</v>
          </cell>
          <cell r="N259" t="str">
            <v>x</v>
          </cell>
          <cell r="P259">
            <v>1</v>
          </cell>
          <cell r="Q259">
            <v>51</v>
          </cell>
          <cell r="R259">
            <v>51</v>
          </cell>
          <cell r="X259">
            <v>51</v>
          </cell>
          <cell r="Y259">
            <v>36641</v>
          </cell>
        </row>
        <row r="260">
          <cell r="A260">
            <v>36643</v>
          </cell>
          <cell r="B260" t="str">
            <v>IN</v>
          </cell>
          <cell r="C260" t="str">
            <v>749244</v>
          </cell>
          <cell r="D260">
            <v>0</v>
          </cell>
          <cell r="E260">
            <v>36633</v>
          </cell>
          <cell r="F260">
            <v>10</v>
          </cell>
          <cell r="G260" t="str">
            <v>121915</v>
          </cell>
          <cell r="H260" t="str">
            <v>B0004083</v>
          </cell>
          <cell r="I260">
            <v>36673</v>
          </cell>
          <cell r="J260">
            <v>3</v>
          </cell>
          <cell r="K260" t="str">
            <v>CPQ-143315-B21</v>
          </cell>
          <cell r="L260" t="str">
            <v>143315-B21</v>
          </cell>
          <cell r="M260" t="str">
            <v>MOUSE - OPAL F/ARMADA</v>
          </cell>
          <cell r="N260" t="str">
            <v>x</v>
          </cell>
          <cell r="P260">
            <v>1</v>
          </cell>
          <cell r="Q260">
            <v>28</v>
          </cell>
          <cell r="R260">
            <v>28</v>
          </cell>
          <cell r="S260">
            <v>6.19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28</v>
          </cell>
          <cell r="Y260">
            <v>36641</v>
          </cell>
        </row>
        <row r="261">
          <cell r="A261">
            <v>36636</v>
          </cell>
          <cell r="B261" t="str">
            <v>IN</v>
          </cell>
          <cell r="C261" t="str">
            <v>738577</v>
          </cell>
          <cell r="D261">
            <v>0</v>
          </cell>
          <cell r="E261">
            <v>36633</v>
          </cell>
          <cell r="F261">
            <v>3</v>
          </cell>
          <cell r="G261" t="str">
            <v>121917</v>
          </cell>
          <cell r="H261" t="str">
            <v>B0004084</v>
          </cell>
          <cell r="I261">
            <v>36666</v>
          </cell>
          <cell r="J261">
            <v>1</v>
          </cell>
          <cell r="K261" t="str">
            <v>TCM-3CCFE575BT</v>
          </cell>
          <cell r="L261" t="str">
            <v>3CCFE575BT</v>
          </cell>
          <cell r="M261" t="str">
            <v>10/100 LAN CARDBUS PCCARD W/CABLE</v>
          </cell>
          <cell r="N261" t="str">
            <v>x</v>
          </cell>
          <cell r="P261">
            <v>1</v>
          </cell>
          <cell r="Q261">
            <v>144</v>
          </cell>
          <cell r="R261">
            <v>144</v>
          </cell>
          <cell r="S261">
            <v>232.07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376.07</v>
          </cell>
          <cell r="Y261">
            <v>36635</v>
          </cell>
        </row>
        <row r="262">
          <cell r="A262">
            <v>36644</v>
          </cell>
          <cell r="B262" t="str">
            <v>IN</v>
          </cell>
          <cell r="C262" t="str">
            <v>752418</v>
          </cell>
          <cell r="D262">
            <v>0</v>
          </cell>
          <cell r="E262">
            <v>36633</v>
          </cell>
          <cell r="F262">
            <v>11</v>
          </cell>
          <cell r="G262" t="str">
            <v>121917</v>
          </cell>
          <cell r="H262" t="str">
            <v>B0004084</v>
          </cell>
          <cell r="I262">
            <v>36674</v>
          </cell>
          <cell r="J262">
            <v>1</v>
          </cell>
          <cell r="K262" t="str">
            <v>CPQ-400312-B21</v>
          </cell>
          <cell r="L262" t="str">
            <v>400312-B21</v>
          </cell>
          <cell r="M262" t="str">
            <v>64MB 100MHZ SDRAMARMADA M300,M700,E700</v>
          </cell>
          <cell r="N262" t="str">
            <v>x</v>
          </cell>
          <cell r="P262">
            <v>1</v>
          </cell>
          <cell r="Q262">
            <v>126</v>
          </cell>
          <cell r="R262">
            <v>126</v>
          </cell>
          <cell r="S262">
            <v>16.91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142.91</v>
          </cell>
          <cell r="Y262">
            <v>36641</v>
          </cell>
        </row>
        <row r="263">
          <cell r="A263">
            <v>36644</v>
          </cell>
          <cell r="B263" t="str">
            <v>IN</v>
          </cell>
          <cell r="C263" t="str">
            <v>751691</v>
          </cell>
          <cell r="D263">
            <v>0</v>
          </cell>
          <cell r="E263">
            <v>36633</v>
          </cell>
          <cell r="F263">
            <v>11</v>
          </cell>
          <cell r="G263" t="str">
            <v>121917</v>
          </cell>
          <cell r="H263" t="str">
            <v>B0004084</v>
          </cell>
          <cell r="I263">
            <v>36674</v>
          </cell>
          <cell r="J263">
            <v>1</v>
          </cell>
          <cell r="K263" t="str">
            <v>COI-1005F.ENO</v>
          </cell>
          <cell r="L263" t="str">
            <v>1005FENRON006</v>
          </cell>
          <cell r="M263" t="str">
            <v>ATTACHE SINGLE GUSSETSMALL CASE</v>
          </cell>
          <cell r="N263" t="str">
            <v>x</v>
          </cell>
          <cell r="P263">
            <v>1</v>
          </cell>
          <cell r="Q263">
            <v>62</v>
          </cell>
          <cell r="R263">
            <v>62</v>
          </cell>
          <cell r="S263">
            <v>5.12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67.12</v>
          </cell>
          <cell r="Y263">
            <v>36640</v>
          </cell>
        </row>
        <row r="264">
          <cell r="A264">
            <v>36644</v>
          </cell>
          <cell r="B264" t="str">
            <v>IN</v>
          </cell>
          <cell r="C264" t="str">
            <v>752418</v>
          </cell>
          <cell r="D264">
            <v>0</v>
          </cell>
          <cell r="E264">
            <v>36633</v>
          </cell>
          <cell r="F264">
            <v>11</v>
          </cell>
          <cell r="G264" t="str">
            <v>121917</v>
          </cell>
          <cell r="H264" t="str">
            <v>B0004084</v>
          </cell>
          <cell r="I264">
            <v>36674</v>
          </cell>
          <cell r="J264">
            <v>2</v>
          </cell>
          <cell r="K264" t="str">
            <v>CPQ-294343-001</v>
          </cell>
          <cell r="L264" t="str">
            <v>294343-001</v>
          </cell>
          <cell r="M264" t="str">
            <v>ENHANCED KYBRD - OPALF/ARMADA</v>
          </cell>
          <cell r="N264" t="str">
            <v>x</v>
          </cell>
          <cell r="P264">
            <v>1</v>
          </cell>
          <cell r="Q264">
            <v>51</v>
          </cell>
          <cell r="R264">
            <v>51</v>
          </cell>
          <cell r="S264">
            <v>260.62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51</v>
          </cell>
          <cell r="Y264">
            <v>36641</v>
          </cell>
        </row>
        <row r="265">
          <cell r="A265">
            <v>36644</v>
          </cell>
          <cell r="B265" t="str">
            <v>IN</v>
          </cell>
          <cell r="C265" t="str">
            <v>752418</v>
          </cell>
          <cell r="D265">
            <v>0</v>
          </cell>
          <cell r="E265">
            <v>36633</v>
          </cell>
          <cell r="F265">
            <v>11</v>
          </cell>
          <cell r="G265" t="str">
            <v>121917</v>
          </cell>
          <cell r="H265" t="str">
            <v>B0004084</v>
          </cell>
          <cell r="I265">
            <v>36674</v>
          </cell>
          <cell r="J265">
            <v>3</v>
          </cell>
          <cell r="K265" t="str">
            <v>CPQ-143315-B21</v>
          </cell>
          <cell r="L265" t="str">
            <v>143315-B21</v>
          </cell>
          <cell r="M265" t="str">
            <v>MOUSE - OPAL F/ARMADA</v>
          </cell>
          <cell r="N265" t="str">
            <v>x</v>
          </cell>
          <cell r="P265">
            <v>1</v>
          </cell>
          <cell r="Q265">
            <v>28</v>
          </cell>
          <cell r="R265">
            <v>28</v>
          </cell>
          <cell r="X265">
            <v>28</v>
          </cell>
          <cell r="Y265">
            <v>36641</v>
          </cell>
        </row>
        <row r="266">
          <cell r="A266">
            <v>36636</v>
          </cell>
          <cell r="B266" t="str">
            <v>IN</v>
          </cell>
          <cell r="C266" t="str">
            <v>738578</v>
          </cell>
          <cell r="D266">
            <v>0</v>
          </cell>
          <cell r="E266">
            <v>36633</v>
          </cell>
          <cell r="F266">
            <v>3</v>
          </cell>
          <cell r="G266" t="str">
            <v>121918</v>
          </cell>
          <cell r="H266" t="str">
            <v>B0004085</v>
          </cell>
          <cell r="I266">
            <v>36666</v>
          </cell>
          <cell r="J266">
            <v>1</v>
          </cell>
          <cell r="K266" t="str">
            <v>TCM-3CCFE575BT</v>
          </cell>
          <cell r="L266" t="str">
            <v>3CCFE575BT</v>
          </cell>
          <cell r="M266" t="str">
            <v>10/100 LAN CARDBUS PCCARD W/CABLE</v>
          </cell>
          <cell r="N266" t="str">
            <v>x</v>
          </cell>
          <cell r="P266">
            <v>1</v>
          </cell>
          <cell r="Q266">
            <v>144</v>
          </cell>
          <cell r="R266">
            <v>144</v>
          </cell>
          <cell r="S266">
            <v>232.07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376.07</v>
          </cell>
          <cell r="Y266">
            <v>36635</v>
          </cell>
        </row>
        <row r="267">
          <cell r="A267">
            <v>36643</v>
          </cell>
          <cell r="B267" t="str">
            <v>IN</v>
          </cell>
          <cell r="C267" t="str">
            <v>749245</v>
          </cell>
          <cell r="D267">
            <v>0</v>
          </cell>
          <cell r="E267">
            <v>36633</v>
          </cell>
          <cell r="F267">
            <v>10</v>
          </cell>
          <cell r="G267" t="str">
            <v>121918</v>
          </cell>
          <cell r="H267" t="str">
            <v>B0004085</v>
          </cell>
          <cell r="I267">
            <v>36673</v>
          </cell>
          <cell r="J267">
            <v>1</v>
          </cell>
          <cell r="K267" t="str">
            <v>CPQ-400312-B21</v>
          </cell>
          <cell r="L267" t="str">
            <v>400312-B21</v>
          </cell>
          <cell r="M267" t="str">
            <v>64MB 100MHZ SDRAMARMADA M300,M700,E700</v>
          </cell>
          <cell r="N267" t="str">
            <v>x</v>
          </cell>
          <cell r="P267">
            <v>1</v>
          </cell>
          <cell r="Q267">
            <v>126</v>
          </cell>
          <cell r="R267">
            <v>126</v>
          </cell>
          <cell r="S267">
            <v>16.91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142.91</v>
          </cell>
          <cell r="Y267">
            <v>36641</v>
          </cell>
        </row>
        <row r="268">
          <cell r="A268">
            <v>36644</v>
          </cell>
          <cell r="B268" t="str">
            <v>IN</v>
          </cell>
          <cell r="C268" t="str">
            <v>751704</v>
          </cell>
          <cell r="D268">
            <v>0</v>
          </cell>
          <cell r="E268">
            <v>36633</v>
          </cell>
          <cell r="F268">
            <v>11</v>
          </cell>
          <cell r="G268" t="str">
            <v>121918</v>
          </cell>
          <cell r="H268" t="str">
            <v>B0004085</v>
          </cell>
          <cell r="I268">
            <v>36674</v>
          </cell>
          <cell r="J268">
            <v>1</v>
          </cell>
          <cell r="K268" t="str">
            <v>COI-1005F.ENO</v>
          </cell>
          <cell r="L268" t="str">
            <v>1005FENRON006</v>
          </cell>
          <cell r="M268" t="str">
            <v>ATTACHE SINGLE GUSSETSMALL CASE</v>
          </cell>
          <cell r="N268" t="str">
            <v>x</v>
          </cell>
          <cell r="P268">
            <v>1</v>
          </cell>
          <cell r="Q268">
            <v>62</v>
          </cell>
          <cell r="R268">
            <v>62</v>
          </cell>
          <cell r="S268">
            <v>5.12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67.12</v>
          </cell>
          <cell r="Y268">
            <v>36640</v>
          </cell>
        </row>
        <row r="269">
          <cell r="A269">
            <v>36643</v>
          </cell>
          <cell r="B269" t="str">
            <v>IN</v>
          </cell>
          <cell r="C269" t="str">
            <v>749245</v>
          </cell>
          <cell r="D269">
            <v>0</v>
          </cell>
          <cell r="E269">
            <v>36633</v>
          </cell>
          <cell r="F269">
            <v>10</v>
          </cell>
          <cell r="G269" t="str">
            <v>121918</v>
          </cell>
          <cell r="H269" t="str">
            <v>B0004085</v>
          </cell>
          <cell r="I269">
            <v>36673</v>
          </cell>
          <cell r="J269">
            <v>2</v>
          </cell>
          <cell r="K269" t="str">
            <v>CPQ-294343-001</v>
          </cell>
          <cell r="L269" t="str">
            <v>294343-001</v>
          </cell>
          <cell r="M269" t="str">
            <v>ENHANCED KYBRD - OPALF/ARMADA</v>
          </cell>
          <cell r="N269" t="str">
            <v>x</v>
          </cell>
          <cell r="P269">
            <v>1</v>
          </cell>
          <cell r="Q269">
            <v>51</v>
          </cell>
          <cell r="R269">
            <v>51</v>
          </cell>
          <cell r="X269">
            <v>51</v>
          </cell>
          <cell r="Y269">
            <v>36641</v>
          </cell>
        </row>
        <row r="270">
          <cell r="A270">
            <v>36643</v>
          </cell>
          <cell r="B270" t="str">
            <v>IN</v>
          </cell>
          <cell r="C270" t="str">
            <v>749245</v>
          </cell>
          <cell r="D270">
            <v>0</v>
          </cell>
          <cell r="E270">
            <v>36633</v>
          </cell>
          <cell r="F270">
            <v>10</v>
          </cell>
          <cell r="G270" t="str">
            <v>121918</v>
          </cell>
          <cell r="H270" t="str">
            <v>B0004085</v>
          </cell>
          <cell r="I270">
            <v>36673</v>
          </cell>
          <cell r="J270">
            <v>3</v>
          </cell>
          <cell r="K270" t="str">
            <v>CPQ-143315-B21</v>
          </cell>
          <cell r="L270" t="str">
            <v>143315-B21</v>
          </cell>
          <cell r="M270" t="str">
            <v>MOUSE - OPAL F/ARMADA</v>
          </cell>
          <cell r="N270" t="str">
            <v>x</v>
          </cell>
          <cell r="P270">
            <v>1</v>
          </cell>
          <cell r="Q270">
            <v>28</v>
          </cell>
          <cell r="R270">
            <v>28</v>
          </cell>
          <cell r="X270">
            <v>28</v>
          </cell>
          <cell r="Y270">
            <v>36641</v>
          </cell>
        </row>
        <row r="271">
          <cell r="A271">
            <v>36636</v>
          </cell>
          <cell r="B271" t="str">
            <v>IN</v>
          </cell>
          <cell r="C271" t="str">
            <v>738579</v>
          </cell>
          <cell r="D271">
            <v>0</v>
          </cell>
          <cell r="E271">
            <v>36633</v>
          </cell>
          <cell r="F271">
            <v>3</v>
          </cell>
          <cell r="G271" t="str">
            <v>121921</v>
          </cell>
          <cell r="H271" t="str">
            <v>B0004086</v>
          </cell>
          <cell r="I271">
            <v>36666</v>
          </cell>
          <cell r="J271">
            <v>1</v>
          </cell>
          <cell r="K271" t="str">
            <v>TCM-3CCFE575BT</v>
          </cell>
          <cell r="L271" t="str">
            <v>3CCFE575BT</v>
          </cell>
          <cell r="M271" t="str">
            <v>10/100 LAN CARDBUS PCCARD W/CABLE</v>
          </cell>
          <cell r="N271" t="str">
            <v>x</v>
          </cell>
          <cell r="P271">
            <v>1</v>
          </cell>
          <cell r="Q271">
            <v>144</v>
          </cell>
          <cell r="R271">
            <v>144</v>
          </cell>
          <cell r="S271">
            <v>232.07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376.07</v>
          </cell>
          <cell r="Y271">
            <v>36635</v>
          </cell>
        </row>
        <row r="272">
          <cell r="A272">
            <v>36643</v>
          </cell>
          <cell r="B272" t="str">
            <v>IN</v>
          </cell>
          <cell r="C272" t="str">
            <v>749246</v>
          </cell>
          <cell r="D272">
            <v>0</v>
          </cell>
          <cell r="E272">
            <v>36633</v>
          </cell>
          <cell r="F272">
            <v>10</v>
          </cell>
          <cell r="G272" t="str">
            <v>121921</v>
          </cell>
          <cell r="H272" t="str">
            <v>B0004086</v>
          </cell>
          <cell r="I272">
            <v>36673</v>
          </cell>
          <cell r="J272">
            <v>1</v>
          </cell>
          <cell r="K272" t="str">
            <v>CPQ-400312-B21</v>
          </cell>
          <cell r="L272" t="str">
            <v>400312-B21</v>
          </cell>
          <cell r="M272" t="str">
            <v>64MB 100MHZ SDRAMARMADA M300,M700,E700</v>
          </cell>
          <cell r="N272" t="str">
            <v>x</v>
          </cell>
          <cell r="P272">
            <v>1</v>
          </cell>
          <cell r="Q272">
            <v>126</v>
          </cell>
          <cell r="R272">
            <v>126</v>
          </cell>
          <cell r="S272">
            <v>16.91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142.91</v>
          </cell>
          <cell r="Y272">
            <v>36641</v>
          </cell>
        </row>
        <row r="273">
          <cell r="A273">
            <v>36644</v>
          </cell>
          <cell r="B273" t="str">
            <v>IN</v>
          </cell>
          <cell r="C273" t="str">
            <v>751687</v>
          </cell>
          <cell r="D273">
            <v>0</v>
          </cell>
          <cell r="E273">
            <v>36633</v>
          </cell>
          <cell r="F273">
            <v>11</v>
          </cell>
          <cell r="G273" t="str">
            <v>121921</v>
          </cell>
          <cell r="H273" t="str">
            <v>B0004086</v>
          </cell>
          <cell r="I273">
            <v>36674</v>
          </cell>
          <cell r="J273">
            <v>1</v>
          </cell>
          <cell r="K273" t="str">
            <v>COI-1005F.ENO</v>
          </cell>
          <cell r="L273" t="str">
            <v>1005FENRON006</v>
          </cell>
          <cell r="M273" t="str">
            <v>ATTACHE SINGLE GUSSETSMALL CASE</v>
          </cell>
          <cell r="N273" t="str">
            <v>x</v>
          </cell>
          <cell r="P273">
            <v>1</v>
          </cell>
          <cell r="Q273">
            <v>62</v>
          </cell>
          <cell r="R273">
            <v>62</v>
          </cell>
          <cell r="S273">
            <v>5.12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67.12</v>
          </cell>
          <cell r="Y273">
            <v>36640</v>
          </cell>
        </row>
        <row r="274">
          <cell r="A274">
            <v>36643</v>
          </cell>
          <cell r="B274" t="str">
            <v>IN</v>
          </cell>
          <cell r="C274" t="str">
            <v>749246</v>
          </cell>
          <cell r="D274">
            <v>0</v>
          </cell>
          <cell r="E274">
            <v>36633</v>
          </cell>
          <cell r="F274">
            <v>10</v>
          </cell>
          <cell r="G274" t="str">
            <v>121921</v>
          </cell>
          <cell r="H274" t="str">
            <v>B0004086</v>
          </cell>
          <cell r="I274">
            <v>36673</v>
          </cell>
          <cell r="J274">
            <v>2</v>
          </cell>
          <cell r="K274" t="str">
            <v>CPQ-294343-001</v>
          </cell>
          <cell r="L274" t="str">
            <v>294343-001</v>
          </cell>
          <cell r="M274" t="str">
            <v>ENHANCED KYBRD - OPALF/ARMADA</v>
          </cell>
          <cell r="N274" t="str">
            <v>x</v>
          </cell>
          <cell r="P274">
            <v>1</v>
          </cell>
          <cell r="Q274">
            <v>51</v>
          </cell>
          <cell r="R274">
            <v>51</v>
          </cell>
          <cell r="S274">
            <v>68.64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51</v>
          </cell>
          <cell r="Y274">
            <v>36641</v>
          </cell>
        </row>
        <row r="275">
          <cell r="A275">
            <v>36643</v>
          </cell>
          <cell r="B275" t="str">
            <v>IN</v>
          </cell>
          <cell r="C275" t="str">
            <v>749246</v>
          </cell>
          <cell r="D275">
            <v>0</v>
          </cell>
          <cell r="E275">
            <v>36633</v>
          </cell>
          <cell r="F275">
            <v>10</v>
          </cell>
          <cell r="G275" t="str">
            <v>121921</v>
          </cell>
          <cell r="H275" t="str">
            <v>B0004086</v>
          </cell>
          <cell r="I275">
            <v>36673</v>
          </cell>
          <cell r="J275">
            <v>3</v>
          </cell>
          <cell r="K275" t="str">
            <v>CPQ-143315-B21</v>
          </cell>
          <cell r="L275" t="str">
            <v>143315-B21</v>
          </cell>
          <cell r="M275" t="str">
            <v>MOUSE - OPAL F/ARMADA</v>
          </cell>
          <cell r="N275" t="str">
            <v>x</v>
          </cell>
          <cell r="P275">
            <v>1</v>
          </cell>
          <cell r="Q275">
            <v>28</v>
          </cell>
          <cell r="R275">
            <v>28</v>
          </cell>
          <cell r="X275">
            <v>28</v>
          </cell>
          <cell r="Y275">
            <v>36641</v>
          </cell>
        </row>
        <row r="276">
          <cell r="A276">
            <v>36636</v>
          </cell>
          <cell r="B276" t="str">
            <v>IN</v>
          </cell>
          <cell r="C276" t="str">
            <v>738580</v>
          </cell>
          <cell r="D276">
            <v>0</v>
          </cell>
          <cell r="E276">
            <v>36633</v>
          </cell>
          <cell r="F276">
            <v>3</v>
          </cell>
          <cell r="G276" t="str">
            <v>121938</v>
          </cell>
          <cell r="H276" t="str">
            <v>B0004087</v>
          </cell>
          <cell r="I276">
            <v>36666</v>
          </cell>
          <cell r="J276">
            <v>1</v>
          </cell>
          <cell r="K276" t="str">
            <v>TCM-3CCFE575BT</v>
          </cell>
          <cell r="L276" t="str">
            <v>3CCFE575BT</v>
          </cell>
          <cell r="M276" t="str">
            <v>10/100 LAN CARDBUS PCCARD W/CABLE</v>
          </cell>
          <cell r="N276" t="str">
            <v>x</v>
          </cell>
          <cell r="P276">
            <v>1</v>
          </cell>
          <cell r="Q276">
            <v>144</v>
          </cell>
          <cell r="R276">
            <v>144</v>
          </cell>
          <cell r="S276">
            <v>232.07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376.07</v>
          </cell>
          <cell r="Y276">
            <v>36635</v>
          </cell>
        </row>
        <row r="277">
          <cell r="A277">
            <v>36643</v>
          </cell>
          <cell r="B277" t="str">
            <v>IN</v>
          </cell>
          <cell r="C277" t="str">
            <v>749247</v>
          </cell>
          <cell r="D277">
            <v>0</v>
          </cell>
          <cell r="E277">
            <v>36633</v>
          </cell>
          <cell r="F277">
            <v>10</v>
          </cell>
          <cell r="G277" t="str">
            <v>121938</v>
          </cell>
          <cell r="H277" t="str">
            <v>B0004087</v>
          </cell>
          <cell r="I277">
            <v>36673</v>
          </cell>
          <cell r="J277">
            <v>1</v>
          </cell>
          <cell r="K277" t="str">
            <v>CPQ-400312-B21</v>
          </cell>
          <cell r="L277" t="str">
            <v>400312-B21</v>
          </cell>
          <cell r="M277" t="str">
            <v>64MB 100MHZ SDRAMARMADA M300,M700,E700</v>
          </cell>
          <cell r="N277" t="str">
            <v>x</v>
          </cell>
          <cell r="P277">
            <v>1</v>
          </cell>
          <cell r="Q277">
            <v>126</v>
          </cell>
          <cell r="R277">
            <v>126</v>
          </cell>
          <cell r="S277">
            <v>16.91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142.91</v>
          </cell>
          <cell r="Y277">
            <v>36641</v>
          </cell>
        </row>
        <row r="278">
          <cell r="A278">
            <v>36644</v>
          </cell>
          <cell r="B278" t="str">
            <v>IN</v>
          </cell>
          <cell r="C278" t="str">
            <v>751684</v>
          </cell>
          <cell r="D278">
            <v>0</v>
          </cell>
          <cell r="E278">
            <v>36633</v>
          </cell>
          <cell r="F278">
            <v>11</v>
          </cell>
          <cell r="G278" t="str">
            <v>121938</v>
          </cell>
          <cell r="H278" t="str">
            <v>B0004087</v>
          </cell>
          <cell r="I278">
            <v>36674</v>
          </cell>
          <cell r="J278">
            <v>1</v>
          </cell>
          <cell r="K278" t="str">
            <v>COI-1005F.ENO</v>
          </cell>
          <cell r="L278" t="str">
            <v>1005FENRON006</v>
          </cell>
          <cell r="M278" t="str">
            <v>ATTACHE SINGLE GUSSETSMALL CASE</v>
          </cell>
          <cell r="N278" t="str">
            <v>x</v>
          </cell>
          <cell r="P278">
            <v>1</v>
          </cell>
          <cell r="Q278">
            <v>62</v>
          </cell>
          <cell r="R278">
            <v>62</v>
          </cell>
          <cell r="S278">
            <v>5.12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67.12</v>
          </cell>
          <cell r="Y278">
            <v>36640</v>
          </cell>
        </row>
        <row r="279">
          <cell r="A279">
            <v>36643</v>
          </cell>
          <cell r="B279" t="str">
            <v>IN</v>
          </cell>
          <cell r="C279" t="str">
            <v>749247</v>
          </cell>
          <cell r="D279">
            <v>0</v>
          </cell>
          <cell r="E279">
            <v>36633</v>
          </cell>
          <cell r="F279">
            <v>10</v>
          </cell>
          <cell r="G279" t="str">
            <v>121938</v>
          </cell>
          <cell r="H279" t="str">
            <v>B0004087</v>
          </cell>
          <cell r="I279">
            <v>36673</v>
          </cell>
          <cell r="J279">
            <v>2</v>
          </cell>
          <cell r="K279" t="str">
            <v>CPQ-294343-001</v>
          </cell>
          <cell r="L279" t="str">
            <v>294343-001</v>
          </cell>
          <cell r="M279" t="str">
            <v>ENHANCED KYBRD - OPALF/ARMADA</v>
          </cell>
          <cell r="N279" t="str">
            <v>x</v>
          </cell>
          <cell r="P279">
            <v>1</v>
          </cell>
          <cell r="Q279">
            <v>51</v>
          </cell>
          <cell r="R279">
            <v>51</v>
          </cell>
          <cell r="X279">
            <v>51</v>
          </cell>
          <cell r="Y279">
            <v>36641</v>
          </cell>
        </row>
        <row r="280">
          <cell r="A280">
            <v>36643</v>
          </cell>
          <cell r="B280" t="str">
            <v>IN</v>
          </cell>
          <cell r="C280" t="str">
            <v>749247</v>
          </cell>
          <cell r="D280">
            <v>0</v>
          </cell>
          <cell r="E280">
            <v>36633</v>
          </cell>
          <cell r="F280">
            <v>10</v>
          </cell>
          <cell r="G280" t="str">
            <v>121938</v>
          </cell>
          <cell r="H280" t="str">
            <v>B0004087</v>
          </cell>
          <cell r="I280">
            <v>36673</v>
          </cell>
          <cell r="J280">
            <v>3</v>
          </cell>
          <cell r="K280" t="str">
            <v>CPQ-143315-B21</v>
          </cell>
          <cell r="L280" t="str">
            <v>143315-B21</v>
          </cell>
          <cell r="M280" t="str">
            <v>MOUSE - OPAL F/ARMADA</v>
          </cell>
          <cell r="N280" t="str">
            <v>x</v>
          </cell>
          <cell r="P280">
            <v>1</v>
          </cell>
          <cell r="Q280">
            <v>28</v>
          </cell>
          <cell r="R280">
            <v>28</v>
          </cell>
          <cell r="S280">
            <v>101.15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28</v>
          </cell>
          <cell r="Y280">
            <v>36641</v>
          </cell>
        </row>
        <row r="281">
          <cell r="A281">
            <v>36643</v>
          </cell>
          <cell r="B281" t="str">
            <v>IN</v>
          </cell>
          <cell r="C281" t="str">
            <v>749249</v>
          </cell>
          <cell r="D281">
            <v>0</v>
          </cell>
          <cell r="E281">
            <v>36633</v>
          </cell>
          <cell r="F281">
            <v>10</v>
          </cell>
          <cell r="G281" t="str">
            <v>121940</v>
          </cell>
          <cell r="H281" t="str">
            <v>B0004088</v>
          </cell>
          <cell r="I281">
            <v>36673</v>
          </cell>
          <cell r="J281">
            <v>4</v>
          </cell>
          <cell r="K281" t="str">
            <v>CPQ-143315-B21</v>
          </cell>
          <cell r="L281" t="str">
            <v>143315-B21</v>
          </cell>
          <cell r="M281" t="str">
            <v>MOUSE - OPAL F/ARMADA</v>
          </cell>
          <cell r="N281" t="str">
            <v>x</v>
          </cell>
          <cell r="P281">
            <v>1</v>
          </cell>
          <cell r="Q281">
            <v>28</v>
          </cell>
          <cell r="R281">
            <v>28</v>
          </cell>
          <cell r="S281">
            <v>98.34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28</v>
          </cell>
          <cell r="Y281">
            <v>36641</v>
          </cell>
        </row>
        <row r="282">
          <cell r="A282">
            <v>36636</v>
          </cell>
          <cell r="B282" t="str">
            <v>IN</v>
          </cell>
          <cell r="C282" t="str">
            <v>738581</v>
          </cell>
          <cell r="D282">
            <v>0</v>
          </cell>
          <cell r="E282">
            <v>36633</v>
          </cell>
          <cell r="F282">
            <v>3</v>
          </cell>
          <cell r="G282" t="str">
            <v>121940</v>
          </cell>
          <cell r="H282" t="str">
            <v>B0004088</v>
          </cell>
          <cell r="I282">
            <v>36666</v>
          </cell>
          <cell r="J282">
            <v>1</v>
          </cell>
          <cell r="K282" t="str">
            <v>TCM-3CCFE575BT</v>
          </cell>
          <cell r="L282" t="str">
            <v>3CCFE575BT</v>
          </cell>
          <cell r="M282" t="str">
            <v>10/100 LAN CARDBUS PCCARD W/CABLE</v>
          </cell>
          <cell r="N282" t="str">
            <v>x</v>
          </cell>
          <cell r="P282">
            <v>1</v>
          </cell>
          <cell r="Q282">
            <v>144</v>
          </cell>
          <cell r="R282">
            <v>144</v>
          </cell>
          <cell r="S282">
            <v>232.07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376.07</v>
          </cell>
          <cell r="Y282">
            <v>36635</v>
          </cell>
        </row>
        <row r="283">
          <cell r="A283">
            <v>36643</v>
          </cell>
          <cell r="B283" t="str">
            <v>IN</v>
          </cell>
          <cell r="C283" t="str">
            <v>749249</v>
          </cell>
          <cell r="D283">
            <v>0</v>
          </cell>
          <cell r="E283">
            <v>36633</v>
          </cell>
          <cell r="F283">
            <v>10</v>
          </cell>
          <cell r="G283" t="str">
            <v>121940</v>
          </cell>
          <cell r="H283" t="str">
            <v>B0004088</v>
          </cell>
          <cell r="I283">
            <v>36673</v>
          </cell>
          <cell r="J283">
            <v>1</v>
          </cell>
          <cell r="K283" t="str">
            <v>CPQ-400312-B21</v>
          </cell>
          <cell r="L283" t="str">
            <v>400312-B21</v>
          </cell>
          <cell r="M283" t="str">
            <v>64MB 100MHZ SDRAMARMADA M300,M700,E700</v>
          </cell>
          <cell r="N283" t="str">
            <v>x</v>
          </cell>
          <cell r="P283">
            <v>1</v>
          </cell>
          <cell r="Q283">
            <v>126</v>
          </cell>
          <cell r="R283">
            <v>126</v>
          </cell>
          <cell r="S283">
            <v>34.32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160.32</v>
          </cell>
          <cell r="Y283">
            <v>36641</v>
          </cell>
        </row>
        <row r="284">
          <cell r="A284">
            <v>36643</v>
          </cell>
          <cell r="B284" t="str">
            <v>IN</v>
          </cell>
          <cell r="C284" t="str">
            <v>749249</v>
          </cell>
          <cell r="D284">
            <v>0</v>
          </cell>
          <cell r="E284">
            <v>36633</v>
          </cell>
          <cell r="F284">
            <v>10</v>
          </cell>
          <cell r="G284" t="str">
            <v>121940</v>
          </cell>
          <cell r="H284" t="str">
            <v>B0004088</v>
          </cell>
          <cell r="I284">
            <v>36673</v>
          </cell>
          <cell r="J284">
            <v>2</v>
          </cell>
          <cell r="K284" t="str">
            <v>CPQ-382500-001</v>
          </cell>
          <cell r="L284" t="str">
            <v>382500-001</v>
          </cell>
          <cell r="M284" t="str">
            <v>ARMADA CONVENIENCE BASE E</v>
          </cell>
          <cell r="N284" t="str">
            <v>x</v>
          </cell>
          <cell r="P284">
            <v>1</v>
          </cell>
          <cell r="Q284">
            <v>211</v>
          </cell>
          <cell r="R284">
            <v>211</v>
          </cell>
          <cell r="S284">
            <v>98.34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211</v>
          </cell>
          <cell r="Y284">
            <v>36641</v>
          </cell>
        </row>
        <row r="285">
          <cell r="A285">
            <v>36645</v>
          </cell>
          <cell r="B285" t="str">
            <v>IN</v>
          </cell>
          <cell r="C285" t="str">
            <v>754327</v>
          </cell>
          <cell r="D285">
            <v>0</v>
          </cell>
          <cell r="E285">
            <v>36633</v>
          </cell>
          <cell r="F285">
            <v>12</v>
          </cell>
          <cell r="G285" t="str">
            <v>121940</v>
          </cell>
          <cell r="H285" t="str">
            <v>B0004088</v>
          </cell>
          <cell r="I285">
            <v>36675</v>
          </cell>
          <cell r="J285">
            <v>1</v>
          </cell>
          <cell r="K285" t="str">
            <v>CPQ-122931-B25</v>
          </cell>
          <cell r="L285" t="str">
            <v>122931-B25</v>
          </cell>
          <cell r="M285" t="str">
            <v>ARMADA CONVENIENCE BASE EMONITOR STAND</v>
          </cell>
          <cell r="N285" t="str">
            <v>x</v>
          </cell>
          <cell r="P285">
            <v>1</v>
          </cell>
          <cell r="Q285">
            <v>75</v>
          </cell>
          <cell r="R285">
            <v>75</v>
          </cell>
          <cell r="S285">
            <v>6.19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81.19</v>
          </cell>
          <cell r="Y285">
            <v>36644</v>
          </cell>
        </row>
        <row r="286">
          <cell r="A286">
            <v>36644</v>
          </cell>
          <cell r="B286" t="str">
            <v>IN</v>
          </cell>
          <cell r="C286" t="str">
            <v>751710</v>
          </cell>
          <cell r="D286">
            <v>0</v>
          </cell>
          <cell r="E286">
            <v>36633</v>
          </cell>
          <cell r="F286">
            <v>11</v>
          </cell>
          <cell r="G286" t="str">
            <v>121940</v>
          </cell>
          <cell r="H286" t="str">
            <v>B0004088</v>
          </cell>
          <cell r="I286">
            <v>36674</v>
          </cell>
          <cell r="J286">
            <v>1</v>
          </cell>
          <cell r="K286" t="str">
            <v>COI-1005F.ENO</v>
          </cell>
          <cell r="L286" t="str">
            <v>1005FENRON006</v>
          </cell>
          <cell r="M286" t="str">
            <v>ATTACHE SINGLE GUSSETSMALL CASE</v>
          </cell>
          <cell r="N286" t="str">
            <v>x</v>
          </cell>
          <cell r="P286">
            <v>1</v>
          </cell>
          <cell r="Q286">
            <v>62</v>
          </cell>
          <cell r="R286">
            <v>62</v>
          </cell>
          <cell r="S286">
            <v>5.12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67.12</v>
          </cell>
          <cell r="Y286">
            <v>36640</v>
          </cell>
        </row>
        <row r="287">
          <cell r="A287">
            <v>36643</v>
          </cell>
          <cell r="B287" t="str">
            <v>IN</v>
          </cell>
          <cell r="C287" t="str">
            <v>749249</v>
          </cell>
          <cell r="D287">
            <v>0</v>
          </cell>
          <cell r="E287">
            <v>36633</v>
          </cell>
          <cell r="F287">
            <v>10</v>
          </cell>
          <cell r="G287" t="str">
            <v>121940</v>
          </cell>
          <cell r="H287" t="str">
            <v>B0004088</v>
          </cell>
          <cell r="I287">
            <v>36673</v>
          </cell>
          <cell r="J287">
            <v>3</v>
          </cell>
          <cell r="K287" t="str">
            <v>CPQ-294343-001</v>
          </cell>
          <cell r="L287" t="str">
            <v>294343-001</v>
          </cell>
          <cell r="M287" t="str">
            <v>ENHANCED KYBRD - OPALF/ARMADA</v>
          </cell>
          <cell r="N287" t="str">
            <v>x</v>
          </cell>
          <cell r="P287">
            <v>1</v>
          </cell>
          <cell r="Q287">
            <v>51</v>
          </cell>
          <cell r="R287">
            <v>51</v>
          </cell>
          <cell r="S287">
            <v>22.52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51</v>
          </cell>
          <cell r="Y287">
            <v>36641</v>
          </cell>
        </row>
        <row r="288">
          <cell r="A288">
            <v>36636</v>
          </cell>
          <cell r="B288" t="str">
            <v>IN</v>
          </cell>
          <cell r="C288" t="str">
            <v>738582</v>
          </cell>
          <cell r="D288">
            <v>0</v>
          </cell>
          <cell r="E288">
            <v>36633</v>
          </cell>
          <cell r="F288">
            <v>3</v>
          </cell>
          <cell r="G288" t="str">
            <v>121941</v>
          </cell>
          <cell r="H288" t="str">
            <v>B0004089</v>
          </cell>
          <cell r="I288">
            <v>36666</v>
          </cell>
          <cell r="J288">
            <v>1</v>
          </cell>
          <cell r="K288" t="str">
            <v>TCM-3CCFE575BT</v>
          </cell>
          <cell r="L288" t="str">
            <v>3CCFE575BT</v>
          </cell>
          <cell r="M288" t="str">
            <v>10/100 LAN CARDBUS PCCARD W/CABLE</v>
          </cell>
          <cell r="N288" t="str">
            <v>x</v>
          </cell>
          <cell r="P288">
            <v>1</v>
          </cell>
          <cell r="Q288">
            <v>144</v>
          </cell>
          <cell r="R288">
            <v>144</v>
          </cell>
          <cell r="S288">
            <v>260.62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404.62</v>
          </cell>
          <cell r="Y288">
            <v>36635</v>
          </cell>
        </row>
        <row r="289">
          <cell r="A289">
            <v>36643</v>
          </cell>
          <cell r="B289" t="str">
            <v>IN</v>
          </cell>
          <cell r="C289" t="str">
            <v>749250</v>
          </cell>
          <cell r="D289">
            <v>0</v>
          </cell>
          <cell r="E289">
            <v>36633</v>
          </cell>
          <cell r="F289">
            <v>10</v>
          </cell>
          <cell r="G289" t="str">
            <v>121941</v>
          </cell>
          <cell r="H289" t="str">
            <v>B0004089</v>
          </cell>
          <cell r="I289">
            <v>36673</v>
          </cell>
          <cell r="J289">
            <v>2</v>
          </cell>
          <cell r="K289" t="str">
            <v>CPQ-400312-B21</v>
          </cell>
          <cell r="L289" t="str">
            <v>400312-B21</v>
          </cell>
          <cell r="M289" t="str">
            <v>64MB 100MHZ SDRAMARMADA M300,M700,E700</v>
          </cell>
          <cell r="N289" t="str">
            <v>x</v>
          </cell>
          <cell r="P289">
            <v>1</v>
          </cell>
          <cell r="Q289">
            <v>126</v>
          </cell>
          <cell r="R289">
            <v>126</v>
          </cell>
          <cell r="S289">
            <v>24.26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126</v>
          </cell>
          <cell r="Y289">
            <v>36641</v>
          </cell>
        </row>
        <row r="290">
          <cell r="A290">
            <v>36643</v>
          </cell>
          <cell r="B290" t="str">
            <v>IN</v>
          </cell>
          <cell r="C290" t="str">
            <v>749250</v>
          </cell>
          <cell r="D290">
            <v>0</v>
          </cell>
          <cell r="E290">
            <v>36633</v>
          </cell>
          <cell r="F290">
            <v>10</v>
          </cell>
          <cell r="G290" t="str">
            <v>121941</v>
          </cell>
          <cell r="H290" t="str">
            <v>B0004089</v>
          </cell>
          <cell r="I290">
            <v>36673</v>
          </cell>
          <cell r="J290">
            <v>3</v>
          </cell>
          <cell r="K290" t="str">
            <v>CPQ-382500-001</v>
          </cell>
          <cell r="L290" t="str">
            <v>382500-001</v>
          </cell>
          <cell r="M290" t="str">
            <v>ARMADA CONVENIENCE BASE E</v>
          </cell>
          <cell r="N290" t="str">
            <v>x</v>
          </cell>
          <cell r="P290">
            <v>1</v>
          </cell>
          <cell r="Q290">
            <v>211</v>
          </cell>
          <cell r="R290">
            <v>211</v>
          </cell>
          <cell r="S290">
            <v>98.34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211</v>
          </cell>
          <cell r="Y290">
            <v>36641</v>
          </cell>
        </row>
        <row r="291">
          <cell r="A291">
            <v>36644</v>
          </cell>
          <cell r="B291" t="str">
            <v>IN</v>
          </cell>
          <cell r="C291" t="str">
            <v>751701</v>
          </cell>
          <cell r="D291">
            <v>0</v>
          </cell>
          <cell r="E291">
            <v>36633</v>
          </cell>
          <cell r="F291">
            <v>11</v>
          </cell>
          <cell r="G291" t="str">
            <v>121941</v>
          </cell>
          <cell r="H291" t="str">
            <v>B0004089</v>
          </cell>
          <cell r="I291">
            <v>36674</v>
          </cell>
          <cell r="J291">
            <v>1</v>
          </cell>
          <cell r="K291" t="str">
            <v>COI-1005F.ENO</v>
          </cell>
          <cell r="L291" t="str">
            <v>1005FENRON006</v>
          </cell>
          <cell r="M291" t="str">
            <v>ATTACHE SINGLE GUSSETSMALL CASE</v>
          </cell>
          <cell r="N291" t="str">
            <v>x</v>
          </cell>
          <cell r="P291">
            <v>1</v>
          </cell>
          <cell r="Q291">
            <v>62</v>
          </cell>
          <cell r="R291">
            <v>62</v>
          </cell>
          <cell r="S291">
            <v>5.12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67.12</v>
          </cell>
          <cell r="Y291">
            <v>36640</v>
          </cell>
        </row>
        <row r="292">
          <cell r="A292">
            <v>36643</v>
          </cell>
          <cell r="B292" t="str">
            <v>IN</v>
          </cell>
          <cell r="C292" t="str">
            <v>749250</v>
          </cell>
          <cell r="D292">
            <v>0</v>
          </cell>
          <cell r="E292">
            <v>36633</v>
          </cell>
          <cell r="F292">
            <v>10</v>
          </cell>
          <cell r="G292" t="str">
            <v>121941</v>
          </cell>
          <cell r="H292" t="str">
            <v>B0004089</v>
          </cell>
          <cell r="I292">
            <v>36673</v>
          </cell>
          <cell r="J292">
            <v>1</v>
          </cell>
          <cell r="K292" t="str">
            <v>CPQ-325800-001</v>
          </cell>
          <cell r="L292" t="str">
            <v>325800-001</v>
          </cell>
          <cell r="M292" t="str">
            <v>COMPAQ V700 17IN COLMON16VIS .22MM 1600X1200</v>
          </cell>
          <cell r="N292" t="str">
            <v>x</v>
          </cell>
          <cell r="P292">
            <v>1</v>
          </cell>
          <cell r="Q292">
            <v>294</v>
          </cell>
          <cell r="R292">
            <v>294</v>
          </cell>
          <cell r="S292">
            <v>58.58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352.58</v>
          </cell>
          <cell r="Y292">
            <v>36641</v>
          </cell>
        </row>
        <row r="293">
          <cell r="A293">
            <v>36643</v>
          </cell>
          <cell r="B293" t="str">
            <v>IN</v>
          </cell>
          <cell r="C293" t="str">
            <v>749250</v>
          </cell>
          <cell r="D293">
            <v>0</v>
          </cell>
          <cell r="E293">
            <v>36633</v>
          </cell>
          <cell r="F293">
            <v>10</v>
          </cell>
          <cell r="G293" t="str">
            <v>121941</v>
          </cell>
          <cell r="H293" t="str">
            <v>B0004089</v>
          </cell>
          <cell r="I293">
            <v>36673</v>
          </cell>
          <cell r="J293">
            <v>4</v>
          </cell>
          <cell r="K293" t="str">
            <v>CPQ-294343-001</v>
          </cell>
          <cell r="L293" t="str">
            <v>294343-001</v>
          </cell>
          <cell r="M293" t="str">
            <v>ENHANCED KYBRD - OPALF/ARMADA</v>
          </cell>
          <cell r="N293" t="str">
            <v>x</v>
          </cell>
          <cell r="P293">
            <v>1</v>
          </cell>
          <cell r="Q293">
            <v>51</v>
          </cell>
          <cell r="R293">
            <v>51</v>
          </cell>
          <cell r="X293">
            <v>51</v>
          </cell>
          <cell r="Y293">
            <v>36641</v>
          </cell>
        </row>
        <row r="294">
          <cell r="A294">
            <v>36643</v>
          </cell>
          <cell r="B294" t="str">
            <v>IN</v>
          </cell>
          <cell r="C294" t="str">
            <v>749250</v>
          </cell>
          <cell r="D294">
            <v>0</v>
          </cell>
          <cell r="E294">
            <v>36633</v>
          </cell>
          <cell r="F294">
            <v>10</v>
          </cell>
          <cell r="G294" t="str">
            <v>121941</v>
          </cell>
          <cell r="H294" t="str">
            <v>B0004089</v>
          </cell>
          <cell r="I294">
            <v>36673</v>
          </cell>
          <cell r="J294">
            <v>5</v>
          </cell>
          <cell r="K294" t="str">
            <v>CPQ-143315-B21</v>
          </cell>
          <cell r="L294" t="str">
            <v>143315-B21</v>
          </cell>
          <cell r="M294" t="str">
            <v>MOUSE - OPAL F/ARMADA</v>
          </cell>
          <cell r="N294" t="str">
            <v>x</v>
          </cell>
          <cell r="P294">
            <v>1</v>
          </cell>
          <cell r="Q294">
            <v>28</v>
          </cell>
          <cell r="R294">
            <v>28</v>
          </cell>
          <cell r="S294">
            <v>108.32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28</v>
          </cell>
          <cell r="Y294">
            <v>36641</v>
          </cell>
        </row>
        <row r="295">
          <cell r="A295">
            <v>36636</v>
          </cell>
          <cell r="B295" t="str">
            <v>IN</v>
          </cell>
          <cell r="C295" t="str">
            <v>738583</v>
          </cell>
          <cell r="D295">
            <v>0</v>
          </cell>
          <cell r="E295">
            <v>36633</v>
          </cell>
          <cell r="F295">
            <v>3</v>
          </cell>
          <cell r="G295" t="str">
            <v>121943</v>
          </cell>
          <cell r="H295" t="str">
            <v>B0004090</v>
          </cell>
          <cell r="I295">
            <v>36666</v>
          </cell>
          <cell r="J295">
            <v>1</v>
          </cell>
          <cell r="K295" t="str">
            <v>TCM-3CCFE575BT</v>
          </cell>
          <cell r="L295" t="str">
            <v>3CCFE575BT</v>
          </cell>
          <cell r="M295" t="str">
            <v>10/100 LAN CARDBUS PCCARD W/CABLE</v>
          </cell>
          <cell r="N295" t="str">
            <v>x</v>
          </cell>
          <cell r="P295">
            <v>2</v>
          </cell>
          <cell r="Q295">
            <v>144</v>
          </cell>
          <cell r="R295">
            <v>288</v>
          </cell>
          <cell r="S295">
            <v>464.15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752.15</v>
          </cell>
          <cell r="Y295">
            <v>36635</v>
          </cell>
        </row>
        <row r="296">
          <cell r="A296">
            <v>36643</v>
          </cell>
          <cell r="B296" t="str">
            <v>IN</v>
          </cell>
          <cell r="C296" t="str">
            <v>749251</v>
          </cell>
          <cell r="D296">
            <v>0</v>
          </cell>
          <cell r="E296">
            <v>36633</v>
          </cell>
          <cell r="F296">
            <v>10</v>
          </cell>
          <cell r="G296" t="str">
            <v>121943</v>
          </cell>
          <cell r="H296" t="str">
            <v>B0004090</v>
          </cell>
          <cell r="I296">
            <v>36673</v>
          </cell>
          <cell r="J296">
            <v>1</v>
          </cell>
          <cell r="K296" t="str">
            <v>CPQ-400312-B21</v>
          </cell>
          <cell r="L296" t="str">
            <v>400312-B21</v>
          </cell>
          <cell r="M296" t="str">
            <v>64MB 100MHZ SDRAMARMADA M300,M700,E700</v>
          </cell>
          <cell r="N296" t="str">
            <v>x</v>
          </cell>
          <cell r="P296">
            <v>2</v>
          </cell>
          <cell r="Q296">
            <v>126</v>
          </cell>
          <cell r="R296">
            <v>252</v>
          </cell>
          <cell r="S296">
            <v>68.64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320.64</v>
          </cell>
          <cell r="Y296">
            <v>36641</v>
          </cell>
        </row>
        <row r="297">
          <cell r="A297">
            <v>36643</v>
          </cell>
          <cell r="B297" t="str">
            <v>IN</v>
          </cell>
          <cell r="C297" t="str">
            <v>749251</v>
          </cell>
          <cell r="D297">
            <v>0</v>
          </cell>
          <cell r="E297">
            <v>36633</v>
          </cell>
          <cell r="F297">
            <v>10</v>
          </cell>
          <cell r="G297" t="str">
            <v>121943</v>
          </cell>
          <cell r="H297" t="str">
            <v>B0004090</v>
          </cell>
          <cell r="I297">
            <v>36673</v>
          </cell>
          <cell r="J297">
            <v>2</v>
          </cell>
          <cell r="K297" t="str">
            <v>CPQ-382500-001</v>
          </cell>
          <cell r="L297" t="str">
            <v>382500-001</v>
          </cell>
          <cell r="M297" t="str">
            <v>ARMADA CONVENIENCE BASE E</v>
          </cell>
          <cell r="N297" t="str">
            <v>x</v>
          </cell>
          <cell r="P297">
            <v>2</v>
          </cell>
          <cell r="Q297">
            <v>211</v>
          </cell>
          <cell r="R297">
            <v>422</v>
          </cell>
          <cell r="S297">
            <v>126.89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422</v>
          </cell>
          <cell r="Y297">
            <v>36641</v>
          </cell>
        </row>
        <row r="298">
          <cell r="A298">
            <v>36645</v>
          </cell>
          <cell r="B298" t="str">
            <v>IN</v>
          </cell>
          <cell r="C298" t="str">
            <v>754328</v>
          </cell>
          <cell r="D298">
            <v>0</v>
          </cell>
          <cell r="E298">
            <v>36633</v>
          </cell>
          <cell r="F298">
            <v>12</v>
          </cell>
          <cell r="G298" t="str">
            <v>121943</v>
          </cell>
          <cell r="H298" t="str">
            <v>B0004090</v>
          </cell>
          <cell r="I298">
            <v>36675</v>
          </cell>
          <cell r="J298">
            <v>1</v>
          </cell>
          <cell r="K298" t="str">
            <v>CPQ-122931-B25</v>
          </cell>
          <cell r="L298" t="str">
            <v>122931-B25</v>
          </cell>
          <cell r="M298" t="str">
            <v>ARMADA CONVENIENCE BASE EMONITOR STAND</v>
          </cell>
          <cell r="N298" t="str">
            <v>x</v>
          </cell>
          <cell r="P298">
            <v>2</v>
          </cell>
          <cell r="Q298">
            <v>75</v>
          </cell>
          <cell r="R298">
            <v>150</v>
          </cell>
          <cell r="S298">
            <v>12.38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162.38</v>
          </cell>
          <cell r="Y298">
            <v>36644</v>
          </cell>
        </row>
        <row r="299">
          <cell r="A299">
            <v>36644</v>
          </cell>
          <cell r="B299" t="str">
            <v>IN</v>
          </cell>
          <cell r="C299" t="str">
            <v>751699</v>
          </cell>
          <cell r="D299">
            <v>0</v>
          </cell>
          <cell r="E299">
            <v>36633</v>
          </cell>
          <cell r="F299">
            <v>11</v>
          </cell>
          <cell r="G299" t="str">
            <v>121943</v>
          </cell>
          <cell r="H299" t="str">
            <v>B0004090</v>
          </cell>
          <cell r="I299">
            <v>36674</v>
          </cell>
          <cell r="J299">
            <v>1</v>
          </cell>
          <cell r="K299" t="str">
            <v>COI-1005F.ENO</v>
          </cell>
          <cell r="L299" t="str">
            <v>1005FENRON006</v>
          </cell>
          <cell r="M299" t="str">
            <v>ATTACHE SINGLE GUSSETSMALL CASE</v>
          </cell>
          <cell r="N299" t="str">
            <v>x</v>
          </cell>
          <cell r="P299">
            <v>2</v>
          </cell>
          <cell r="Q299">
            <v>62</v>
          </cell>
          <cell r="R299">
            <v>124</v>
          </cell>
          <cell r="S299">
            <v>10.23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134.22999999999999</v>
          </cell>
          <cell r="Y299">
            <v>36640</v>
          </cell>
        </row>
        <row r="300">
          <cell r="A300">
            <v>36643</v>
          </cell>
          <cell r="B300" t="str">
            <v>IN</v>
          </cell>
          <cell r="C300" t="str">
            <v>749251</v>
          </cell>
          <cell r="D300">
            <v>0</v>
          </cell>
          <cell r="E300">
            <v>36633</v>
          </cell>
          <cell r="F300">
            <v>10</v>
          </cell>
          <cell r="G300" t="str">
            <v>121943</v>
          </cell>
          <cell r="H300" t="str">
            <v>B0004090</v>
          </cell>
          <cell r="I300">
            <v>36673</v>
          </cell>
          <cell r="J300">
            <v>3</v>
          </cell>
          <cell r="K300" t="str">
            <v>CPQ-294343-001</v>
          </cell>
          <cell r="L300" t="str">
            <v>294343-001</v>
          </cell>
          <cell r="M300" t="str">
            <v>ENHANCED KYBRD - OPALF/ARMADA</v>
          </cell>
          <cell r="N300" t="str">
            <v>x</v>
          </cell>
          <cell r="P300">
            <v>2</v>
          </cell>
          <cell r="Q300">
            <v>51</v>
          </cell>
          <cell r="R300">
            <v>102</v>
          </cell>
          <cell r="S300">
            <v>126.89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102</v>
          </cell>
          <cell r="Y300">
            <v>36641</v>
          </cell>
        </row>
        <row r="301">
          <cell r="A301">
            <v>36643</v>
          </cell>
          <cell r="B301" t="str">
            <v>IN</v>
          </cell>
          <cell r="C301" t="str">
            <v>749251</v>
          </cell>
          <cell r="D301">
            <v>0</v>
          </cell>
          <cell r="E301">
            <v>36633</v>
          </cell>
          <cell r="F301">
            <v>10</v>
          </cell>
          <cell r="G301" t="str">
            <v>121943</v>
          </cell>
          <cell r="H301" t="str">
            <v>B0004090</v>
          </cell>
          <cell r="I301">
            <v>36673</v>
          </cell>
          <cell r="J301">
            <v>4</v>
          </cell>
          <cell r="K301" t="str">
            <v>CPQ-143315-B21</v>
          </cell>
          <cell r="L301" t="str">
            <v>143315-B21</v>
          </cell>
          <cell r="M301" t="str">
            <v>MOUSE - OPAL F/ARMADA</v>
          </cell>
          <cell r="N301" t="str">
            <v>x</v>
          </cell>
          <cell r="P301">
            <v>2</v>
          </cell>
          <cell r="Q301">
            <v>28</v>
          </cell>
          <cell r="R301">
            <v>56</v>
          </cell>
          <cell r="X301">
            <v>56</v>
          </cell>
          <cell r="Y301">
            <v>36641</v>
          </cell>
        </row>
        <row r="302">
          <cell r="A302">
            <v>36636</v>
          </cell>
          <cell r="B302" t="str">
            <v>IN</v>
          </cell>
          <cell r="C302" t="str">
            <v>738594</v>
          </cell>
          <cell r="D302">
            <v>0</v>
          </cell>
          <cell r="E302">
            <v>36633</v>
          </cell>
          <cell r="F302">
            <v>3</v>
          </cell>
          <cell r="G302" t="str">
            <v>121958</v>
          </cell>
          <cell r="H302" t="str">
            <v>B0004097</v>
          </cell>
          <cell r="I302">
            <v>36666</v>
          </cell>
          <cell r="J302">
            <v>3</v>
          </cell>
          <cell r="K302" t="str">
            <v>MIC-FREIGHT</v>
          </cell>
          <cell r="L302" t="str">
            <v>FREIGHT</v>
          </cell>
          <cell r="M302" t="str">
            <v>FREIGHT CHARGE TAXABLETAXABLE</v>
          </cell>
          <cell r="N302" t="str">
            <v>x</v>
          </cell>
          <cell r="P302">
            <v>1</v>
          </cell>
          <cell r="Q302">
            <v>10</v>
          </cell>
          <cell r="R302">
            <v>10</v>
          </cell>
          <cell r="X302">
            <v>10</v>
          </cell>
          <cell r="Y302">
            <v>36635</v>
          </cell>
        </row>
        <row r="303">
          <cell r="A303">
            <v>36636</v>
          </cell>
          <cell r="B303" t="str">
            <v>IN</v>
          </cell>
          <cell r="C303" t="str">
            <v>738595</v>
          </cell>
          <cell r="D303">
            <v>0</v>
          </cell>
          <cell r="E303">
            <v>36633</v>
          </cell>
          <cell r="F303">
            <v>3</v>
          </cell>
          <cell r="G303" t="str">
            <v>121959</v>
          </cell>
          <cell r="H303" t="str">
            <v>B0004098</v>
          </cell>
          <cell r="I303">
            <v>36666</v>
          </cell>
          <cell r="J303">
            <v>4</v>
          </cell>
          <cell r="K303" t="str">
            <v>MIC-FREIGHT</v>
          </cell>
          <cell r="L303" t="str">
            <v>FREIGHT</v>
          </cell>
          <cell r="M303" t="str">
            <v>FREIGHT CHARGE TAXABLETAXABLE</v>
          </cell>
          <cell r="N303" t="str">
            <v>x</v>
          </cell>
          <cell r="P303">
            <v>1</v>
          </cell>
          <cell r="Q303">
            <v>10</v>
          </cell>
          <cell r="R303">
            <v>10</v>
          </cell>
          <cell r="S303">
            <v>49.25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10</v>
          </cell>
          <cell r="Y303">
            <v>36635</v>
          </cell>
        </row>
        <row r="304">
          <cell r="A304">
            <v>36643</v>
          </cell>
          <cell r="B304" t="str">
            <v>IN</v>
          </cell>
          <cell r="C304" t="str">
            <v>749255</v>
          </cell>
          <cell r="D304">
            <v>0</v>
          </cell>
          <cell r="E304">
            <v>36636</v>
          </cell>
          <cell r="F304">
            <v>7</v>
          </cell>
          <cell r="G304" t="str">
            <v>122076</v>
          </cell>
          <cell r="H304" t="str">
            <v>B0004101</v>
          </cell>
          <cell r="I304">
            <v>36673</v>
          </cell>
          <cell r="J304">
            <v>3</v>
          </cell>
          <cell r="K304" t="str">
            <v>MIC-FREIGHT</v>
          </cell>
          <cell r="L304" t="str">
            <v>FREIGHT</v>
          </cell>
          <cell r="M304" t="str">
            <v>FREIGHT CHARGE TAXABLETAXABLE</v>
          </cell>
          <cell r="N304" t="str">
            <v>x</v>
          </cell>
          <cell r="P304">
            <v>1</v>
          </cell>
          <cell r="Q304">
            <v>35</v>
          </cell>
          <cell r="R304">
            <v>35</v>
          </cell>
          <cell r="S304">
            <v>0</v>
          </cell>
          <cell r="T304">
            <v>25</v>
          </cell>
          <cell r="U304">
            <v>0</v>
          </cell>
          <cell r="V304">
            <v>0</v>
          </cell>
          <cell r="W304">
            <v>0</v>
          </cell>
          <cell r="X304">
            <v>35</v>
          </cell>
          <cell r="Y304">
            <v>36637</v>
          </cell>
        </row>
        <row r="305">
          <cell r="A305">
            <v>36641</v>
          </cell>
          <cell r="B305" t="str">
            <v>IN</v>
          </cell>
          <cell r="C305" t="str">
            <v>744239</v>
          </cell>
          <cell r="D305">
            <v>0</v>
          </cell>
          <cell r="E305">
            <v>36640</v>
          </cell>
          <cell r="F305">
            <v>1</v>
          </cell>
          <cell r="G305" t="str">
            <v>122132</v>
          </cell>
          <cell r="H305" t="str">
            <v>B0004103</v>
          </cell>
          <cell r="I305">
            <v>36671</v>
          </cell>
          <cell r="J305">
            <v>3</v>
          </cell>
          <cell r="K305" t="str">
            <v>MIC-FREIGHT</v>
          </cell>
          <cell r="L305" t="str">
            <v>FREIGHT</v>
          </cell>
          <cell r="M305" t="str">
            <v>FREIGHT CHARGE TAXABLETAXABLE</v>
          </cell>
          <cell r="N305" t="str">
            <v>x</v>
          </cell>
          <cell r="P305">
            <v>1</v>
          </cell>
          <cell r="Q305">
            <v>19</v>
          </cell>
          <cell r="R305">
            <v>19</v>
          </cell>
          <cell r="X305">
            <v>19</v>
          </cell>
          <cell r="Y305">
            <v>36640</v>
          </cell>
        </row>
        <row r="306">
          <cell r="A306">
            <v>36641</v>
          </cell>
          <cell r="B306" t="str">
            <v>IN</v>
          </cell>
          <cell r="C306" t="str">
            <v>744239</v>
          </cell>
          <cell r="D306">
            <v>0</v>
          </cell>
          <cell r="E306">
            <v>36640</v>
          </cell>
          <cell r="F306">
            <v>1</v>
          </cell>
          <cell r="G306" t="str">
            <v>122132</v>
          </cell>
          <cell r="H306" t="str">
            <v>B0004103</v>
          </cell>
          <cell r="I306">
            <v>36671</v>
          </cell>
          <cell r="J306">
            <v>1</v>
          </cell>
          <cell r="K306" t="str">
            <v>TCM-3CCFE575BT</v>
          </cell>
          <cell r="L306" t="str">
            <v>3CCFE575BT</v>
          </cell>
          <cell r="M306" t="str">
            <v>10/100 LAN CARDBUS PC CARD W/CABLE</v>
          </cell>
          <cell r="N306" t="str">
            <v>x</v>
          </cell>
          <cell r="P306">
            <v>1</v>
          </cell>
          <cell r="Q306">
            <v>144</v>
          </cell>
          <cell r="R306">
            <v>144</v>
          </cell>
          <cell r="S306">
            <v>13.45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157.44999999999999</v>
          </cell>
          <cell r="Y306">
            <v>36640</v>
          </cell>
        </row>
        <row r="307">
          <cell r="A307">
            <v>36643</v>
          </cell>
          <cell r="B307" t="str">
            <v>IN</v>
          </cell>
          <cell r="C307" t="str">
            <v>749261</v>
          </cell>
          <cell r="D307">
            <v>0</v>
          </cell>
          <cell r="E307">
            <v>36640</v>
          </cell>
          <cell r="F307">
            <v>3</v>
          </cell>
          <cell r="G307" t="str">
            <v>122132</v>
          </cell>
          <cell r="H307" t="str">
            <v>B0004103</v>
          </cell>
          <cell r="I307">
            <v>36673</v>
          </cell>
          <cell r="J307">
            <v>1</v>
          </cell>
          <cell r="K307" t="str">
            <v>CPQ-400313-B21</v>
          </cell>
          <cell r="L307" t="str">
            <v>400313-B21</v>
          </cell>
          <cell r="M307" t="str">
            <v>128MB 100MHZ SDRAM ARMADAM300,M700,E700</v>
          </cell>
          <cell r="N307" t="str">
            <v>x</v>
          </cell>
          <cell r="P307">
            <v>1</v>
          </cell>
          <cell r="Q307">
            <v>177</v>
          </cell>
          <cell r="R307">
            <v>177</v>
          </cell>
          <cell r="S307">
            <v>286.44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463.44</v>
          </cell>
          <cell r="Y307">
            <v>36641</v>
          </cell>
        </row>
        <row r="308">
          <cell r="A308">
            <v>36643</v>
          </cell>
          <cell r="B308" t="str">
            <v>IN</v>
          </cell>
          <cell r="C308" t="str">
            <v>749261</v>
          </cell>
          <cell r="D308">
            <v>0</v>
          </cell>
          <cell r="E308">
            <v>36640</v>
          </cell>
          <cell r="F308">
            <v>3</v>
          </cell>
          <cell r="G308" t="str">
            <v>122132</v>
          </cell>
          <cell r="H308" t="str">
            <v>B0004103</v>
          </cell>
          <cell r="I308">
            <v>36673</v>
          </cell>
          <cell r="J308">
            <v>5</v>
          </cell>
          <cell r="K308" t="str">
            <v>CPQ-134097-B21</v>
          </cell>
          <cell r="L308" t="str">
            <v>134097-B21</v>
          </cell>
          <cell r="M308" t="str">
            <v>ARMADA M300 MOBILE EXPANSUNIT CD</v>
          </cell>
          <cell r="N308" t="str">
            <v>x</v>
          </cell>
          <cell r="P308">
            <v>1</v>
          </cell>
          <cell r="Q308">
            <v>296</v>
          </cell>
          <cell r="R308">
            <v>296</v>
          </cell>
          <cell r="S308">
            <v>286.44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  <cell r="X308">
            <v>296</v>
          </cell>
          <cell r="Y308">
            <v>36641</v>
          </cell>
        </row>
        <row r="309">
          <cell r="A309">
            <v>36650</v>
          </cell>
          <cell r="B309" t="str">
            <v>IN</v>
          </cell>
          <cell r="C309" t="str">
            <v>758941</v>
          </cell>
          <cell r="D309">
            <v>0</v>
          </cell>
          <cell r="E309">
            <v>36640</v>
          </cell>
          <cell r="F309">
            <v>10</v>
          </cell>
          <cell r="G309" t="str">
            <v>122132</v>
          </cell>
          <cell r="H309" t="str">
            <v>B0004103</v>
          </cell>
          <cell r="I309">
            <v>36680</v>
          </cell>
          <cell r="J309">
            <v>1</v>
          </cell>
          <cell r="K309" t="str">
            <v>COI-1005F.ENO</v>
          </cell>
          <cell r="L309" t="str">
            <v>1005FENRON006</v>
          </cell>
          <cell r="M309" t="str">
            <v>ATTACHE SINGLE GUSSET SMALL CASE</v>
          </cell>
          <cell r="N309" t="str">
            <v>x</v>
          </cell>
          <cell r="P309">
            <v>1</v>
          </cell>
          <cell r="Q309">
            <v>62</v>
          </cell>
          <cell r="R309">
            <v>62</v>
          </cell>
          <cell r="S309">
            <v>5.12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  <cell r="X309">
            <v>67.12</v>
          </cell>
          <cell r="Y309">
            <v>36648</v>
          </cell>
        </row>
        <row r="310">
          <cell r="A310">
            <v>36643</v>
          </cell>
          <cell r="B310" t="str">
            <v>IN</v>
          </cell>
          <cell r="C310" t="str">
            <v>749261</v>
          </cell>
          <cell r="D310">
            <v>0</v>
          </cell>
          <cell r="E310">
            <v>36640</v>
          </cell>
          <cell r="F310">
            <v>3</v>
          </cell>
          <cell r="G310" t="str">
            <v>122132</v>
          </cell>
          <cell r="H310" t="str">
            <v>B0004103</v>
          </cell>
          <cell r="I310">
            <v>36673</v>
          </cell>
          <cell r="J310">
            <v>4</v>
          </cell>
          <cell r="K310" t="str">
            <v>CPQ-294343-001</v>
          </cell>
          <cell r="L310" t="str">
            <v>294343-001</v>
          </cell>
          <cell r="M310" t="str">
            <v>ENHANCED KYBRD - OPAL F/ARMADA</v>
          </cell>
          <cell r="N310" t="str">
            <v>x</v>
          </cell>
          <cell r="P310">
            <v>1</v>
          </cell>
          <cell r="Q310">
            <v>52</v>
          </cell>
          <cell r="R310">
            <v>52</v>
          </cell>
          <cell r="S310">
            <v>5.12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52</v>
          </cell>
          <cell r="Y310">
            <v>36641</v>
          </cell>
        </row>
        <row r="311">
          <cell r="A311">
            <v>36649</v>
          </cell>
          <cell r="B311" t="str">
            <v>IN</v>
          </cell>
          <cell r="C311" t="str">
            <v>757031</v>
          </cell>
          <cell r="D311">
            <v>0</v>
          </cell>
          <cell r="E311">
            <v>36640</v>
          </cell>
          <cell r="F311">
            <v>9</v>
          </cell>
          <cell r="G311" t="str">
            <v>122142</v>
          </cell>
          <cell r="H311" t="str">
            <v>B0004111</v>
          </cell>
          <cell r="I311">
            <v>36679</v>
          </cell>
          <cell r="J311">
            <v>1</v>
          </cell>
          <cell r="K311" t="str">
            <v>CPQ-382500-001</v>
          </cell>
          <cell r="L311" t="str">
            <v>382500-001</v>
          </cell>
          <cell r="M311" t="str">
            <v>ARMADA CONVENIENCE BASE E</v>
          </cell>
          <cell r="N311" t="str">
            <v>x</v>
          </cell>
          <cell r="P311">
            <v>1</v>
          </cell>
          <cell r="Q311">
            <v>212</v>
          </cell>
          <cell r="R311">
            <v>212</v>
          </cell>
          <cell r="S311">
            <v>17.489999999999998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  <cell r="X311">
            <v>229.49</v>
          </cell>
          <cell r="Y311">
            <v>36648</v>
          </cell>
        </row>
        <row r="312">
          <cell r="A312">
            <v>36648</v>
          </cell>
          <cell r="B312" t="str">
            <v>IN</v>
          </cell>
          <cell r="C312" t="str">
            <v>755457</v>
          </cell>
          <cell r="D312">
            <v>0</v>
          </cell>
          <cell r="E312">
            <v>36640</v>
          </cell>
          <cell r="F312">
            <v>8</v>
          </cell>
          <cell r="G312" t="str">
            <v>122142</v>
          </cell>
          <cell r="H312" t="str">
            <v>B0004111</v>
          </cell>
          <cell r="I312">
            <v>36678</v>
          </cell>
          <cell r="J312">
            <v>1</v>
          </cell>
          <cell r="K312" t="str">
            <v>CPQ-122931-B25</v>
          </cell>
          <cell r="L312" t="str">
            <v>122931-B25</v>
          </cell>
          <cell r="M312" t="str">
            <v>ARMADA CONVENIENCE BASE EMONITOR STAND</v>
          </cell>
          <cell r="N312" t="str">
            <v>x</v>
          </cell>
          <cell r="P312">
            <v>1</v>
          </cell>
          <cell r="Q312">
            <v>75</v>
          </cell>
          <cell r="R312">
            <v>75</v>
          </cell>
          <cell r="S312">
            <v>7.01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82.01</v>
          </cell>
          <cell r="Y312">
            <v>36647</v>
          </cell>
        </row>
        <row r="313">
          <cell r="A313">
            <v>36649</v>
          </cell>
          <cell r="B313" t="str">
            <v>IN</v>
          </cell>
          <cell r="C313" t="str">
            <v>757032</v>
          </cell>
          <cell r="D313">
            <v>0</v>
          </cell>
          <cell r="E313">
            <v>36640</v>
          </cell>
          <cell r="F313">
            <v>9</v>
          </cell>
          <cell r="G313" t="str">
            <v>122143</v>
          </cell>
          <cell r="H313" t="str">
            <v>B0004112</v>
          </cell>
          <cell r="I313">
            <v>36679</v>
          </cell>
          <cell r="J313">
            <v>1</v>
          </cell>
          <cell r="K313" t="str">
            <v>CPQ-382500-001</v>
          </cell>
          <cell r="L313" t="str">
            <v>382500-001</v>
          </cell>
          <cell r="M313" t="str">
            <v>ARMADA CONVENIENCE BASE E</v>
          </cell>
          <cell r="N313" t="str">
            <v>x</v>
          </cell>
          <cell r="P313">
            <v>1</v>
          </cell>
          <cell r="Q313">
            <v>212</v>
          </cell>
          <cell r="R313">
            <v>212</v>
          </cell>
          <cell r="S313">
            <v>17.489999999999998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229.49</v>
          </cell>
          <cell r="Y313">
            <v>36648</v>
          </cell>
        </row>
        <row r="314">
          <cell r="A314">
            <v>36648</v>
          </cell>
          <cell r="B314" t="str">
            <v>IN</v>
          </cell>
          <cell r="C314" t="str">
            <v>755458</v>
          </cell>
          <cell r="D314">
            <v>0</v>
          </cell>
          <cell r="E314">
            <v>36640</v>
          </cell>
          <cell r="F314">
            <v>8</v>
          </cell>
          <cell r="G314" t="str">
            <v>122143</v>
          </cell>
          <cell r="H314" t="str">
            <v>B0004112</v>
          </cell>
          <cell r="I314">
            <v>36678</v>
          </cell>
          <cell r="J314">
            <v>1</v>
          </cell>
          <cell r="K314" t="str">
            <v>CPQ-122931-B25</v>
          </cell>
          <cell r="L314" t="str">
            <v>122931-B25</v>
          </cell>
          <cell r="M314" t="str">
            <v>ARMADA CONVENIENCE BASE EMONITOR STAND</v>
          </cell>
          <cell r="N314" t="str">
            <v>x</v>
          </cell>
          <cell r="P314">
            <v>1</v>
          </cell>
          <cell r="Q314">
            <v>75</v>
          </cell>
          <cell r="R314">
            <v>75</v>
          </cell>
          <cell r="S314">
            <v>7.01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82.01</v>
          </cell>
          <cell r="Y314">
            <v>36647</v>
          </cell>
        </row>
        <row r="315">
          <cell r="A315">
            <v>36643</v>
          </cell>
          <cell r="B315" t="str">
            <v>IN</v>
          </cell>
          <cell r="C315" t="str">
            <v>749266</v>
          </cell>
          <cell r="D315">
            <v>0</v>
          </cell>
          <cell r="E315">
            <v>36640</v>
          </cell>
          <cell r="F315">
            <v>3</v>
          </cell>
          <cell r="G315" t="str">
            <v>122163</v>
          </cell>
          <cell r="H315" t="str">
            <v>B0004114</v>
          </cell>
          <cell r="I315">
            <v>36673</v>
          </cell>
          <cell r="J315">
            <v>2</v>
          </cell>
          <cell r="K315" t="str">
            <v>CPQ-166618-B21</v>
          </cell>
          <cell r="L315" t="str">
            <v>166618-B21</v>
          </cell>
          <cell r="M315" t="str">
            <v>128MB SYNCH DRAM 100MHZ DIMM ECC</v>
          </cell>
          <cell r="N315" t="str">
            <v>x</v>
          </cell>
          <cell r="P315">
            <v>1</v>
          </cell>
          <cell r="Q315">
            <v>212</v>
          </cell>
          <cell r="R315">
            <v>212</v>
          </cell>
          <cell r="X315">
            <v>212</v>
          </cell>
          <cell r="Y315">
            <v>36641</v>
          </cell>
        </row>
        <row r="316">
          <cell r="A316">
            <v>36640</v>
          </cell>
          <cell r="B316" t="str">
            <v>IN</v>
          </cell>
          <cell r="C316" t="str">
            <v>743942</v>
          </cell>
          <cell r="D316">
            <v>0</v>
          </cell>
          <cell r="E316">
            <v>36640</v>
          </cell>
          <cell r="F316">
            <v>0</v>
          </cell>
          <cell r="G316" t="str">
            <v>122163</v>
          </cell>
          <cell r="H316" t="str">
            <v>B0004114</v>
          </cell>
          <cell r="I316">
            <v>36670</v>
          </cell>
          <cell r="J316">
            <v>1</v>
          </cell>
          <cell r="K316" t="str">
            <v>CPQ-325606-001</v>
          </cell>
          <cell r="L316" t="str">
            <v>325606-001</v>
          </cell>
          <cell r="M316" t="str">
            <v>21IN/19.8V 24MM 1280X1024110HZ P1100</v>
          </cell>
          <cell r="N316" t="str">
            <v>x</v>
          </cell>
          <cell r="O316" t="str">
            <v>SCAN</v>
          </cell>
          <cell r="P316">
            <v>1</v>
          </cell>
          <cell r="Q316">
            <v>1039</v>
          </cell>
          <cell r="R316">
            <v>1039</v>
          </cell>
          <cell r="S316">
            <v>87.12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  <cell r="X316">
            <v>1126.1199999999999</v>
          </cell>
          <cell r="Y316">
            <v>36640</v>
          </cell>
        </row>
        <row r="317">
          <cell r="A317">
            <v>36643</v>
          </cell>
          <cell r="B317" t="str">
            <v>IN</v>
          </cell>
          <cell r="C317" t="str">
            <v>749266</v>
          </cell>
          <cell r="D317">
            <v>0</v>
          </cell>
          <cell r="E317">
            <v>36640</v>
          </cell>
          <cell r="F317">
            <v>3</v>
          </cell>
          <cell r="G317" t="str">
            <v>122163</v>
          </cell>
          <cell r="H317" t="str">
            <v>B0004114</v>
          </cell>
          <cell r="I317">
            <v>36673</v>
          </cell>
          <cell r="J317">
            <v>1</v>
          </cell>
          <cell r="K317" t="str">
            <v>AUO-05720-016008-9</v>
          </cell>
          <cell r="L317" t="str">
            <v>05720-016008-9000</v>
          </cell>
          <cell r="M317" t="str">
            <v>AUTOCAD LT 2000 SINGLE 1-DOC WIN95/NT</v>
          </cell>
          <cell r="N317" t="str">
            <v>x</v>
          </cell>
          <cell r="O317" t="str">
            <v>SCAN</v>
          </cell>
          <cell r="P317">
            <v>1</v>
          </cell>
          <cell r="Q317">
            <v>510</v>
          </cell>
          <cell r="R317">
            <v>510</v>
          </cell>
          <cell r="S317">
            <v>59.57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569.57000000000005</v>
          </cell>
          <cell r="Y317">
            <v>36641</v>
          </cell>
        </row>
        <row r="318">
          <cell r="A318">
            <v>36640</v>
          </cell>
          <cell r="B318" t="str">
            <v>IN</v>
          </cell>
          <cell r="C318" t="str">
            <v>743942</v>
          </cell>
          <cell r="D318">
            <v>0</v>
          </cell>
          <cell r="E318">
            <v>36640</v>
          </cell>
          <cell r="F318">
            <v>0</v>
          </cell>
          <cell r="G318" t="str">
            <v>122163</v>
          </cell>
          <cell r="H318" t="str">
            <v>B0004114</v>
          </cell>
          <cell r="I318">
            <v>36670</v>
          </cell>
          <cell r="J318">
            <v>3</v>
          </cell>
          <cell r="K318" t="str">
            <v>MIC-FREIGHT</v>
          </cell>
          <cell r="L318" t="str">
            <v>FREIGHT</v>
          </cell>
          <cell r="M318" t="str">
            <v>FREIGHT CHARGE TAXABLETAXABLE</v>
          </cell>
          <cell r="N318" t="str">
            <v>x</v>
          </cell>
          <cell r="O318" t="str">
            <v>PN</v>
          </cell>
          <cell r="P318">
            <v>1</v>
          </cell>
          <cell r="Q318">
            <v>17</v>
          </cell>
          <cell r="R318">
            <v>17</v>
          </cell>
          <cell r="S318">
            <v>117.4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17</v>
          </cell>
          <cell r="Y318">
            <v>36640</v>
          </cell>
        </row>
        <row r="319">
          <cell r="A319">
            <v>36648</v>
          </cell>
          <cell r="B319" t="str">
            <v>IN</v>
          </cell>
          <cell r="C319" t="str">
            <v>756204</v>
          </cell>
          <cell r="D319">
            <v>0</v>
          </cell>
          <cell r="E319">
            <v>36644</v>
          </cell>
          <cell r="F319">
            <v>4</v>
          </cell>
          <cell r="G319" t="str">
            <v>122473</v>
          </cell>
          <cell r="H319" t="str">
            <v>B0004114</v>
          </cell>
          <cell r="I319">
            <v>36678</v>
          </cell>
          <cell r="J319">
            <v>1</v>
          </cell>
          <cell r="K319" t="str">
            <v>MCS-730-00360.4A</v>
          </cell>
          <cell r="L319" t="str">
            <v>730-00360</v>
          </cell>
          <cell r="M319" t="str">
            <v>SEL4-A WIN 98 ENG VUP</v>
          </cell>
          <cell r="N319" t="str">
            <v>x</v>
          </cell>
          <cell r="O319" t="str">
            <v>PN</v>
          </cell>
          <cell r="P319">
            <v>1</v>
          </cell>
          <cell r="Q319">
            <v>80</v>
          </cell>
          <cell r="R319">
            <v>80</v>
          </cell>
          <cell r="S319">
            <v>6.6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86.6</v>
          </cell>
          <cell r="Y319">
            <v>36648</v>
          </cell>
        </row>
        <row r="320">
          <cell r="A320">
            <v>36641</v>
          </cell>
          <cell r="B320" t="str">
            <v>IN</v>
          </cell>
          <cell r="C320" t="str">
            <v>744240</v>
          </cell>
          <cell r="D320">
            <v>0</v>
          </cell>
          <cell r="E320">
            <v>36640</v>
          </cell>
          <cell r="F320">
            <v>1</v>
          </cell>
          <cell r="G320" t="str">
            <v>122163</v>
          </cell>
          <cell r="H320" t="str">
            <v>B0004114</v>
          </cell>
          <cell r="I320">
            <v>36671</v>
          </cell>
          <cell r="J320">
            <v>1</v>
          </cell>
          <cell r="K320" t="str">
            <v>IOM-10670</v>
          </cell>
          <cell r="L320" t="str">
            <v>10670</v>
          </cell>
          <cell r="M320" t="str">
            <v>ZIP 100MB INT PLATINUM ATAPI DRV W/MOUNT KIT</v>
          </cell>
          <cell r="N320" t="str">
            <v>x</v>
          </cell>
          <cell r="O320" t="str">
            <v>PN</v>
          </cell>
          <cell r="P320">
            <v>1</v>
          </cell>
          <cell r="Q320">
            <v>92</v>
          </cell>
          <cell r="R320">
            <v>92</v>
          </cell>
          <cell r="S320">
            <v>7.59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99.59</v>
          </cell>
          <cell r="Y320">
            <v>36640</v>
          </cell>
        </row>
        <row r="321">
          <cell r="A321">
            <v>36640</v>
          </cell>
          <cell r="B321" t="str">
            <v>IN</v>
          </cell>
          <cell r="C321" t="str">
            <v>743943</v>
          </cell>
          <cell r="D321">
            <v>0</v>
          </cell>
          <cell r="E321">
            <v>36640</v>
          </cell>
          <cell r="F321">
            <v>0</v>
          </cell>
          <cell r="G321" t="str">
            <v>122164</v>
          </cell>
          <cell r="H321" t="str">
            <v>B0004115</v>
          </cell>
          <cell r="I321">
            <v>36670</v>
          </cell>
          <cell r="J321">
            <v>3</v>
          </cell>
          <cell r="K321" t="str">
            <v>MIC-FREIGHT</v>
          </cell>
          <cell r="L321" t="str">
            <v>FREIGHT</v>
          </cell>
          <cell r="M321" t="str">
            <v>FREIGHT CHARGE TAXABLETAXABLE</v>
          </cell>
          <cell r="N321" t="str">
            <v>x</v>
          </cell>
          <cell r="P321">
            <v>1</v>
          </cell>
          <cell r="Q321">
            <v>16</v>
          </cell>
          <cell r="R321">
            <v>16</v>
          </cell>
          <cell r="X321">
            <v>16</v>
          </cell>
          <cell r="Y321">
            <v>36640</v>
          </cell>
        </row>
        <row r="322">
          <cell r="A322">
            <v>36640</v>
          </cell>
          <cell r="B322" t="str">
            <v>IN</v>
          </cell>
          <cell r="C322" t="str">
            <v>743943</v>
          </cell>
          <cell r="D322">
            <v>0</v>
          </cell>
          <cell r="E322">
            <v>36640</v>
          </cell>
          <cell r="F322">
            <v>0</v>
          </cell>
          <cell r="G322" t="str">
            <v>122164</v>
          </cell>
          <cell r="H322" t="str">
            <v>B0004115</v>
          </cell>
          <cell r="I322">
            <v>36670</v>
          </cell>
          <cell r="J322">
            <v>1</v>
          </cell>
          <cell r="K322" t="str">
            <v>HPC-C7082A#ABA</v>
          </cell>
          <cell r="L322" t="str">
            <v>C7082A#ABA</v>
          </cell>
          <cell r="M322" t="str">
            <v>HP LASER JET 3150XI PRINTER FAX COPY SCANNER</v>
          </cell>
          <cell r="N322" t="str">
            <v>x</v>
          </cell>
          <cell r="P322">
            <v>1</v>
          </cell>
          <cell r="Q322">
            <v>606</v>
          </cell>
          <cell r="R322">
            <v>606</v>
          </cell>
          <cell r="S322">
            <v>51.32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657.32</v>
          </cell>
          <cell r="Y322">
            <v>36640</v>
          </cell>
        </row>
        <row r="323">
          <cell r="A323">
            <v>36643</v>
          </cell>
          <cell r="B323" t="str">
            <v>IN</v>
          </cell>
          <cell r="C323" t="str">
            <v>749267</v>
          </cell>
          <cell r="D323">
            <v>0</v>
          </cell>
          <cell r="E323">
            <v>36640</v>
          </cell>
          <cell r="F323">
            <v>3</v>
          </cell>
          <cell r="G323" t="str">
            <v>122164</v>
          </cell>
          <cell r="H323" t="str">
            <v>B0004115</v>
          </cell>
          <cell r="I323">
            <v>36673</v>
          </cell>
          <cell r="J323">
            <v>1</v>
          </cell>
          <cell r="K323" t="str">
            <v>CRE-1100001233</v>
          </cell>
          <cell r="L323" t="str">
            <v>1100001233</v>
          </cell>
          <cell r="M323" t="str">
            <v>PC WORKS SATELLITE SPKRS2.5 CUBE W/STAND</v>
          </cell>
          <cell r="N323" t="str">
            <v>x</v>
          </cell>
          <cell r="P323">
            <v>1</v>
          </cell>
          <cell r="Q323">
            <v>41</v>
          </cell>
          <cell r="R323">
            <v>41</v>
          </cell>
          <cell r="S323">
            <v>3.38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44.38</v>
          </cell>
          <cell r="Y323">
            <v>36641</v>
          </cell>
        </row>
        <row r="324">
          <cell r="A324">
            <v>36642</v>
          </cell>
          <cell r="B324" t="str">
            <v>IN</v>
          </cell>
          <cell r="C324" t="str">
            <v>745583</v>
          </cell>
          <cell r="D324">
            <v>0</v>
          </cell>
          <cell r="E324">
            <v>36640</v>
          </cell>
          <cell r="F324">
            <v>2</v>
          </cell>
          <cell r="G324" t="str">
            <v>122164</v>
          </cell>
          <cell r="H324" t="str">
            <v>B0004115</v>
          </cell>
          <cell r="I324">
            <v>36672</v>
          </cell>
          <cell r="J324">
            <v>1</v>
          </cell>
          <cell r="K324" t="str">
            <v>LTC-961111-0100</v>
          </cell>
          <cell r="L324" t="str">
            <v>961111-0100</v>
          </cell>
          <cell r="M324" t="str">
            <v>QUICKCAM VC - USB</v>
          </cell>
          <cell r="N324" t="str">
            <v>x</v>
          </cell>
          <cell r="P324">
            <v>1</v>
          </cell>
          <cell r="Q324">
            <v>68</v>
          </cell>
          <cell r="R324">
            <v>68</v>
          </cell>
          <cell r="S324">
            <v>5.61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73.61</v>
          </cell>
          <cell r="Y324">
            <v>36641</v>
          </cell>
        </row>
        <row r="325">
          <cell r="A325">
            <v>36648</v>
          </cell>
          <cell r="B325" t="str">
            <v>IN</v>
          </cell>
          <cell r="C325" t="str">
            <v>756208</v>
          </cell>
          <cell r="D325">
            <v>0</v>
          </cell>
          <cell r="E325">
            <v>36644</v>
          </cell>
          <cell r="F325">
            <v>4</v>
          </cell>
          <cell r="G325" t="str">
            <v>122474</v>
          </cell>
          <cell r="H325" t="str">
            <v>B0004115</v>
          </cell>
          <cell r="I325">
            <v>36678</v>
          </cell>
          <cell r="J325">
            <v>1</v>
          </cell>
          <cell r="K325" t="str">
            <v>MCS-730-00360.4A</v>
          </cell>
          <cell r="L325" t="str">
            <v>730-00360</v>
          </cell>
          <cell r="M325" t="str">
            <v>SEL4-A WIN 98 ENG VUP</v>
          </cell>
          <cell r="N325" t="str">
            <v>x</v>
          </cell>
          <cell r="P325">
            <v>1</v>
          </cell>
          <cell r="Q325">
            <v>80</v>
          </cell>
          <cell r="R325">
            <v>80</v>
          </cell>
          <cell r="S325">
            <v>6.6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86.6</v>
          </cell>
          <cell r="Y325">
            <v>36648</v>
          </cell>
        </row>
        <row r="326">
          <cell r="A326">
            <v>36656</v>
          </cell>
          <cell r="B326" t="str">
            <v>IN</v>
          </cell>
          <cell r="C326" t="str">
            <v>766635</v>
          </cell>
          <cell r="D326">
            <v>0</v>
          </cell>
          <cell r="E326">
            <v>36640</v>
          </cell>
          <cell r="F326">
            <v>16</v>
          </cell>
          <cell r="G326" t="str">
            <v>122164</v>
          </cell>
          <cell r="H326" t="str">
            <v>B0004115</v>
          </cell>
          <cell r="I326">
            <v>36686</v>
          </cell>
          <cell r="J326">
            <v>1</v>
          </cell>
          <cell r="K326" t="str">
            <v>CPQ-104741-001</v>
          </cell>
          <cell r="L326" t="str">
            <v>104741-001</v>
          </cell>
          <cell r="M326" t="str">
            <v>TFT5010 FLAT PANEL-MONITOR OPAL</v>
          </cell>
          <cell r="N326" t="str">
            <v>x</v>
          </cell>
          <cell r="P326">
            <v>1</v>
          </cell>
          <cell r="Q326">
            <v>976</v>
          </cell>
          <cell r="R326">
            <v>976</v>
          </cell>
          <cell r="S326">
            <v>80.52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1056.52</v>
          </cell>
          <cell r="Y326">
            <v>36655</v>
          </cell>
        </row>
        <row r="327">
          <cell r="A327">
            <v>36643</v>
          </cell>
          <cell r="B327" t="str">
            <v>IN</v>
          </cell>
          <cell r="C327" t="str">
            <v>749268</v>
          </cell>
          <cell r="D327">
            <v>0</v>
          </cell>
          <cell r="E327">
            <v>36640</v>
          </cell>
          <cell r="F327">
            <v>3</v>
          </cell>
          <cell r="G327" t="str">
            <v>122165</v>
          </cell>
          <cell r="H327" t="str">
            <v>B0004116</v>
          </cell>
          <cell r="I327">
            <v>36673</v>
          </cell>
          <cell r="J327">
            <v>1</v>
          </cell>
          <cell r="K327" t="str">
            <v>CPQ-382500-001</v>
          </cell>
          <cell r="L327" t="str">
            <v>382500-001</v>
          </cell>
          <cell r="M327" t="str">
            <v>ARMADA CONVENIENCE BASE E</v>
          </cell>
          <cell r="N327" t="str">
            <v>x</v>
          </cell>
          <cell r="P327">
            <v>1</v>
          </cell>
          <cell r="Q327">
            <v>212</v>
          </cell>
          <cell r="R327">
            <v>212</v>
          </cell>
          <cell r="S327">
            <v>17.489999999999998</v>
          </cell>
          <cell r="T327">
            <v>10</v>
          </cell>
          <cell r="U327">
            <v>0</v>
          </cell>
          <cell r="V327">
            <v>0</v>
          </cell>
          <cell r="W327">
            <v>0</v>
          </cell>
          <cell r="X327">
            <v>239.49</v>
          </cell>
          <cell r="Y327">
            <v>36641</v>
          </cell>
        </row>
        <row r="328">
          <cell r="A328">
            <v>36645</v>
          </cell>
          <cell r="B328" t="str">
            <v>IN</v>
          </cell>
          <cell r="C328" t="str">
            <v>754329</v>
          </cell>
          <cell r="D328">
            <v>0</v>
          </cell>
          <cell r="E328">
            <v>36640</v>
          </cell>
          <cell r="F328">
            <v>5</v>
          </cell>
          <cell r="G328" t="str">
            <v>122165</v>
          </cell>
          <cell r="H328" t="str">
            <v>B0004116</v>
          </cell>
          <cell r="I328">
            <v>36675</v>
          </cell>
          <cell r="J328">
            <v>1</v>
          </cell>
          <cell r="K328" t="str">
            <v>CPQ-122931-B25</v>
          </cell>
          <cell r="L328" t="str">
            <v>122931-B25</v>
          </cell>
          <cell r="M328" t="str">
            <v>ARMADA CONVENIENCE BASE EMONITOR STAND</v>
          </cell>
          <cell r="N328" t="str">
            <v>x</v>
          </cell>
          <cell r="P328">
            <v>1</v>
          </cell>
          <cell r="Q328">
            <v>75</v>
          </cell>
          <cell r="R328">
            <v>75</v>
          </cell>
          <cell r="S328">
            <v>6.19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81.19</v>
          </cell>
          <cell r="Y328">
            <v>36644</v>
          </cell>
        </row>
        <row r="329">
          <cell r="A329">
            <v>36643</v>
          </cell>
          <cell r="B329" t="str">
            <v>IN</v>
          </cell>
          <cell r="C329" t="str">
            <v>749270</v>
          </cell>
          <cell r="D329">
            <v>0</v>
          </cell>
          <cell r="E329">
            <v>36640</v>
          </cell>
          <cell r="F329">
            <v>3</v>
          </cell>
          <cell r="G329" t="str">
            <v>122167</v>
          </cell>
          <cell r="H329" t="str">
            <v>B0004117</v>
          </cell>
          <cell r="I329">
            <v>36673</v>
          </cell>
          <cell r="J329">
            <v>1</v>
          </cell>
          <cell r="K329" t="str">
            <v>CPQ-382500-001</v>
          </cell>
          <cell r="L329" t="str">
            <v>382500-001</v>
          </cell>
          <cell r="M329" t="str">
            <v>ARMADA CONVENIENCE BASE E</v>
          </cell>
          <cell r="N329" t="str">
            <v>x</v>
          </cell>
          <cell r="O329" t="str">
            <v>PP</v>
          </cell>
          <cell r="P329">
            <v>1</v>
          </cell>
          <cell r="Q329">
            <v>212</v>
          </cell>
          <cell r="R329">
            <v>212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0</v>
          </cell>
          <cell r="X329">
            <v>212</v>
          </cell>
          <cell r="Y329">
            <v>36641</v>
          </cell>
        </row>
        <row r="330">
          <cell r="A330">
            <v>36645</v>
          </cell>
          <cell r="B330" t="str">
            <v>IN</v>
          </cell>
          <cell r="C330" t="str">
            <v>754331</v>
          </cell>
          <cell r="D330">
            <v>0</v>
          </cell>
          <cell r="E330">
            <v>36640</v>
          </cell>
          <cell r="F330">
            <v>5</v>
          </cell>
          <cell r="G330" t="str">
            <v>122167</v>
          </cell>
          <cell r="H330" t="str">
            <v>B0004117</v>
          </cell>
          <cell r="I330">
            <v>36675</v>
          </cell>
          <cell r="J330">
            <v>1</v>
          </cell>
          <cell r="K330" t="str">
            <v>CPQ-122931-B25</v>
          </cell>
          <cell r="L330" t="str">
            <v>122931-B25</v>
          </cell>
          <cell r="M330" t="str">
            <v>ARMADA CONVENIENCE BASE EMONITOR STAND</v>
          </cell>
          <cell r="N330" t="str">
            <v>x</v>
          </cell>
          <cell r="O330" t="str">
            <v>PP</v>
          </cell>
          <cell r="P330">
            <v>1</v>
          </cell>
          <cell r="Q330">
            <v>75</v>
          </cell>
          <cell r="R330">
            <v>75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  <cell r="X330">
            <v>75</v>
          </cell>
          <cell r="Y330">
            <v>36644</v>
          </cell>
        </row>
        <row r="331">
          <cell r="A331">
            <v>36643</v>
          </cell>
          <cell r="B331" t="str">
            <v>IN</v>
          </cell>
          <cell r="C331" t="str">
            <v>749269</v>
          </cell>
          <cell r="D331">
            <v>0</v>
          </cell>
          <cell r="E331">
            <v>36640</v>
          </cell>
          <cell r="F331">
            <v>3</v>
          </cell>
          <cell r="G331" t="str">
            <v>122166</v>
          </cell>
          <cell r="H331" t="str">
            <v>B0004118</v>
          </cell>
          <cell r="I331">
            <v>36673</v>
          </cell>
          <cell r="J331">
            <v>1</v>
          </cell>
          <cell r="K331" t="str">
            <v>CPQ-382500-001</v>
          </cell>
          <cell r="L331" t="str">
            <v>382500-001</v>
          </cell>
          <cell r="M331" t="str">
            <v>ARMADA CONVENIENCE BASE E</v>
          </cell>
          <cell r="N331" t="str">
            <v>x</v>
          </cell>
          <cell r="O331" t="str">
            <v>PP</v>
          </cell>
          <cell r="P331">
            <v>1</v>
          </cell>
          <cell r="Q331">
            <v>212</v>
          </cell>
          <cell r="R331">
            <v>212</v>
          </cell>
          <cell r="S331">
            <v>17.489999999999998</v>
          </cell>
          <cell r="T331">
            <v>10</v>
          </cell>
          <cell r="U331">
            <v>0</v>
          </cell>
          <cell r="V331">
            <v>0</v>
          </cell>
          <cell r="W331">
            <v>0</v>
          </cell>
          <cell r="X331">
            <v>239.49</v>
          </cell>
          <cell r="Y331">
            <v>36641</v>
          </cell>
        </row>
        <row r="332">
          <cell r="A332">
            <v>36645</v>
          </cell>
          <cell r="B332" t="str">
            <v>IN</v>
          </cell>
          <cell r="C332" t="str">
            <v>754330</v>
          </cell>
          <cell r="D332">
            <v>0</v>
          </cell>
          <cell r="E332">
            <v>36640</v>
          </cell>
          <cell r="F332">
            <v>5</v>
          </cell>
          <cell r="G332" t="str">
            <v>122166</v>
          </cell>
          <cell r="H332" t="str">
            <v>B0004118</v>
          </cell>
          <cell r="I332">
            <v>36675</v>
          </cell>
          <cell r="J332">
            <v>1</v>
          </cell>
          <cell r="K332" t="str">
            <v>CPQ-122931-B25</v>
          </cell>
          <cell r="L332" t="str">
            <v>122931-B25</v>
          </cell>
          <cell r="M332" t="str">
            <v>ARMADA CONVENIENCE BASE EMONITOR STAND</v>
          </cell>
          <cell r="N332" t="str">
            <v>x</v>
          </cell>
          <cell r="O332" t="str">
            <v>PP</v>
          </cell>
          <cell r="P332">
            <v>1</v>
          </cell>
          <cell r="Q332">
            <v>75</v>
          </cell>
          <cell r="R332">
            <v>75</v>
          </cell>
          <cell r="S332">
            <v>6.19</v>
          </cell>
          <cell r="T332">
            <v>0</v>
          </cell>
          <cell r="U332">
            <v>0</v>
          </cell>
          <cell r="V332">
            <v>0</v>
          </cell>
          <cell r="W332">
            <v>0</v>
          </cell>
          <cell r="X332">
            <v>81.19</v>
          </cell>
          <cell r="Y332">
            <v>36644</v>
          </cell>
        </row>
        <row r="333">
          <cell r="A333">
            <v>36643</v>
          </cell>
          <cell r="B333" t="str">
            <v>IN</v>
          </cell>
          <cell r="C333" t="str">
            <v>749271</v>
          </cell>
          <cell r="D333">
            <v>0</v>
          </cell>
          <cell r="E333">
            <v>36640</v>
          </cell>
          <cell r="F333">
            <v>3</v>
          </cell>
          <cell r="G333" t="str">
            <v>122168</v>
          </cell>
          <cell r="H333" t="str">
            <v>B0004119</v>
          </cell>
          <cell r="I333">
            <v>36673</v>
          </cell>
          <cell r="J333">
            <v>1</v>
          </cell>
          <cell r="K333" t="str">
            <v>CPQ-382500-001</v>
          </cell>
          <cell r="L333" t="str">
            <v>382500-001</v>
          </cell>
          <cell r="M333" t="str">
            <v>ARMADA CONVENIENCE BASE E</v>
          </cell>
          <cell r="N333" t="str">
            <v>x</v>
          </cell>
          <cell r="P333">
            <v>1</v>
          </cell>
          <cell r="Q333">
            <v>212</v>
          </cell>
          <cell r="R333">
            <v>212</v>
          </cell>
          <cell r="S333">
            <v>13.2</v>
          </cell>
          <cell r="T333">
            <v>10</v>
          </cell>
          <cell r="U333">
            <v>0</v>
          </cell>
          <cell r="V333">
            <v>0</v>
          </cell>
          <cell r="W333">
            <v>0</v>
          </cell>
          <cell r="X333">
            <v>235.2</v>
          </cell>
          <cell r="Y333">
            <v>36641</v>
          </cell>
        </row>
        <row r="334">
          <cell r="A334">
            <v>36645</v>
          </cell>
          <cell r="B334" t="str">
            <v>IN</v>
          </cell>
          <cell r="C334" t="str">
            <v>754332</v>
          </cell>
          <cell r="D334">
            <v>0</v>
          </cell>
          <cell r="E334">
            <v>36640</v>
          </cell>
          <cell r="F334">
            <v>5</v>
          </cell>
          <cell r="G334" t="str">
            <v>122168</v>
          </cell>
          <cell r="H334" t="str">
            <v>B0004119</v>
          </cell>
          <cell r="I334">
            <v>36675</v>
          </cell>
          <cell r="J334">
            <v>1</v>
          </cell>
          <cell r="K334" t="str">
            <v>CPQ-122931-B25</v>
          </cell>
          <cell r="L334" t="str">
            <v>122931-B25</v>
          </cell>
          <cell r="M334" t="str">
            <v>ARMADA CONVENIENCE BASE EMONITOR STAND</v>
          </cell>
          <cell r="N334" t="str">
            <v>x</v>
          </cell>
          <cell r="P334">
            <v>1</v>
          </cell>
          <cell r="Q334">
            <v>75</v>
          </cell>
          <cell r="R334">
            <v>75</v>
          </cell>
          <cell r="S334">
            <v>4.67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79.67</v>
          </cell>
          <cell r="Y334">
            <v>36644</v>
          </cell>
        </row>
        <row r="335">
          <cell r="A335">
            <v>36643</v>
          </cell>
          <cell r="B335" t="str">
            <v>IN</v>
          </cell>
          <cell r="C335" t="str">
            <v>749272</v>
          </cell>
          <cell r="D335">
            <v>0</v>
          </cell>
          <cell r="E335">
            <v>36640</v>
          </cell>
          <cell r="F335">
            <v>3</v>
          </cell>
          <cell r="G335" t="str">
            <v>122169</v>
          </cell>
          <cell r="H335" t="str">
            <v>B0004120</v>
          </cell>
          <cell r="I335">
            <v>36673</v>
          </cell>
          <cell r="J335">
            <v>1</v>
          </cell>
          <cell r="K335" t="str">
            <v>CPQ-382500-001</v>
          </cell>
          <cell r="L335" t="str">
            <v>382500-001</v>
          </cell>
          <cell r="M335" t="str">
            <v>ARMADA CONVENIENCE BASE E</v>
          </cell>
          <cell r="N335" t="str">
            <v>x</v>
          </cell>
          <cell r="P335">
            <v>1</v>
          </cell>
          <cell r="Q335">
            <v>212</v>
          </cell>
          <cell r="R335">
            <v>212</v>
          </cell>
          <cell r="S335">
            <v>68.39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280.39</v>
          </cell>
          <cell r="Y335">
            <v>36641</v>
          </cell>
        </row>
        <row r="336">
          <cell r="A336">
            <v>36645</v>
          </cell>
          <cell r="B336" t="str">
            <v>IN</v>
          </cell>
          <cell r="C336" t="str">
            <v>754333</v>
          </cell>
          <cell r="D336">
            <v>0</v>
          </cell>
          <cell r="E336">
            <v>36640</v>
          </cell>
          <cell r="F336">
            <v>5</v>
          </cell>
          <cell r="G336" t="str">
            <v>122169</v>
          </cell>
          <cell r="H336" t="str">
            <v>B0004120</v>
          </cell>
          <cell r="I336">
            <v>36675</v>
          </cell>
          <cell r="J336">
            <v>1</v>
          </cell>
          <cell r="K336" t="str">
            <v>CPQ-122931-B25</v>
          </cell>
          <cell r="L336" t="str">
            <v>122931-B25</v>
          </cell>
          <cell r="M336" t="str">
            <v>ARMADA CONVENIENCE BASE EMONITOR STAND</v>
          </cell>
          <cell r="N336" t="str">
            <v>x</v>
          </cell>
          <cell r="P336">
            <v>1</v>
          </cell>
          <cell r="Q336">
            <v>75</v>
          </cell>
          <cell r="R336">
            <v>75</v>
          </cell>
          <cell r="S336">
            <v>6.19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81.19</v>
          </cell>
          <cell r="Y336">
            <v>36644</v>
          </cell>
        </row>
        <row r="337">
          <cell r="A337">
            <v>36643</v>
          </cell>
          <cell r="B337" t="str">
            <v>IN</v>
          </cell>
          <cell r="C337" t="str">
            <v>749273</v>
          </cell>
          <cell r="D337">
            <v>0</v>
          </cell>
          <cell r="E337">
            <v>36640</v>
          </cell>
          <cell r="F337">
            <v>3</v>
          </cell>
          <cell r="G337" t="str">
            <v>122170</v>
          </cell>
          <cell r="H337" t="str">
            <v>B0004121</v>
          </cell>
          <cell r="I337">
            <v>36673</v>
          </cell>
          <cell r="J337">
            <v>1</v>
          </cell>
          <cell r="K337" t="str">
            <v>CPQ-382500-001</v>
          </cell>
          <cell r="L337" t="str">
            <v>382500-001</v>
          </cell>
          <cell r="M337" t="str">
            <v>ARMADA CONVENIENCE BASE E</v>
          </cell>
          <cell r="N337" t="str">
            <v>x</v>
          </cell>
          <cell r="P337">
            <v>1</v>
          </cell>
          <cell r="Q337">
            <v>212</v>
          </cell>
          <cell r="R337">
            <v>212</v>
          </cell>
          <cell r="S337">
            <v>18.32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  <cell r="X337">
            <v>230.32</v>
          </cell>
          <cell r="Y337">
            <v>36641</v>
          </cell>
        </row>
        <row r="338">
          <cell r="A338">
            <v>36645</v>
          </cell>
          <cell r="B338" t="str">
            <v>IN</v>
          </cell>
          <cell r="C338" t="str">
            <v>754334</v>
          </cell>
          <cell r="D338">
            <v>0</v>
          </cell>
          <cell r="E338">
            <v>36640</v>
          </cell>
          <cell r="F338">
            <v>5</v>
          </cell>
          <cell r="G338" t="str">
            <v>122170</v>
          </cell>
          <cell r="H338" t="str">
            <v>B0004121</v>
          </cell>
          <cell r="I338">
            <v>36675</v>
          </cell>
          <cell r="J338">
            <v>1</v>
          </cell>
          <cell r="K338" t="str">
            <v>CPQ-122931-B25</v>
          </cell>
          <cell r="L338" t="str">
            <v>122931-B25</v>
          </cell>
          <cell r="M338" t="str">
            <v>ARMADA CONVENIENCE BASE EMONITOR STAND</v>
          </cell>
          <cell r="N338" t="str">
            <v>x</v>
          </cell>
          <cell r="P338">
            <v>1</v>
          </cell>
          <cell r="Q338">
            <v>75</v>
          </cell>
          <cell r="R338">
            <v>75</v>
          </cell>
          <cell r="S338">
            <v>6.19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81.19</v>
          </cell>
          <cell r="Y338">
            <v>36644</v>
          </cell>
        </row>
        <row r="339">
          <cell r="A339">
            <v>36643</v>
          </cell>
          <cell r="B339" t="str">
            <v>IN</v>
          </cell>
          <cell r="C339" t="str">
            <v>749274</v>
          </cell>
          <cell r="D339">
            <v>0</v>
          </cell>
          <cell r="E339">
            <v>36640</v>
          </cell>
          <cell r="F339">
            <v>3</v>
          </cell>
          <cell r="G339" t="str">
            <v>122172</v>
          </cell>
          <cell r="H339" t="str">
            <v>B0004122</v>
          </cell>
          <cell r="I339">
            <v>36673</v>
          </cell>
          <cell r="J339">
            <v>1</v>
          </cell>
          <cell r="K339" t="str">
            <v>CPQ-382500-001</v>
          </cell>
          <cell r="L339" t="str">
            <v>382500-001</v>
          </cell>
          <cell r="M339" t="str">
            <v>ARMADA CONVENIENCE BASE E</v>
          </cell>
          <cell r="N339" t="str">
            <v>x</v>
          </cell>
          <cell r="P339">
            <v>1</v>
          </cell>
          <cell r="Q339">
            <v>212</v>
          </cell>
          <cell r="R339">
            <v>212</v>
          </cell>
          <cell r="S339">
            <v>42.65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254.65</v>
          </cell>
          <cell r="Y339">
            <v>36641</v>
          </cell>
        </row>
        <row r="340">
          <cell r="A340">
            <v>36645</v>
          </cell>
          <cell r="B340" t="str">
            <v>IN</v>
          </cell>
          <cell r="C340" t="str">
            <v>754335</v>
          </cell>
          <cell r="D340">
            <v>0</v>
          </cell>
          <cell r="E340">
            <v>36640</v>
          </cell>
          <cell r="F340">
            <v>5</v>
          </cell>
          <cell r="G340" t="str">
            <v>122172</v>
          </cell>
          <cell r="H340" t="str">
            <v>B0004122</v>
          </cell>
          <cell r="I340">
            <v>36675</v>
          </cell>
          <cell r="J340">
            <v>1</v>
          </cell>
          <cell r="K340" t="str">
            <v>CPQ-122931-B25</v>
          </cell>
          <cell r="L340" t="str">
            <v>122931-B25</v>
          </cell>
          <cell r="M340" t="str">
            <v>ARMADA CONVENIENCE BASE EMONITOR STAND</v>
          </cell>
          <cell r="N340" t="str">
            <v>x</v>
          </cell>
          <cell r="P340">
            <v>1</v>
          </cell>
          <cell r="Q340">
            <v>75</v>
          </cell>
          <cell r="R340">
            <v>75</v>
          </cell>
          <cell r="S340">
            <v>6.19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81.19</v>
          </cell>
          <cell r="Y340">
            <v>36644</v>
          </cell>
        </row>
        <row r="341">
          <cell r="A341">
            <v>36642</v>
          </cell>
          <cell r="B341" t="str">
            <v>IN</v>
          </cell>
          <cell r="C341" t="str">
            <v>745584</v>
          </cell>
          <cell r="D341">
            <v>0</v>
          </cell>
          <cell r="E341">
            <v>36641</v>
          </cell>
          <cell r="F341">
            <v>1</v>
          </cell>
          <cell r="G341" t="str">
            <v>122230</v>
          </cell>
          <cell r="H341" t="str">
            <v>B0004123</v>
          </cell>
          <cell r="I341">
            <v>36672</v>
          </cell>
          <cell r="J341">
            <v>1</v>
          </cell>
          <cell r="K341" t="str">
            <v>TCM-3CCFE575BT</v>
          </cell>
          <cell r="L341" t="str">
            <v>3CCFE575BT</v>
          </cell>
          <cell r="M341" t="str">
            <v>10/100 LAN CARDBUS PC CARD W/CABLE</v>
          </cell>
          <cell r="N341" t="str">
            <v>x</v>
          </cell>
          <cell r="P341">
            <v>1</v>
          </cell>
          <cell r="Q341">
            <v>144</v>
          </cell>
          <cell r="R341">
            <v>144</v>
          </cell>
          <cell r="S341">
            <v>14.03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158.03</v>
          </cell>
          <cell r="Y341">
            <v>36641</v>
          </cell>
        </row>
        <row r="342">
          <cell r="A342">
            <v>36643</v>
          </cell>
          <cell r="B342" t="str">
            <v>IN</v>
          </cell>
          <cell r="C342" t="str">
            <v>749278</v>
          </cell>
          <cell r="D342">
            <v>0</v>
          </cell>
          <cell r="E342">
            <v>36641</v>
          </cell>
          <cell r="F342">
            <v>2</v>
          </cell>
          <cell r="G342" t="str">
            <v>122230</v>
          </cell>
          <cell r="H342" t="str">
            <v>B0004123</v>
          </cell>
          <cell r="I342">
            <v>36673</v>
          </cell>
          <cell r="J342">
            <v>2</v>
          </cell>
          <cell r="K342" t="str">
            <v>CPQ-400312-B21</v>
          </cell>
          <cell r="L342" t="str">
            <v>400312-B21</v>
          </cell>
          <cell r="M342" t="str">
            <v>64MB 100MHZ SDRAM ARMADAM300,M700,E700</v>
          </cell>
          <cell r="N342" t="str">
            <v>x</v>
          </cell>
          <cell r="P342">
            <v>1</v>
          </cell>
          <cell r="Q342">
            <v>127</v>
          </cell>
          <cell r="R342">
            <v>127</v>
          </cell>
          <cell r="S342">
            <v>51.32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127</v>
          </cell>
          <cell r="Y342">
            <v>36641</v>
          </cell>
        </row>
        <row r="343">
          <cell r="A343">
            <v>36643</v>
          </cell>
          <cell r="B343" t="str">
            <v>IN</v>
          </cell>
          <cell r="C343" t="str">
            <v>749278</v>
          </cell>
          <cell r="D343">
            <v>0</v>
          </cell>
          <cell r="E343">
            <v>36641</v>
          </cell>
          <cell r="F343">
            <v>2</v>
          </cell>
          <cell r="G343" t="str">
            <v>122230</v>
          </cell>
          <cell r="H343" t="str">
            <v>B0004123</v>
          </cell>
          <cell r="I343">
            <v>36673</v>
          </cell>
          <cell r="J343">
            <v>4</v>
          </cell>
          <cell r="K343" t="str">
            <v>CPQ-382500-001</v>
          </cell>
          <cell r="L343" t="str">
            <v>382500-001</v>
          </cell>
          <cell r="M343" t="str">
            <v>ARMADA CONVENIENCE BASE E</v>
          </cell>
          <cell r="N343" t="str">
            <v>x</v>
          </cell>
          <cell r="P343">
            <v>1</v>
          </cell>
          <cell r="Q343">
            <v>212</v>
          </cell>
          <cell r="R343">
            <v>212</v>
          </cell>
          <cell r="S343">
            <v>3.38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212</v>
          </cell>
          <cell r="Y343">
            <v>36641</v>
          </cell>
        </row>
        <row r="344">
          <cell r="A344">
            <v>36645</v>
          </cell>
          <cell r="B344" t="str">
            <v>IN</v>
          </cell>
          <cell r="C344" t="str">
            <v>754336</v>
          </cell>
          <cell r="D344">
            <v>0</v>
          </cell>
          <cell r="E344">
            <v>36641</v>
          </cell>
          <cell r="F344">
            <v>4</v>
          </cell>
          <cell r="G344" t="str">
            <v>122230</v>
          </cell>
          <cell r="H344" t="str">
            <v>B0004123</v>
          </cell>
          <cell r="I344">
            <v>36675</v>
          </cell>
          <cell r="J344">
            <v>1</v>
          </cell>
          <cell r="K344" t="str">
            <v>CPQ-122931-B25</v>
          </cell>
          <cell r="L344" t="str">
            <v>122931-B25</v>
          </cell>
          <cell r="M344" t="str">
            <v>ARMADA CONVENIENCE BASE EMONITOR STAND</v>
          </cell>
          <cell r="N344" t="str">
            <v>x</v>
          </cell>
          <cell r="P344">
            <v>1</v>
          </cell>
          <cell r="Q344">
            <v>75</v>
          </cell>
          <cell r="R344">
            <v>75</v>
          </cell>
          <cell r="S344">
            <v>6.19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81.19</v>
          </cell>
          <cell r="Y344">
            <v>36644</v>
          </cell>
        </row>
        <row r="345">
          <cell r="A345">
            <v>36650</v>
          </cell>
          <cell r="B345" t="str">
            <v>IN</v>
          </cell>
          <cell r="C345" t="str">
            <v>758942</v>
          </cell>
          <cell r="D345">
            <v>0</v>
          </cell>
          <cell r="E345">
            <v>36641</v>
          </cell>
          <cell r="F345">
            <v>9</v>
          </cell>
          <cell r="G345" t="str">
            <v>122230</v>
          </cell>
          <cell r="H345" t="str">
            <v>B0004123</v>
          </cell>
          <cell r="I345">
            <v>36680</v>
          </cell>
          <cell r="J345">
            <v>1</v>
          </cell>
          <cell r="K345" t="str">
            <v>COI-1005F.ENO</v>
          </cell>
          <cell r="L345" t="str">
            <v>1005FENRON006</v>
          </cell>
          <cell r="M345" t="str">
            <v>ATTACHE SINGLE GUSSET SMALL CASE</v>
          </cell>
          <cell r="N345" t="str">
            <v>x</v>
          </cell>
          <cell r="P345">
            <v>1</v>
          </cell>
          <cell r="Q345">
            <v>62</v>
          </cell>
          <cell r="R345">
            <v>62</v>
          </cell>
          <cell r="S345">
            <v>5.12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67.12</v>
          </cell>
          <cell r="Y345">
            <v>36648</v>
          </cell>
        </row>
        <row r="346">
          <cell r="A346">
            <v>36643</v>
          </cell>
          <cell r="B346" t="str">
            <v>IN</v>
          </cell>
          <cell r="C346" t="str">
            <v>749278</v>
          </cell>
          <cell r="D346">
            <v>0</v>
          </cell>
          <cell r="E346">
            <v>36641</v>
          </cell>
          <cell r="F346">
            <v>2</v>
          </cell>
          <cell r="G346" t="str">
            <v>122230</v>
          </cell>
          <cell r="H346" t="str">
            <v>B0004123</v>
          </cell>
          <cell r="I346">
            <v>36673</v>
          </cell>
          <cell r="J346">
            <v>1</v>
          </cell>
          <cell r="K346" t="str">
            <v>CPQ-325800-001</v>
          </cell>
          <cell r="L346" t="str">
            <v>325800-001</v>
          </cell>
          <cell r="M346" t="str">
            <v>COMPAQ V700 17IN COLMON16VIS .22MM 1600X1200</v>
          </cell>
          <cell r="N346" t="str">
            <v>x</v>
          </cell>
          <cell r="P346">
            <v>1</v>
          </cell>
          <cell r="Q346">
            <v>295</v>
          </cell>
          <cell r="R346">
            <v>295</v>
          </cell>
          <cell r="S346">
            <v>365.31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660.31</v>
          </cell>
          <cell r="Y346">
            <v>36641</v>
          </cell>
        </row>
        <row r="347">
          <cell r="A347">
            <v>36643</v>
          </cell>
          <cell r="B347" t="str">
            <v>IN</v>
          </cell>
          <cell r="C347" t="str">
            <v>749278</v>
          </cell>
          <cell r="D347">
            <v>0</v>
          </cell>
          <cell r="E347">
            <v>36641</v>
          </cell>
          <cell r="F347">
            <v>2</v>
          </cell>
          <cell r="G347" t="str">
            <v>122230</v>
          </cell>
          <cell r="H347" t="str">
            <v>B0004123</v>
          </cell>
          <cell r="I347">
            <v>36673</v>
          </cell>
          <cell r="J347">
            <v>5</v>
          </cell>
          <cell r="K347" t="str">
            <v>CPQ-294343-001</v>
          </cell>
          <cell r="L347" t="str">
            <v>294343-001</v>
          </cell>
          <cell r="M347" t="str">
            <v>ENHANCED KYBRD - OPAL F/ARMADA</v>
          </cell>
          <cell r="N347" t="str">
            <v>x</v>
          </cell>
          <cell r="P347">
            <v>1</v>
          </cell>
          <cell r="Q347">
            <v>52</v>
          </cell>
          <cell r="R347">
            <v>52</v>
          </cell>
          <cell r="S347">
            <v>80.52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52</v>
          </cell>
          <cell r="Y347">
            <v>36641</v>
          </cell>
        </row>
        <row r="348">
          <cell r="A348">
            <v>36642</v>
          </cell>
          <cell r="B348" t="str">
            <v>IN</v>
          </cell>
          <cell r="C348" t="str">
            <v>745584</v>
          </cell>
          <cell r="D348">
            <v>0</v>
          </cell>
          <cell r="E348">
            <v>36641</v>
          </cell>
          <cell r="F348">
            <v>1</v>
          </cell>
          <cell r="G348" t="str">
            <v>122230</v>
          </cell>
          <cell r="H348" t="str">
            <v>B0004123</v>
          </cell>
          <cell r="I348">
            <v>36672</v>
          </cell>
          <cell r="J348">
            <v>3</v>
          </cell>
          <cell r="K348" t="str">
            <v>MIC-FREIGHT</v>
          </cell>
          <cell r="L348" t="str">
            <v>FREIGHT</v>
          </cell>
          <cell r="M348" t="str">
            <v>FREIGHT CHARGE TAXABLETAXABLE</v>
          </cell>
          <cell r="N348" t="str">
            <v>x</v>
          </cell>
          <cell r="P348">
            <v>1</v>
          </cell>
          <cell r="Q348">
            <v>26</v>
          </cell>
          <cell r="R348">
            <v>26</v>
          </cell>
          <cell r="S348">
            <v>-75.41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26</v>
          </cell>
          <cell r="Y348">
            <v>36641</v>
          </cell>
        </row>
        <row r="349">
          <cell r="A349">
            <v>36643</v>
          </cell>
          <cell r="B349" t="str">
            <v>IN</v>
          </cell>
          <cell r="C349" t="str">
            <v>749278</v>
          </cell>
          <cell r="D349">
            <v>0</v>
          </cell>
          <cell r="E349">
            <v>36641</v>
          </cell>
          <cell r="F349">
            <v>2</v>
          </cell>
          <cell r="G349" t="str">
            <v>122230</v>
          </cell>
          <cell r="H349" t="str">
            <v>B0004123</v>
          </cell>
          <cell r="I349">
            <v>36673</v>
          </cell>
          <cell r="J349">
            <v>6</v>
          </cell>
          <cell r="K349" t="str">
            <v>CPQ-143315-B21</v>
          </cell>
          <cell r="L349" t="str">
            <v>143315-B21</v>
          </cell>
          <cell r="M349" t="str">
            <v>MOUSE - OPAL F/ARMADA</v>
          </cell>
          <cell r="N349" t="str">
            <v>x</v>
          </cell>
          <cell r="P349">
            <v>1</v>
          </cell>
          <cell r="Q349">
            <v>29</v>
          </cell>
          <cell r="R349">
            <v>29</v>
          </cell>
          <cell r="S349">
            <v>17.489999999999998</v>
          </cell>
          <cell r="T349">
            <v>10</v>
          </cell>
          <cell r="U349">
            <v>0</v>
          </cell>
          <cell r="V349">
            <v>0</v>
          </cell>
          <cell r="W349">
            <v>0</v>
          </cell>
          <cell r="X349">
            <v>29</v>
          </cell>
          <cell r="Y349">
            <v>36641</v>
          </cell>
        </row>
        <row r="350">
          <cell r="A350">
            <v>36642</v>
          </cell>
          <cell r="B350" t="str">
            <v>IN</v>
          </cell>
          <cell r="C350" t="str">
            <v>745585</v>
          </cell>
          <cell r="D350">
            <v>0</v>
          </cell>
          <cell r="E350">
            <v>36641</v>
          </cell>
          <cell r="F350">
            <v>1</v>
          </cell>
          <cell r="G350" t="str">
            <v>122231</v>
          </cell>
          <cell r="H350" t="str">
            <v>B0004125</v>
          </cell>
          <cell r="I350">
            <v>36672</v>
          </cell>
          <cell r="J350">
            <v>1</v>
          </cell>
          <cell r="K350" t="str">
            <v>TCM-3CCFE575BT</v>
          </cell>
          <cell r="L350" t="str">
            <v>3CCFE575BT</v>
          </cell>
          <cell r="M350" t="str">
            <v>10/100 LAN CARDBUS PC CARD W/CABLE</v>
          </cell>
          <cell r="N350" t="str">
            <v>x</v>
          </cell>
          <cell r="P350">
            <v>1</v>
          </cell>
          <cell r="Q350">
            <v>144</v>
          </cell>
          <cell r="R350">
            <v>144</v>
          </cell>
          <cell r="S350">
            <v>13.86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  <cell r="X350">
            <v>157.86000000000001</v>
          </cell>
          <cell r="Y350">
            <v>36641</v>
          </cell>
        </row>
        <row r="351">
          <cell r="A351">
            <v>36643</v>
          </cell>
          <cell r="B351" t="str">
            <v>IN</v>
          </cell>
          <cell r="C351" t="str">
            <v>749279</v>
          </cell>
          <cell r="D351">
            <v>0</v>
          </cell>
          <cell r="E351">
            <v>36641</v>
          </cell>
          <cell r="F351">
            <v>2</v>
          </cell>
          <cell r="G351" t="str">
            <v>122231</v>
          </cell>
          <cell r="H351" t="str">
            <v>B0004125</v>
          </cell>
          <cell r="I351">
            <v>36673</v>
          </cell>
          <cell r="J351">
            <v>2</v>
          </cell>
          <cell r="K351" t="str">
            <v>CPQ-400312-B21</v>
          </cell>
          <cell r="L351" t="str">
            <v>400312-B21</v>
          </cell>
          <cell r="M351" t="str">
            <v>64MB 100MHZ SDRAM ARMADAM300,M700,E700</v>
          </cell>
          <cell r="N351" t="str">
            <v>x</v>
          </cell>
          <cell r="P351">
            <v>1</v>
          </cell>
          <cell r="Q351">
            <v>127</v>
          </cell>
          <cell r="R351">
            <v>127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127</v>
          </cell>
          <cell r="Y351">
            <v>36641</v>
          </cell>
        </row>
        <row r="352">
          <cell r="A352">
            <v>36643</v>
          </cell>
          <cell r="B352" t="str">
            <v>IN</v>
          </cell>
          <cell r="C352" t="str">
            <v>749279</v>
          </cell>
          <cell r="D352">
            <v>0</v>
          </cell>
          <cell r="E352">
            <v>36641</v>
          </cell>
          <cell r="F352">
            <v>2</v>
          </cell>
          <cell r="G352" t="str">
            <v>122231</v>
          </cell>
          <cell r="H352" t="str">
            <v>B0004125</v>
          </cell>
          <cell r="I352">
            <v>36673</v>
          </cell>
          <cell r="J352">
            <v>4</v>
          </cell>
          <cell r="K352" t="str">
            <v>CPQ-382500-001</v>
          </cell>
          <cell r="L352" t="str">
            <v>382500-001</v>
          </cell>
          <cell r="M352" t="str">
            <v>ARMADA CONVENIENCE BASE E</v>
          </cell>
          <cell r="N352" t="str">
            <v>x</v>
          </cell>
          <cell r="P352">
            <v>1</v>
          </cell>
          <cell r="Q352">
            <v>212</v>
          </cell>
          <cell r="R352">
            <v>212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212</v>
          </cell>
          <cell r="Y352">
            <v>36641</v>
          </cell>
        </row>
        <row r="353">
          <cell r="A353">
            <v>36645</v>
          </cell>
          <cell r="B353" t="str">
            <v>IN</v>
          </cell>
          <cell r="C353" t="str">
            <v>754337</v>
          </cell>
          <cell r="D353">
            <v>0</v>
          </cell>
          <cell r="E353">
            <v>36641</v>
          </cell>
          <cell r="F353">
            <v>4</v>
          </cell>
          <cell r="G353" t="str">
            <v>122231</v>
          </cell>
          <cell r="H353" t="str">
            <v>B0004125</v>
          </cell>
          <cell r="I353">
            <v>36675</v>
          </cell>
          <cell r="J353">
            <v>1</v>
          </cell>
          <cell r="K353" t="str">
            <v>CPQ-122931-B25</v>
          </cell>
          <cell r="L353" t="str">
            <v>122931-B25</v>
          </cell>
          <cell r="M353" t="str">
            <v>ARMADA CONVENIENCE BASE EMONITOR STAND</v>
          </cell>
          <cell r="N353" t="str">
            <v>x</v>
          </cell>
          <cell r="P353">
            <v>1</v>
          </cell>
          <cell r="Q353">
            <v>75</v>
          </cell>
          <cell r="R353">
            <v>75</v>
          </cell>
          <cell r="S353">
            <v>6.19</v>
          </cell>
          <cell r="T353">
            <v>0</v>
          </cell>
          <cell r="U353">
            <v>0</v>
          </cell>
          <cell r="V353">
            <v>0</v>
          </cell>
          <cell r="W353">
            <v>0</v>
          </cell>
          <cell r="X353">
            <v>81.19</v>
          </cell>
          <cell r="Y353">
            <v>36644</v>
          </cell>
        </row>
        <row r="354">
          <cell r="A354">
            <v>36650</v>
          </cell>
          <cell r="B354" t="str">
            <v>IN</v>
          </cell>
          <cell r="C354" t="str">
            <v>758943</v>
          </cell>
          <cell r="D354">
            <v>0</v>
          </cell>
          <cell r="E354">
            <v>36641</v>
          </cell>
          <cell r="F354">
            <v>9</v>
          </cell>
          <cell r="G354" t="str">
            <v>122231</v>
          </cell>
          <cell r="H354" t="str">
            <v>B0004125</v>
          </cell>
          <cell r="I354">
            <v>36680</v>
          </cell>
          <cell r="J354">
            <v>1</v>
          </cell>
          <cell r="K354" t="str">
            <v>COI-1005F.ENO</v>
          </cell>
          <cell r="L354" t="str">
            <v>1005FENRON006</v>
          </cell>
          <cell r="M354" t="str">
            <v>ATTACHE SINGLE GUSSET SMALL CASE</v>
          </cell>
          <cell r="N354" t="str">
            <v>x</v>
          </cell>
          <cell r="P354">
            <v>1</v>
          </cell>
          <cell r="Q354">
            <v>62</v>
          </cell>
          <cell r="R354">
            <v>62</v>
          </cell>
          <cell r="S354">
            <v>5.12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67.12</v>
          </cell>
          <cell r="Y354">
            <v>36648</v>
          </cell>
        </row>
        <row r="355">
          <cell r="A355">
            <v>36643</v>
          </cell>
          <cell r="B355" t="str">
            <v>IN</v>
          </cell>
          <cell r="C355" t="str">
            <v>749279</v>
          </cell>
          <cell r="D355">
            <v>0</v>
          </cell>
          <cell r="E355">
            <v>36641</v>
          </cell>
          <cell r="F355">
            <v>2</v>
          </cell>
          <cell r="G355" t="str">
            <v>122231</v>
          </cell>
          <cell r="H355" t="str">
            <v>B0004125</v>
          </cell>
          <cell r="I355">
            <v>36673</v>
          </cell>
          <cell r="J355">
            <v>1</v>
          </cell>
          <cell r="K355" t="str">
            <v>CPQ-325800-001</v>
          </cell>
          <cell r="L355" t="str">
            <v>325800-001</v>
          </cell>
          <cell r="M355" t="str">
            <v>COMPAQ V700 17IN COLMON16VIS .22MM 1600X1200</v>
          </cell>
          <cell r="N355" t="str">
            <v>x</v>
          </cell>
          <cell r="P355">
            <v>1</v>
          </cell>
          <cell r="Q355">
            <v>295</v>
          </cell>
          <cell r="R355">
            <v>295</v>
          </cell>
          <cell r="S355">
            <v>331.65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626.65</v>
          </cell>
          <cell r="Y355">
            <v>36641</v>
          </cell>
        </row>
        <row r="356">
          <cell r="A356">
            <v>36643</v>
          </cell>
          <cell r="B356" t="str">
            <v>IN</v>
          </cell>
          <cell r="C356" t="str">
            <v>749279</v>
          </cell>
          <cell r="D356">
            <v>0</v>
          </cell>
          <cell r="E356">
            <v>36641</v>
          </cell>
          <cell r="F356">
            <v>2</v>
          </cell>
          <cell r="G356" t="str">
            <v>122231</v>
          </cell>
          <cell r="H356" t="str">
            <v>B0004125</v>
          </cell>
          <cell r="I356">
            <v>36673</v>
          </cell>
          <cell r="J356">
            <v>5</v>
          </cell>
          <cell r="K356" t="str">
            <v>CPQ-294343-001</v>
          </cell>
          <cell r="L356" t="str">
            <v>294343-001</v>
          </cell>
          <cell r="M356" t="str">
            <v>ENHANCED KYBRD - OPAL F/ARMADA</v>
          </cell>
          <cell r="N356" t="str">
            <v>x</v>
          </cell>
          <cell r="P356">
            <v>1</v>
          </cell>
          <cell r="Q356">
            <v>52</v>
          </cell>
          <cell r="R356">
            <v>52</v>
          </cell>
          <cell r="S356">
            <v>13.2</v>
          </cell>
          <cell r="T356">
            <v>10</v>
          </cell>
          <cell r="U356">
            <v>0</v>
          </cell>
          <cell r="V356">
            <v>0</v>
          </cell>
          <cell r="W356">
            <v>0</v>
          </cell>
          <cell r="X356">
            <v>52</v>
          </cell>
          <cell r="Y356">
            <v>36641</v>
          </cell>
        </row>
        <row r="357">
          <cell r="A357">
            <v>36642</v>
          </cell>
          <cell r="B357" t="str">
            <v>IN</v>
          </cell>
          <cell r="C357" t="str">
            <v>745585</v>
          </cell>
          <cell r="D357">
            <v>0</v>
          </cell>
          <cell r="E357">
            <v>36641</v>
          </cell>
          <cell r="F357">
            <v>1</v>
          </cell>
          <cell r="G357" t="str">
            <v>122231</v>
          </cell>
          <cell r="H357" t="str">
            <v>B0004125</v>
          </cell>
          <cell r="I357">
            <v>36672</v>
          </cell>
          <cell r="J357">
            <v>3</v>
          </cell>
          <cell r="K357" t="str">
            <v>MIC-FREIGHT</v>
          </cell>
          <cell r="L357" t="str">
            <v>FREIGHT</v>
          </cell>
          <cell r="M357" t="str">
            <v>FREIGHT CHARGE TAXABLETAXABLE</v>
          </cell>
          <cell r="N357" t="str">
            <v>x</v>
          </cell>
          <cell r="P357">
            <v>1</v>
          </cell>
          <cell r="Q357">
            <v>24</v>
          </cell>
          <cell r="R357">
            <v>24</v>
          </cell>
          <cell r="S357">
            <v>4.67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24</v>
          </cell>
          <cell r="Y357">
            <v>36641</v>
          </cell>
        </row>
        <row r="358">
          <cell r="A358">
            <v>36643</v>
          </cell>
          <cell r="B358" t="str">
            <v>IN</v>
          </cell>
          <cell r="C358" t="str">
            <v>749279</v>
          </cell>
          <cell r="D358">
            <v>0</v>
          </cell>
          <cell r="E358">
            <v>36641</v>
          </cell>
          <cell r="F358">
            <v>2</v>
          </cell>
          <cell r="G358" t="str">
            <v>122231</v>
          </cell>
          <cell r="H358" t="str">
            <v>B0004125</v>
          </cell>
          <cell r="I358">
            <v>36673</v>
          </cell>
          <cell r="J358">
            <v>6</v>
          </cell>
          <cell r="K358" t="str">
            <v>CPQ-143315-B21</v>
          </cell>
          <cell r="L358" t="str">
            <v>143315-B21</v>
          </cell>
          <cell r="M358" t="str">
            <v>MOUSE - OPAL F/ARMADA</v>
          </cell>
          <cell r="N358" t="str">
            <v>x</v>
          </cell>
          <cell r="P358">
            <v>1</v>
          </cell>
          <cell r="Q358">
            <v>29</v>
          </cell>
          <cell r="R358">
            <v>29</v>
          </cell>
          <cell r="S358">
            <v>68.39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29</v>
          </cell>
          <cell r="Y358">
            <v>36641</v>
          </cell>
        </row>
        <row r="359">
          <cell r="A359">
            <v>36670</v>
          </cell>
          <cell r="B359" t="str">
            <v>IN</v>
          </cell>
          <cell r="C359" t="str">
            <v>782067</v>
          </cell>
          <cell r="D359">
            <v>0</v>
          </cell>
          <cell r="E359">
            <v>36669</v>
          </cell>
          <cell r="F359">
            <v>1</v>
          </cell>
          <cell r="G359" t="str">
            <v>123526</v>
          </cell>
          <cell r="H359" t="str">
            <v>B0004125</v>
          </cell>
          <cell r="I359">
            <v>36700</v>
          </cell>
          <cell r="J359">
            <v>1</v>
          </cell>
          <cell r="K359" t="str">
            <v>MCS-D88-00001</v>
          </cell>
          <cell r="L359" t="str">
            <v>D88-00001</v>
          </cell>
          <cell r="M359" t="str">
            <v>VISIO TECHINICAL 2000 ENGLISH ONLY CD</v>
          </cell>
          <cell r="N359" t="str">
            <v>x</v>
          </cell>
          <cell r="P359">
            <v>1</v>
          </cell>
          <cell r="Q359">
            <v>340</v>
          </cell>
          <cell r="R359">
            <v>340</v>
          </cell>
          <cell r="S359">
            <v>28.05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  <cell r="X359">
            <v>368.05</v>
          </cell>
          <cell r="Y359">
            <v>36669</v>
          </cell>
        </row>
        <row r="360">
          <cell r="A360">
            <v>36643</v>
          </cell>
          <cell r="B360" t="str">
            <v>IN</v>
          </cell>
          <cell r="C360" t="str">
            <v>749281</v>
          </cell>
          <cell r="D360">
            <v>0</v>
          </cell>
          <cell r="E360">
            <v>36641</v>
          </cell>
          <cell r="F360">
            <v>2</v>
          </cell>
          <cell r="G360" t="str">
            <v>122234</v>
          </cell>
          <cell r="H360" t="str">
            <v>B0004126</v>
          </cell>
          <cell r="I360">
            <v>36673</v>
          </cell>
          <cell r="J360">
            <v>5</v>
          </cell>
          <cell r="K360" t="str">
            <v>CPQ-143315-B21</v>
          </cell>
          <cell r="L360" t="str">
            <v>143315-B21</v>
          </cell>
          <cell r="M360" t="str">
            <v>MOUSE - OPAL F/ARMADA</v>
          </cell>
          <cell r="N360" t="str">
            <v>x</v>
          </cell>
          <cell r="P360">
            <v>1</v>
          </cell>
          <cell r="Q360">
            <v>29</v>
          </cell>
          <cell r="R360">
            <v>29</v>
          </cell>
          <cell r="X360">
            <v>29</v>
          </cell>
          <cell r="Y360">
            <v>36641</v>
          </cell>
        </row>
        <row r="361">
          <cell r="A361">
            <v>36642</v>
          </cell>
          <cell r="B361" t="str">
            <v>IN</v>
          </cell>
          <cell r="C361" t="str">
            <v>745587</v>
          </cell>
          <cell r="D361">
            <v>0</v>
          </cell>
          <cell r="E361">
            <v>36641</v>
          </cell>
          <cell r="F361">
            <v>1</v>
          </cell>
          <cell r="G361" t="str">
            <v>122234</v>
          </cell>
          <cell r="H361" t="str">
            <v>B0004126</v>
          </cell>
          <cell r="I361">
            <v>36672</v>
          </cell>
          <cell r="J361">
            <v>1</v>
          </cell>
          <cell r="K361" t="str">
            <v>TCM-3CCFE575BT</v>
          </cell>
          <cell r="L361" t="str">
            <v>3CCFE575BT</v>
          </cell>
          <cell r="M361" t="str">
            <v>10/100 LAN CARDBUS PC CARD W/CABLE</v>
          </cell>
          <cell r="N361" t="str">
            <v>x</v>
          </cell>
          <cell r="P361">
            <v>1</v>
          </cell>
          <cell r="Q361">
            <v>144</v>
          </cell>
          <cell r="R361">
            <v>144</v>
          </cell>
          <cell r="S361">
            <v>13.61</v>
          </cell>
          <cell r="T361">
            <v>0</v>
          </cell>
          <cell r="U361">
            <v>0</v>
          </cell>
          <cell r="V361">
            <v>0</v>
          </cell>
          <cell r="W361">
            <v>0</v>
          </cell>
          <cell r="X361">
            <v>157.61000000000001</v>
          </cell>
          <cell r="Y361">
            <v>36641</v>
          </cell>
        </row>
        <row r="362">
          <cell r="A362">
            <v>36643</v>
          </cell>
          <cell r="B362" t="str">
            <v>IN</v>
          </cell>
          <cell r="C362" t="str">
            <v>749281</v>
          </cell>
          <cell r="D362">
            <v>0</v>
          </cell>
          <cell r="E362">
            <v>36641</v>
          </cell>
          <cell r="F362">
            <v>2</v>
          </cell>
          <cell r="G362" t="str">
            <v>122234</v>
          </cell>
          <cell r="H362" t="str">
            <v>B0004126</v>
          </cell>
          <cell r="I362">
            <v>36673</v>
          </cell>
          <cell r="J362">
            <v>1</v>
          </cell>
          <cell r="K362" t="str">
            <v>CPQ-400312-B21</v>
          </cell>
          <cell r="L362" t="str">
            <v>400312-B21</v>
          </cell>
          <cell r="M362" t="str">
            <v>64MB 100MHZ SDRAM ARMADAM300,M700,E700</v>
          </cell>
          <cell r="N362" t="str">
            <v>x</v>
          </cell>
          <cell r="P362">
            <v>1</v>
          </cell>
          <cell r="Q362">
            <v>127</v>
          </cell>
          <cell r="R362">
            <v>127</v>
          </cell>
          <cell r="S362">
            <v>307.31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434.31</v>
          </cell>
          <cell r="Y362">
            <v>36641</v>
          </cell>
        </row>
        <row r="363">
          <cell r="A363">
            <v>36643</v>
          </cell>
          <cell r="B363" t="str">
            <v>IN</v>
          </cell>
          <cell r="C363" t="str">
            <v>749281</v>
          </cell>
          <cell r="D363">
            <v>0</v>
          </cell>
          <cell r="E363">
            <v>36641</v>
          </cell>
          <cell r="F363">
            <v>2</v>
          </cell>
          <cell r="G363" t="str">
            <v>122234</v>
          </cell>
          <cell r="H363" t="str">
            <v>B0004126</v>
          </cell>
          <cell r="I363">
            <v>36673</v>
          </cell>
          <cell r="J363">
            <v>3</v>
          </cell>
          <cell r="K363" t="str">
            <v>CPQ-382500-001</v>
          </cell>
          <cell r="L363" t="str">
            <v>382500-001</v>
          </cell>
          <cell r="M363" t="str">
            <v>ARMADA CONVENIENCE BASE E</v>
          </cell>
          <cell r="N363" t="str">
            <v>x</v>
          </cell>
          <cell r="P363">
            <v>1</v>
          </cell>
          <cell r="Q363">
            <v>212</v>
          </cell>
          <cell r="R363">
            <v>212</v>
          </cell>
          <cell r="S363">
            <v>6.19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212</v>
          </cell>
          <cell r="Y363">
            <v>36641</v>
          </cell>
        </row>
        <row r="364">
          <cell r="A364">
            <v>36645</v>
          </cell>
          <cell r="B364" t="str">
            <v>IN</v>
          </cell>
          <cell r="C364" t="str">
            <v>754338</v>
          </cell>
          <cell r="D364">
            <v>0</v>
          </cell>
          <cell r="E364">
            <v>36641</v>
          </cell>
          <cell r="F364">
            <v>4</v>
          </cell>
          <cell r="G364" t="str">
            <v>122234</v>
          </cell>
          <cell r="H364" t="str">
            <v>B0004126</v>
          </cell>
          <cell r="I364">
            <v>36675</v>
          </cell>
          <cell r="J364">
            <v>1</v>
          </cell>
          <cell r="K364" t="str">
            <v>CPQ-122931-B25</v>
          </cell>
          <cell r="L364" t="str">
            <v>122931-B25</v>
          </cell>
          <cell r="M364" t="str">
            <v>ARMADA CONVENIENCE BASE EMONITOR STAND</v>
          </cell>
          <cell r="N364" t="str">
            <v>x</v>
          </cell>
          <cell r="P364">
            <v>1</v>
          </cell>
          <cell r="Q364">
            <v>75</v>
          </cell>
          <cell r="R364">
            <v>75</v>
          </cell>
          <cell r="S364">
            <v>6.19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81.19</v>
          </cell>
          <cell r="Y364">
            <v>36644</v>
          </cell>
        </row>
        <row r="365">
          <cell r="A365">
            <v>36650</v>
          </cell>
          <cell r="B365" t="str">
            <v>IN</v>
          </cell>
          <cell r="C365" t="str">
            <v>758944</v>
          </cell>
          <cell r="D365">
            <v>0</v>
          </cell>
          <cell r="E365">
            <v>36641</v>
          </cell>
          <cell r="F365">
            <v>9</v>
          </cell>
          <cell r="G365" t="str">
            <v>122234</v>
          </cell>
          <cell r="H365" t="str">
            <v>B0004126</v>
          </cell>
          <cell r="I365">
            <v>36680</v>
          </cell>
          <cell r="J365">
            <v>1</v>
          </cell>
          <cell r="K365" t="str">
            <v>COI-1005F.ENO</v>
          </cell>
          <cell r="L365" t="str">
            <v>1005FENRON006</v>
          </cell>
          <cell r="M365" t="str">
            <v>ATTACHE SINGLE GUSSET SMALL CASE</v>
          </cell>
          <cell r="N365" t="str">
            <v>x</v>
          </cell>
          <cell r="P365">
            <v>1</v>
          </cell>
          <cell r="Q365">
            <v>62</v>
          </cell>
          <cell r="R365">
            <v>62</v>
          </cell>
          <cell r="S365">
            <v>5.12</v>
          </cell>
          <cell r="T365">
            <v>0</v>
          </cell>
          <cell r="U365">
            <v>0</v>
          </cell>
          <cell r="V365">
            <v>0</v>
          </cell>
          <cell r="W365">
            <v>0</v>
          </cell>
          <cell r="X365">
            <v>67.12</v>
          </cell>
          <cell r="Y365">
            <v>36648</v>
          </cell>
        </row>
        <row r="366">
          <cell r="A366">
            <v>36643</v>
          </cell>
          <cell r="B366" t="str">
            <v>IN</v>
          </cell>
          <cell r="C366" t="str">
            <v>749281</v>
          </cell>
          <cell r="D366">
            <v>0</v>
          </cell>
          <cell r="E366">
            <v>36641</v>
          </cell>
          <cell r="F366">
            <v>2</v>
          </cell>
          <cell r="G366" t="str">
            <v>122234</v>
          </cell>
          <cell r="H366" t="str">
            <v>B0004126</v>
          </cell>
          <cell r="I366">
            <v>36673</v>
          </cell>
          <cell r="J366">
            <v>4</v>
          </cell>
          <cell r="K366" t="str">
            <v>CPQ-294343-001</v>
          </cell>
          <cell r="L366" t="str">
            <v>294343-001</v>
          </cell>
          <cell r="M366" t="str">
            <v>ENHANCED KYBRD - OPAL F/ARMADA</v>
          </cell>
          <cell r="N366" t="str">
            <v>x</v>
          </cell>
          <cell r="P366">
            <v>1</v>
          </cell>
          <cell r="Q366">
            <v>52</v>
          </cell>
          <cell r="R366">
            <v>52</v>
          </cell>
          <cell r="S366">
            <v>6.19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52</v>
          </cell>
          <cell r="Y366">
            <v>36641</v>
          </cell>
        </row>
        <row r="367">
          <cell r="A367">
            <v>36642</v>
          </cell>
          <cell r="B367" t="str">
            <v>IN</v>
          </cell>
          <cell r="C367" t="str">
            <v>745587</v>
          </cell>
          <cell r="D367">
            <v>0</v>
          </cell>
          <cell r="E367">
            <v>36641</v>
          </cell>
          <cell r="F367">
            <v>1</v>
          </cell>
          <cell r="G367" t="str">
            <v>122234</v>
          </cell>
          <cell r="H367" t="str">
            <v>B0004126</v>
          </cell>
          <cell r="I367">
            <v>36672</v>
          </cell>
          <cell r="J367">
            <v>3</v>
          </cell>
          <cell r="K367" t="str">
            <v>MIC-FREIGHT</v>
          </cell>
          <cell r="L367" t="str">
            <v>FREIGHT</v>
          </cell>
          <cell r="M367" t="str">
            <v>FREIGHT CHARGE TAXABLETAXABLE</v>
          </cell>
          <cell r="N367" t="str">
            <v>x</v>
          </cell>
          <cell r="P367">
            <v>1</v>
          </cell>
          <cell r="Q367">
            <v>21</v>
          </cell>
          <cell r="R367">
            <v>21</v>
          </cell>
          <cell r="X367">
            <v>21</v>
          </cell>
          <cell r="Y367">
            <v>36641</v>
          </cell>
        </row>
        <row r="368">
          <cell r="A368">
            <v>36642</v>
          </cell>
          <cell r="B368" t="str">
            <v>IN</v>
          </cell>
          <cell r="C368" t="str">
            <v>745588</v>
          </cell>
          <cell r="D368">
            <v>0</v>
          </cell>
          <cell r="E368">
            <v>36641</v>
          </cell>
          <cell r="F368">
            <v>1</v>
          </cell>
          <cell r="G368" t="str">
            <v>122235</v>
          </cell>
          <cell r="H368" t="str">
            <v>B0004127</v>
          </cell>
          <cell r="I368">
            <v>36672</v>
          </cell>
          <cell r="J368">
            <v>1</v>
          </cell>
          <cell r="K368" t="str">
            <v>TCM-3CCFE575BT</v>
          </cell>
          <cell r="L368" t="str">
            <v>3CCFE575BT</v>
          </cell>
          <cell r="M368" t="str">
            <v>10/100 LAN CARDBUS PC CARD W/CABLE</v>
          </cell>
          <cell r="N368" t="str">
            <v>x</v>
          </cell>
          <cell r="P368">
            <v>1</v>
          </cell>
          <cell r="Q368">
            <v>144</v>
          </cell>
          <cell r="R368">
            <v>144</v>
          </cell>
          <cell r="S368">
            <v>13.7</v>
          </cell>
          <cell r="T368">
            <v>0</v>
          </cell>
          <cell r="U368">
            <v>0</v>
          </cell>
          <cell r="V368">
            <v>0</v>
          </cell>
          <cell r="W368">
            <v>0</v>
          </cell>
          <cell r="X368">
            <v>157.69999999999999</v>
          </cell>
          <cell r="Y368">
            <v>36641</v>
          </cell>
        </row>
        <row r="369">
          <cell r="A369">
            <v>36643</v>
          </cell>
          <cell r="B369" t="str">
            <v>IN</v>
          </cell>
          <cell r="C369" t="str">
            <v>749282</v>
          </cell>
          <cell r="D369">
            <v>0</v>
          </cell>
          <cell r="E369">
            <v>36641</v>
          </cell>
          <cell r="F369">
            <v>2</v>
          </cell>
          <cell r="G369" t="str">
            <v>122235</v>
          </cell>
          <cell r="H369" t="str">
            <v>B0004127</v>
          </cell>
          <cell r="I369">
            <v>36673</v>
          </cell>
          <cell r="J369">
            <v>1</v>
          </cell>
          <cell r="K369" t="str">
            <v>CPQ-400312-B21</v>
          </cell>
          <cell r="L369" t="str">
            <v>400312-B21</v>
          </cell>
          <cell r="M369" t="str">
            <v>64MB 100MHZ SDRAM ARMADAM300,M700,E700</v>
          </cell>
          <cell r="N369" t="str">
            <v>x</v>
          </cell>
          <cell r="P369">
            <v>1</v>
          </cell>
          <cell r="Q369">
            <v>127</v>
          </cell>
          <cell r="R369">
            <v>127</v>
          </cell>
          <cell r="S369">
            <v>331.65</v>
          </cell>
          <cell r="T369">
            <v>0</v>
          </cell>
          <cell r="U369">
            <v>0</v>
          </cell>
          <cell r="V369">
            <v>0</v>
          </cell>
          <cell r="W369">
            <v>0</v>
          </cell>
          <cell r="X369">
            <v>458.65</v>
          </cell>
          <cell r="Y369">
            <v>36641</v>
          </cell>
        </row>
        <row r="370">
          <cell r="A370">
            <v>36643</v>
          </cell>
          <cell r="B370" t="str">
            <v>IN</v>
          </cell>
          <cell r="C370" t="str">
            <v>749282</v>
          </cell>
          <cell r="D370">
            <v>0</v>
          </cell>
          <cell r="E370">
            <v>36641</v>
          </cell>
          <cell r="F370">
            <v>2</v>
          </cell>
          <cell r="G370" t="str">
            <v>122235</v>
          </cell>
          <cell r="H370" t="str">
            <v>B0004127</v>
          </cell>
          <cell r="I370">
            <v>36673</v>
          </cell>
          <cell r="J370">
            <v>3</v>
          </cell>
          <cell r="K370" t="str">
            <v>CPQ-382500-001</v>
          </cell>
          <cell r="L370" t="str">
            <v>382500-001</v>
          </cell>
          <cell r="M370" t="str">
            <v>ARMADA CONVENIENCE BASE E</v>
          </cell>
          <cell r="N370" t="str">
            <v>x</v>
          </cell>
          <cell r="P370">
            <v>1</v>
          </cell>
          <cell r="Q370">
            <v>212</v>
          </cell>
          <cell r="R370">
            <v>212</v>
          </cell>
          <cell r="S370">
            <v>14.03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  <cell r="X370">
            <v>212</v>
          </cell>
          <cell r="Y370">
            <v>36641</v>
          </cell>
        </row>
        <row r="371">
          <cell r="A371">
            <v>36645</v>
          </cell>
          <cell r="B371" t="str">
            <v>IN</v>
          </cell>
          <cell r="C371" t="str">
            <v>754339</v>
          </cell>
          <cell r="D371">
            <v>0</v>
          </cell>
          <cell r="E371">
            <v>36641</v>
          </cell>
          <cell r="F371">
            <v>4</v>
          </cell>
          <cell r="G371" t="str">
            <v>122235</v>
          </cell>
          <cell r="H371" t="str">
            <v>B0004127</v>
          </cell>
          <cell r="I371">
            <v>36675</v>
          </cell>
          <cell r="J371">
            <v>1</v>
          </cell>
          <cell r="K371" t="str">
            <v>CPQ-122931-B25</v>
          </cell>
          <cell r="L371" t="str">
            <v>122931-B25</v>
          </cell>
          <cell r="M371" t="str">
            <v>ARMADA CONVENIENCE BASE EMONITOR STAND</v>
          </cell>
          <cell r="N371" t="str">
            <v>x</v>
          </cell>
          <cell r="P371">
            <v>1</v>
          </cell>
          <cell r="Q371">
            <v>75</v>
          </cell>
          <cell r="R371">
            <v>75</v>
          </cell>
          <cell r="S371">
            <v>6.19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  <cell r="X371">
            <v>81.19</v>
          </cell>
          <cell r="Y371">
            <v>36644</v>
          </cell>
        </row>
        <row r="372">
          <cell r="A372">
            <v>36650</v>
          </cell>
          <cell r="B372" t="str">
            <v>IN</v>
          </cell>
          <cell r="C372" t="str">
            <v>758945</v>
          </cell>
          <cell r="D372">
            <v>0</v>
          </cell>
          <cell r="E372">
            <v>36641</v>
          </cell>
          <cell r="F372">
            <v>9</v>
          </cell>
          <cell r="G372" t="str">
            <v>122235</v>
          </cell>
          <cell r="H372" t="str">
            <v>B0004127</v>
          </cell>
          <cell r="I372">
            <v>36680</v>
          </cell>
          <cell r="J372">
            <v>1</v>
          </cell>
          <cell r="K372" t="str">
            <v>COI-1005F.ENO</v>
          </cell>
          <cell r="L372" t="str">
            <v>1005FENRON006</v>
          </cell>
          <cell r="M372" t="str">
            <v>ATTACHE SINGLE GUSSET SMALL CASE</v>
          </cell>
          <cell r="N372" t="str">
            <v>x</v>
          </cell>
          <cell r="P372">
            <v>1</v>
          </cell>
          <cell r="Q372">
            <v>62</v>
          </cell>
          <cell r="R372">
            <v>62</v>
          </cell>
          <cell r="S372">
            <v>5.12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  <cell r="X372">
            <v>67.12</v>
          </cell>
          <cell r="Y372">
            <v>36648</v>
          </cell>
        </row>
        <row r="373">
          <cell r="A373">
            <v>36643</v>
          </cell>
          <cell r="B373" t="str">
            <v>IN</v>
          </cell>
          <cell r="C373" t="str">
            <v>749282</v>
          </cell>
          <cell r="D373">
            <v>0</v>
          </cell>
          <cell r="E373">
            <v>36641</v>
          </cell>
          <cell r="F373">
            <v>2</v>
          </cell>
          <cell r="G373" t="str">
            <v>122235</v>
          </cell>
          <cell r="H373" t="str">
            <v>B0004127</v>
          </cell>
          <cell r="I373">
            <v>36673</v>
          </cell>
          <cell r="J373">
            <v>6</v>
          </cell>
          <cell r="K373" t="str">
            <v>CPQ-325800-001</v>
          </cell>
          <cell r="L373" t="str">
            <v>325800-001</v>
          </cell>
          <cell r="M373" t="str">
            <v>COMPAQ V700 17IN COLMON16VIS .22MM 1600X1200</v>
          </cell>
          <cell r="N373" t="str">
            <v>x</v>
          </cell>
          <cell r="P373">
            <v>1</v>
          </cell>
          <cell r="Q373">
            <v>295</v>
          </cell>
          <cell r="R373">
            <v>295</v>
          </cell>
          <cell r="S373">
            <v>6.19</v>
          </cell>
          <cell r="T373">
            <v>0</v>
          </cell>
          <cell r="U373">
            <v>0</v>
          </cell>
          <cell r="V373">
            <v>0</v>
          </cell>
          <cell r="W373">
            <v>0</v>
          </cell>
          <cell r="X373">
            <v>295</v>
          </cell>
          <cell r="Y373">
            <v>36641</v>
          </cell>
        </row>
        <row r="374">
          <cell r="A374">
            <v>36643</v>
          </cell>
          <cell r="B374" t="str">
            <v>IN</v>
          </cell>
          <cell r="C374" t="str">
            <v>749282</v>
          </cell>
          <cell r="D374">
            <v>0</v>
          </cell>
          <cell r="E374">
            <v>36641</v>
          </cell>
          <cell r="F374">
            <v>2</v>
          </cell>
          <cell r="G374" t="str">
            <v>122235</v>
          </cell>
          <cell r="H374" t="str">
            <v>B0004127</v>
          </cell>
          <cell r="I374">
            <v>36673</v>
          </cell>
          <cell r="J374">
            <v>4</v>
          </cell>
          <cell r="K374" t="str">
            <v>CPQ-294343-001</v>
          </cell>
          <cell r="L374" t="str">
            <v>294343-001</v>
          </cell>
          <cell r="M374" t="str">
            <v>ENHANCED KYBRD - OPAL F/ARMADA</v>
          </cell>
          <cell r="N374" t="str">
            <v>x</v>
          </cell>
          <cell r="P374">
            <v>1</v>
          </cell>
          <cell r="Q374">
            <v>52</v>
          </cell>
          <cell r="R374">
            <v>52</v>
          </cell>
          <cell r="S374">
            <v>5.12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52</v>
          </cell>
          <cell r="Y374">
            <v>36641</v>
          </cell>
        </row>
        <row r="375">
          <cell r="A375">
            <v>36642</v>
          </cell>
          <cell r="B375" t="str">
            <v>IN</v>
          </cell>
          <cell r="C375" t="str">
            <v>745588</v>
          </cell>
          <cell r="D375">
            <v>0</v>
          </cell>
          <cell r="E375">
            <v>36641</v>
          </cell>
          <cell r="F375">
            <v>1</v>
          </cell>
          <cell r="G375" t="str">
            <v>122235</v>
          </cell>
          <cell r="H375" t="str">
            <v>B0004127</v>
          </cell>
          <cell r="I375">
            <v>36672</v>
          </cell>
          <cell r="J375">
            <v>3</v>
          </cell>
          <cell r="K375" t="str">
            <v>MIC-FREIGHT</v>
          </cell>
          <cell r="L375" t="str">
            <v>FREIGHT</v>
          </cell>
          <cell r="M375" t="str">
            <v>FREIGHT CHARGE TAXABLETAXABLE</v>
          </cell>
          <cell r="N375" t="str">
            <v>x</v>
          </cell>
          <cell r="P375">
            <v>1</v>
          </cell>
          <cell r="Q375">
            <v>22</v>
          </cell>
          <cell r="R375">
            <v>22</v>
          </cell>
          <cell r="S375">
            <v>365.31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22</v>
          </cell>
          <cell r="Y375">
            <v>36641</v>
          </cell>
        </row>
        <row r="376">
          <cell r="A376">
            <v>36643</v>
          </cell>
          <cell r="B376" t="str">
            <v>IN</v>
          </cell>
          <cell r="C376" t="str">
            <v>749282</v>
          </cell>
          <cell r="D376">
            <v>0</v>
          </cell>
          <cell r="E376">
            <v>36641</v>
          </cell>
          <cell r="F376">
            <v>2</v>
          </cell>
          <cell r="G376" t="str">
            <v>122235</v>
          </cell>
          <cell r="H376" t="str">
            <v>B0004127</v>
          </cell>
          <cell r="I376">
            <v>36673</v>
          </cell>
          <cell r="J376">
            <v>5</v>
          </cell>
          <cell r="K376" t="str">
            <v>CPQ-143315-B21</v>
          </cell>
          <cell r="L376" t="str">
            <v>143315-B21</v>
          </cell>
          <cell r="M376" t="str">
            <v>MOUSE - OPAL F/ARMADA</v>
          </cell>
          <cell r="N376" t="str">
            <v>x</v>
          </cell>
          <cell r="P376">
            <v>1</v>
          </cell>
          <cell r="Q376">
            <v>29</v>
          </cell>
          <cell r="R376">
            <v>29</v>
          </cell>
          <cell r="X376">
            <v>29</v>
          </cell>
          <cell r="Y376">
            <v>36641</v>
          </cell>
        </row>
        <row r="377">
          <cell r="A377">
            <v>36642</v>
          </cell>
          <cell r="B377" t="str">
            <v>IN</v>
          </cell>
          <cell r="C377" t="str">
            <v>745589</v>
          </cell>
          <cell r="D377">
            <v>0</v>
          </cell>
          <cell r="E377">
            <v>36641</v>
          </cell>
          <cell r="F377">
            <v>1</v>
          </cell>
          <cell r="G377" t="str">
            <v>122238</v>
          </cell>
          <cell r="H377" t="str">
            <v>B0004128</v>
          </cell>
          <cell r="I377">
            <v>36672</v>
          </cell>
          <cell r="J377">
            <v>1</v>
          </cell>
          <cell r="K377" t="str">
            <v>TCM-3CCFE575BT</v>
          </cell>
          <cell r="L377" t="str">
            <v>3CCFE575BT</v>
          </cell>
          <cell r="M377" t="str">
            <v>10/100 LAN CARDBUS PC CARD W/CABLE</v>
          </cell>
          <cell r="N377" t="str">
            <v>x</v>
          </cell>
          <cell r="P377">
            <v>1</v>
          </cell>
          <cell r="Q377">
            <v>144</v>
          </cell>
          <cell r="R377">
            <v>144</v>
          </cell>
          <cell r="S377">
            <v>13.7</v>
          </cell>
          <cell r="T377">
            <v>0</v>
          </cell>
          <cell r="U377">
            <v>0</v>
          </cell>
          <cell r="V377">
            <v>0</v>
          </cell>
          <cell r="W377">
            <v>0</v>
          </cell>
          <cell r="X377">
            <v>157.69999999999999</v>
          </cell>
          <cell r="Y377">
            <v>36641</v>
          </cell>
        </row>
        <row r="378">
          <cell r="A378">
            <v>36643</v>
          </cell>
          <cell r="B378" t="str">
            <v>IN</v>
          </cell>
          <cell r="C378" t="str">
            <v>749284</v>
          </cell>
          <cell r="D378">
            <v>0</v>
          </cell>
          <cell r="E378">
            <v>36641</v>
          </cell>
          <cell r="F378">
            <v>2</v>
          </cell>
          <cell r="G378" t="str">
            <v>122238</v>
          </cell>
          <cell r="H378" t="str">
            <v>B0004128</v>
          </cell>
          <cell r="I378">
            <v>36673</v>
          </cell>
          <cell r="J378">
            <v>1</v>
          </cell>
          <cell r="K378" t="str">
            <v>CPQ-400312-B21</v>
          </cell>
          <cell r="L378" t="str">
            <v>400312-B21</v>
          </cell>
          <cell r="M378" t="str">
            <v>64MB 100MHZ SDRAM ARMADAM300,M700,E700</v>
          </cell>
          <cell r="N378" t="str">
            <v>x</v>
          </cell>
          <cell r="P378">
            <v>1</v>
          </cell>
          <cell r="Q378">
            <v>127</v>
          </cell>
          <cell r="R378">
            <v>127</v>
          </cell>
          <cell r="S378">
            <v>331.65</v>
          </cell>
          <cell r="T378">
            <v>0</v>
          </cell>
          <cell r="U378">
            <v>0</v>
          </cell>
          <cell r="V378">
            <v>0</v>
          </cell>
          <cell r="W378">
            <v>0</v>
          </cell>
          <cell r="X378">
            <v>458.65</v>
          </cell>
          <cell r="Y378">
            <v>36641</v>
          </cell>
        </row>
        <row r="379">
          <cell r="A379">
            <v>36643</v>
          </cell>
          <cell r="B379" t="str">
            <v>IN</v>
          </cell>
          <cell r="C379" t="str">
            <v>749284</v>
          </cell>
          <cell r="D379">
            <v>0</v>
          </cell>
          <cell r="E379">
            <v>36641</v>
          </cell>
          <cell r="F379">
            <v>2</v>
          </cell>
          <cell r="G379" t="str">
            <v>122238</v>
          </cell>
          <cell r="H379" t="str">
            <v>B0004128</v>
          </cell>
          <cell r="I379">
            <v>36673</v>
          </cell>
          <cell r="J379">
            <v>3</v>
          </cell>
          <cell r="K379" t="str">
            <v>CPQ-382500-001</v>
          </cell>
          <cell r="L379" t="str">
            <v>382500-001</v>
          </cell>
          <cell r="M379" t="str">
            <v>ARMADA CONVENIENCE BASE E</v>
          </cell>
          <cell r="N379" t="str">
            <v>x</v>
          </cell>
          <cell r="P379">
            <v>1</v>
          </cell>
          <cell r="Q379">
            <v>212</v>
          </cell>
          <cell r="R379">
            <v>212</v>
          </cell>
          <cell r="X379">
            <v>212</v>
          </cell>
          <cell r="Y379">
            <v>36641</v>
          </cell>
        </row>
        <row r="380">
          <cell r="A380">
            <v>36647</v>
          </cell>
          <cell r="B380" t="str">
            <v>IN</v>
          </cell>
          <cell r="C380" t="str">
            <v>754513</v>
          </cell>
          <cell r="D380">
            <v>0</v>
          </cell>
          <cell r="E380">
            <v>36641</v>
          </cell>
          <cell r="F380">
            <v>6</v>
          </cell>
          <cell r="G380" t="str">
            <v>122238</v>
          </cell>
          <cell r="H380" t="str">
            <v>B0004128</v>
          </cell>
          <cell r="I380">
            <v>36677</v>
          </cell>
          <cell r="J380">
            <v>1</v>
          </cell>
          <cell r="K380" t="str">
            <v>CPQ-122931-B25</v>
          </cell>
          <cell r="L380" t="str">
            <v>122931-B25</v>
          </cell>
          <cell r="M380" t="str">
            <v>ARMADA CONVENIENCE BASE EMONITOR STAND</v>
          </cell>
          <cell r="N380" t="str">
            <v>x</v>
          </cell>
          <cell r="P380">
            <v>1</v>
          </cell>
          <cell r="Q380">
            <v>75</v>
          </cell>
          <cell r="R380">
            <v>75</v>
          </cell>
          <cell r="S380">
            <v>6.19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  <cell r="X380">
            <v>81.19</v>
          </cell>
          <cell r="Y380">
            <v>36645</v>
          </cell>
        </row>
        <row r="381">
          <cell r="A381">
            <v>36650</v>
          </cell>
          <cell r="B381" t="str">
            <v>IN</v>
          </cell>
          <cell r="C381" t="str">
            <v>758946</v>
          </cell>
          <cell r="D381">
            <v>0</v>
          </cell>
          <cell r="E381">
            <v>36641</v>
          </cell>
          <cell r="F381">
            <v>9</v>
          </cell>
          <cell r="G381" t="str">
            <v>122238</v>
          </cell>
          <cell r="H381" t="str">
            <v>B0004128</v>
          </cell>
          <cell r="I381">
            <v>36680</v>
          </cell>
          <cell r="J381">
            <v>1</v>
          </cell>
          <cell r="K381" t="str">
            <v>COI-1005F.ENO</v>
          </cell>
          <cell r="L381" t="str">
            <v>1005FENRON006</v>
          </cell>
          <cell r="M381" t="str">
            <v>ATTACHE SINGLE GUSSET SMALL CASE</v>
          </cell>
          <cell r="N381" t="str">
            <v>x</v>
          </cell>
          <cell r="P381">
            <v>1</v>
          </cell>
          <cell r="Q381">
            <v>62</v>
          </cell>
          <cell r="R381">
            <v>62</v>
          </cell>
          <cell r="S381">
            <v>5.12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  <cell r="X381">
            <v>67.12</v>
          </cell>
          <cell r="Y381">
            <v>36648</v>
          </cell>
        </row>
        <row r="382">
          <cell r="A382">
            <v>36643</v>
          </cell>
          <cell r="B382" t="str">
            <v>IN</v>
          </cell>
          <cell r="C382" t="str">
            <v>749284</v>
          </cell>
          <cell r="D382">
            <v>0</v>
          </cell>
          <cell r="E382">
            <v>36641</v>
          </cell>
          <cell r="F382">
            <v>2</v>
          </cell>
          <cell r="G382" t="str">
            <v>122238</v>
          </cell>
          <cell r="H382" t="str">
            <v>B0004128</v>
          </cell>
          <cell r="I382">
            <v>36673</v>
          </cell>
          <cell r="J382">
            <v>6</v>
          </cell>
          <cell r="K382" t="str">
            <v>CPQ-325800-001</v>
          </cell>
          <cell r="L382" t="str">
            <v>325800-001</v>
          </cell>
          <cell r="M382" t="str">
            <v>COMPAQ V700 17IN COLMON16VIS .22MM 1600X1200</v>
          </cell>
          <cell r="N382" t="str">
            <v>x</v>
          </cell>
          <cell r="P382">
            <v>1</v>
          </cell>
          <cell r="Q382">
            <v>295</v>
          </cell>
          <cell r="R382">
            <v>295</v>
          </cell>
          <cell r="S382">
            <v>13.86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  <cell r="X382">
            <v>295</v>
          </cell>
          <cell r="Y382">
            <v>36641</v>
          </cell>
        </row>
        <row r="383">
          <cell r="A383">
            <v>36643</v>
          </cell>
          <cell r="B383" t="str">
            <v>IN</v>
          </cell>
          <cell r="C383" t="str">
            <v>749284</v>
          </cell>
          <cell r="D383">
            <v>0</v>
          </cell>
          <cell r="E383">
            <v>36641</v>
          </cell>
          <cell r="F383">
            <v>2</v>
          </cell>
          <cell r="G383" t="str">
            <v>122238</v>
          </cell>
          <cell r="H383" t="str">
            <v>B0004128</v>
          </cell>
          <cell r="I383">
            <v>36673</v>
          </cell>
          <cell r="J383">
            <v>4</v>
          </cell>
          <cell r="K383" t="str">
            <v>CPQ-294343-001</v>
          </cell>
          <cell r="L383" t="str">
            <v>294343-001</v>
          </cell>
          <cell r="M383" t="str">
            <v>ENHANCED KYBRD - OPAL F/ARMADA</v>
          </cell>
          <cell r="N383" t="str">
            <v>x</v>
          </cell>
          <cell r="P383">
            <v>1</v>
          </cell>
          <cell r="Q383">
            <v>52</v>
          </cell>
          <cell r="R383">
            <v>52</v>
          </cell>
          <cell r="X383">
            <v>52</v>
          </cell>
          <cell r="Y383">
            <v>36641</v>
          </cell>
        </row>
        <row r="384">
          <cell r="A384">
            <v>36642</v>
          </cell>
          <cell r="B384" t="str">
            <v>IN</v>
          </cell>
          <cell r="C384" t="str">
            <v>745589</v>
          </cell>
          <cell r="D384">
            <v>0</v>
          </cell>
          <cell r="E384">
            <v>36641</v>
          </cell>
          <cell r="F384">
            <v>1</v>
          </cell>
          <cell r="G384" t="str">
            <v>122238</v>
          </cell>
          <cell r="H384" t="str">
            <v>B0004128</v>
          </cell>
          <cell r="I384">
            <v>36672</v>
          </cell>
          <cell r="J384">
            <v>3</v>
          </cell>
          <cell r="K384" t="str">
            <v>MIC-FREIGHT</v>
          </cell>
          <cell r="L384" t="str">
            <v>FREIGHT</v>
          </cell>
          <cell r="M384" t="str">
            <v>FREIGHT CHARGE TAXABLETAXABLE</v>
          </cell>
          <cell r="N384" t="str">
            <v>x</v>
          </cell>
          <cell r="P384">
            <v>1</v>
          </cell>
          <cell r="Q384">
            <v>22</v>
          </cell>
          <cell r="R384">
            <v>22</v>
          </cell>
          <cell r="X384">
            <v>22</v>
          </cell>
          <cell r="Y384">
            <v>36641</v>
          </cell>
        </row>
        <row r="385">
          <cell r="A385">
            <v>36643</v>
          </cell>
          <cell r="B385" t="str">
            <v>IN</v>
          </cell>
          <cell r="C385" t="str">
            <v>749284</v>
          </cell>
          <cell r="D385">
            <v>0</v>
          </cell>
          <cell r="E385">
            <v>36641</v>
          </cell>
          <cell r="F385">
            <v>2</v>
          </cell>
          <cell r="G385" t="str">
            <v>122238</v>
          </cell>
          <cell r="H385" t="str">
            <v>B0004128</v>
          </cell>
          <cell r="I385">
            <v>36673</v>
          </cell>
          <cell r="J385">
            <v>5</v>
          </cell>
          <cell r="K385" t="str">
            <v>CPQ-143315-B21</v>
          </cell>
          <cell r="L385" t="str">
            <v>143315-B21</v>
          </cell>
          <cell r="M385" t="str">
            <v>MOUSE - OPAL F/ARMADA</v>
          </cell>
          <cell r="N385" t="str">
            <v>x</v>
          </cell>
          <cell r="P385">
            <v>1</v>
          </cell>
          <cell r="Q385">
            <v>29</v>
          </cell>
          <cell r="R385">
            <v>29</v>
          </cell>
          <cell r="S385">
            <v>6.19</v>
          </cell>
          <cell r="T385">
            <v>0</v>
          </cell>
          <cell r="U385">
            <v>0</v>
          </cell>
          <cell r="V385">
            <v>0</v>
          </cell>
          <cell r="W385">
            <v>0</v>
          </cell>
          <cell r="X385">
            <v>29</v>
          </cell>
          <cell r="Y385">
            <v>36641</v>
          </cell>
        </row>
        <row r="386">
          <cell r="A386">
            <v>36642</v>
          </cell>
          <cell r="B386" t="str">
            <v>IN</v>
          </cell>
          <cell r="C386" t="str">
            <v>745590</v>
          </cell>
          <cell r="D386">
            <v>0</v>
          </cell>
          <cell r="E386">
            <v>36641</v>
          </cell>
          <cell r="F386">
            <v>1</v>
          </cell>
          <cell r="G386" t="str">
            <v>122239</v>
          </cell>
          <cell r="H386" t="str">
            <v>B0004129</v>
          </cell>
          <cell r="I386">
            <v>36672</v>
          </cell>
          <cell r="J386">
            <v>1</v>
          </cell>
          <cell r="K386" t="str">
            <v>TCM-3CCFE575BT</v>
          </cell>
          <cell r="L386" t="str">
            <v>3CCFE575BT</v>
          </cell>
          <cell r="M386" t="str">
            <v>10/100 LAN CARDBUS PC CARD W/CABLE</v>
          </cell>
          <cell r="N386" t="str">
            <v>x</v>
          </cell>
          <cell r="P386">
            <v>1</v>
          </cell>
          <cell r="Q386">
            <v>144</v>
          </cell>
          <cell r="R386">
            <v>144</v>
          </cell>
          <cell r="S386">
            <v>13.7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  <cell r="X386">
            <v>157.69999999999999</v>
          </cell>
          <cell r="Y386">
            <v>36641</v>
          </cell>
        </row>
        <row r="387">
          <cell r="A387">
            <v>36643</v>
          </cell>
          <cell r="B387" t="str">
            <v>IN</v>
          </cell>
          <cell r="C387" t="str">
            <v>749285</v>
          </cell>
          <cell r="D387">
            <v>0</v>
          </cell>
          <cell r="E387">
            <v>36641</v>
          </cell>
          <cell r="F387">
            <v>2</v>
          </cell>
          <cell r="G387" t="str">
            <v>122239</v>
          </cell>
          <cell r="H387" t="str">
            <v>B0004129</v>
          </cell>
          <cell r="I387">
            <v>36673</v>
          </cell>
          <cell r="J387">
            <v>1</v>
          </cell>
          <cell r="K387" t="str">
            <v>CPQ-400312-B21</v>
          </cell>
          <cell r="L387" t="str">
            <v>400312-B21</v>
          </cell>
          <cell r="M387" t="str">
            <v>64MB 100MHZ SDRAM ARMADAM300,M700,E700</v>
          </cell>
          <cell r="N387" t="str">
            <v>x</v>
          </cell>
          <cell r="P387">
            <v>1</v>
          </cell>
          <cell r="Q387">
            <v>127</v>
          </cell>
          <cell r="R387">
            <v>127</v>
          </cell>
          <cell r="S387">
            <v>331.65</v>
          </cell>
          <cell r="T387">
            <v>0</v>
          </cell>
          <cell r="U387">
            <v>0</v>
          </cell>
          <cell r="V387">
            <v>0</v>
          </cell>
          <cell r="W387">
            <v>0</v>
          </cell>
          <cell r="X387">
            <v>458.65</v>
          </cell>
          <cell r="Y387">
            <v>36641</v>
          </cell>
        </row>
        <row r="388">
          <cell r="A388">
            <v>36643</v>
          </cell>
          <cell r="B388" t="str">
            <v>IN</v>
          </cell>
          <cell r="C388" t="str">
            <v>749285</v>
          </cell>
          <cell r="D388">
            <v>0</v>
          </cell>
          <cell r="E388">
            <v>36641</v>
          </cell>
          <cell r="F388">
            <v>2</v>
          </cell>
          <cell r="G388" t="str">
            <v>122239</v>
          </cell>
          <cell r="H388" t="str">
            <v>B0004129</v>
          </cell>
          <cell r="I388">
            <v>36673</v>
          </cell>
          <cell r="J388">
            <v>3</v>
          </cell>
          <cell r="K388" t="str">
            <v>CPQ-382500-001</v>
          </cell>
          <cell r="L388" t="str">
            <v>382500-001</v>
          </cell>
          <cell r="M388" t="str">
            <v>ARMADA CONVENIENCE BASE E</v>
          </cell>
          <cell r="N388" t="str">
            <v>x</v>
          </cell>
          <cell r="P388">
            <v>1</v>
          </cell>
          <cell r="Q388">
            <v>212</v>
          </cell>
          <cell r="R388">
            <v>212</v>
          </cell>
          <cell r="X388">
            <v>212</v>
          </cell>
          <cell r="Y388">
            <v>36641</v>
          </cell>
        </row>
        <row r="389">
          <cell r="A389">
            <v>36647</v>
          </cell>
          <cell r="B389" t="str">
            <v>IN</v>
          </cell>
          <cell r="C389" t="str">
            <v>754514</v>
          </cell>
          <cell r="D389">
            <v>0</v>
          </cell>
          <cell r="E389">
            <v>36641</v>
          </cell>
          <cell r="F389">
            <v>6</v>
          </cell>
          <cell r="G389" t="str">
            <v>122239</v>
          </cell>
          <cell r="H389" t="str">
            <v>B0004129</v>
          </cell>
          <cell r="I389">
            <v>36677</v>
          </cell>
          <cell r="J389">
            <v>1</v>
          </cell>
          <cell r="K389" t="str">
            <v>CPQ-122931-B25</v>
          </cell>
          <cell r="L389" t="str">
            <v>122931-B25</v>
          </cell>
          <cell r="M389" t="str">
            <v>ARMADA CONVENIENCE BASE EMONITOR STAND</v>
          </cell>
          <cell r="N389" t="str">
            <v>x</v>
          </cell>
          <cell r="P389">
            <v>1</v>
          </cell>
          <cell r="Q389">
            <v>75</v>
          </cell>
          <cell r="R389">
            <v>75</v>
          </cell>
          <cell r="S389">
            <v>6.19</v>
          </cell>
          <cell r="T389">
            <v>0</v>
          </cell>
          <cell r="U389">
            <v>0</v>
          </cell>
          <cell r="V389">
            <v>0</v>
          </cell>
          <cell r="W389">
            <v>0</v>
          </cell>
          <cell r="X389">
            <v>81.19</v>
          </cell>
          <cell r="Y389">
            <v>36645</v>
          </cell>
        </row>
        <row r="390">
          <cell r="A390">
            <v>36650</v>
          </cell>
          <cell r="B390" t="str">
            <v>IN</v>
          </cell>
          <cell r="C390" t="str">
            <v>758949</v>
          </cell>
          <cell r="D390">
            <v>0</v>
          </cell>
          <cell r="E390">
            <v>36641</v>
          </cell>
          <cell r="F390">
            <v>9</v>
          </cell>
          <cell r="G390" t="str">
            <v>122239</v>
          </cell>
          <cell r="H390" t="str">
            <v>B0004129</v>
          </cell>
          <cell r="I390">
            <v>36680</v>
          </cell>
          <cell r="J390">
            <v>1</v>
          </cell>
          <cell r="K390" t="str">
            <v>COI-1005F.ENO</v>
          </cell>
          <cell r="L390" t="str">
            <v>1005FENRON006</v>
          </cell>
          <cell r="M390" t="str">
            <v>ATTACHE SINGLE GUSSET SMALL CASE</v>
          </cell>
          <cell r="N390" t="str">
            <v>x</v>
          </cell>
          <cell r="P390">
            <v>1</v>
          </cell>
          <cell r="Q390">
            <v>62</v>
          </cell>
          <cell r="R390">
            <v>62</v>
          </cell>
          <cell r="S390">
            <v>5.12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  <cell r="X390">
            <v>67.12</v>
          </cell>
          <cell r="Y390">
            <v>36648</v>
          </cell>
        </row>
        <row r="391">
          <cell r="A391">
            <v>36643</v>
          </cell>
          <cell r="B391" t="str">
            <v>IN</v>
          </cell>
          <cell r="C391" t="str">
            <v>749285</v>
          </cell>
          <cell r="D391">
            <v>0</v>
          </cell>
          <cell r="E391">
            <v>36641</v>
          </cell>
          <cell r="F391">
            <v>2</v>
          </cell>
          <cell r="G391" t="str">
            <v>122239</v>
          </cell>
          <cell r="H391" t="str">
            <v>B0004129</v>
          </cell>
          <cell r="I391">
            <v>36673</v>
          </cell>
          <cell r="J391">
            <v>6</v>
          </cell>
          <cell r="K391" t="str">
            <v>CPQ-325800-001</v>
          </cell>
          <cell r="L391" t="str">
            <v>325800-001</v>
          </cell>
          <cell r="M391" t="str">
            <v>COMPAQ V700 17IN COLMON16VIS .22MM 1600X1200</v>
          </cell>
          <cell r="N391" t="str">
            <v>x</v>
          </cell>
          <cell r="P391">
            <v>1</v>
          </cell>
          <cell r="Q391">
            <v>295</v>
          </cell>
          <cell r="R391">
            <v>295</v>
          </cell>
          <cell r="S391">
            <v>28.05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  <cell r="X391">
            <v>295</v>
          </cell>
          <cell r="Y391">
            <v>36641</v>
          </cell>
        </row>
        <row r="392">
          <cell r="A392">
            <v>36643</v>
          </cell>
          <cell r="B392" t="str">
            <v>IN</v>
          </cell>
          <cell r="C392" t="str">
            <v>749285</v>
          </cell>
          <cell r="D392">
            <v>0</v>
          </cell>
          <cell r="E392">
            <v>36641</v>
          </cell>
          <cell r="F392">
            <v>2</v>
          </cell>
          <cell r="G392" t="str">
            <v>122239</v>
          </cell>
          <cell r="H392" t="str">
            <v>B0004129</v>
          </cell>
          <cell r="I392">
            <v>36673</v>
          </cell>
          <cell r="J392">
            <v>4</v>
          </cell>
          <cell r="K392" t="str">
            <v>CPQ-294343-001</v>
          </cell>
          <cell r="L392" t="str">
            <v>294343-001</v>
          </cell>
          <cell r="M392" t="str">
            <v>ENHANCED KYBRD - OPAL F/ARMADA</v>
          </cell>
          <cell r="N392" t="str">
            <v>x</v>
          </cell>
          <cell r="P392">
            <v>1</v>
          </cell>
          <cell r="Q392">
            <v>52</v>
          </cell>
          <cell r="R392">
            <v>52</v>
          </cell>
          <cell r="X392">
            <v>52</v>
          </cell>
          <cell r="Y392">
            <v>36641</v>
          </cell>
        </row>
        <row r="393">
          <cell r="A393">
            <v>36642</v>
          </cell>
          <cell r="B393" t="str">
            <v>IN</v>
          </cell>
          <cell r="C393" t="str">
            <v>745590</v>
          </cell>
          <cell r="D393">
            <v>0</v>
          </cell>
          <cell r="E393">
            <v>36641</v>
          </cell>
          <cell r="F393">
            <v>1</v>
          </cell>
          <cell r="G393" t="str">
            <v>122239</v>
          </cell>
          <cell r="H393" t="str">
            <v>B0004129</v>
          </cell>
          <cell r="I393">
            <v>36672</v>
          </cell>
          <cell r="J393">
            <v>3</v>
          </cell>
          <cell r="K393" t="str">
            <v>MIC-FREIGHT</v>
          </cell>
          <cell r="L393" t="str">
            <v>FREIGHT</v>
          </cell>
          <cell r="M393" t="str">
            <v>FREIGHT CHARGE TAXABLETAXABLE</v>
          </cell>
          <cell r="N393" t="str">
            <v>x</v>
          </cell>
          <cell r="P393">
            <v>1</v>
          </cell>
          <cell r="Q393">
            <v>22</v>
          </cell>
          <cell r="R393">
            <v>22</v>
          </cell>
          <cell r="X393">
            <v>22</v>
          </cell>
          <cell r="Y393">
            <v>36641</v>
          </cell>
        </row>
        <row r="394">
          <cell r="A394">
            <v>36643</v>
          </cell>
          <cell r="B394" t="str">
            <v>IN</v>
          </cell>
          <cell r="C394" t="str">
            <v>749285</v>
          </cell>
          <cell r="D394">
            <v>0</v>
          </cell>
          <cell r="E394">
            <v>36641</v>
          </cell>
          <cell r="F394">
            <v>2</v>
          </cell>
          <cell r="G394" t="str">
            <v>122239</v>
          </cell>
          <cell r="H394" t="str">
            <v>B0004129</v>
          </cell>
          <cell r="I394">
            <v>36673</v>
          </cell>
          <cell r="J394">
            <v>5</v>
          </cell>
          <cell r="K394" t="str">
            <v>CPQ-143315-B21</v>
          </cell>
          <cell r="L394" t="str">
            <v>143315-B21</v>
          </cell>
          <cell r="M394" t="str">
            <v>MOUSE - OPAL F/ARMADA</v>
          </cell>
          <cell r="N394" t="str">
            <v>x</v>
          </cell>
          <cell r="P394">
            <v>1</v>
          </cell>
          <cell r="Q394">
            <v>29</v>
          </cell>
          <cell r="R394">
            <v>29</v>
          </cell>
          <cell r="S394">
            <v>13.61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  <cell r="X394">
            <v>29</v>
          </cell>
          <cell r="Y394">
            <v>36641</v>
          </cell>
        </row>
        <row r="395">
          <cell r="A395">
            <v>36642</v>
          </cell>
          <cell r="B395" t="str">
            <v>IN</v>
          </cell>
          <cell r="C395" t="str">
            <v>745591</v>
          </cell>
          <cell r="D395">
            <v>0</v>
          </cell>
          <cell r="E395">
            <v>36641</v>
          </cell>
          <cell r="F395">
            <v>1</v>
          </cell>
          <cell r="G395" t="str">
            <v>122240</v>
          </cell>
          <cell r="H395" t="str">
            <v>B0004130</v>
          </cell>
          <cell r="I395">
            <v>36672</v>
          </cell>
          <cell r="J395">
            <v>1</v>
          </cell>
          <cell r="K395" t="str">
            <v>TCM-3CCFE575BT</v>
          </cell>
          <cell r="L395" t="str">
            <v>3CCFE575BT</v>
          </cell>
          <cell r="M395" t="str">
            <v>10/100 LAN CARDBUS PC CARD W/CABLE</v>
          </cell>
          <cell r="N395" t="str">
            <v>x</v>
          </cell>
          <cell r="P395">
            <v>1</v>
          </cell>
          <cell r="Q395">
            <v>144</v>
          </cell>
          <cell r="R395">
            <v>144</v>
          </cell>
          <cell r="S395">
            <v>13.7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157.69999999999999</v>
          </cell>
          <cell r="Y395">
            <v>36641</v>
          </cell>
        </row>
        <row r="396">
          <cell r="A396">
            <v>36643</v>
          </cell>
          <cell r="B396" t="str">
            <v>IN</v>
          </cell>
          <cell r="C396" t="str">
            <v>749286</v>
          </cell>
          <cell r="D396">
            <v>0</v>
          </cell>
          <cell r="E396">
            <v>36641</v>
          </cell>
          <cell r="F396">
            <v>2</v>
          </cell>
          <cell r="G396" t="str">
            <v>122240</v>
          </cell>
          <cell r="H396" t="str">
            <v>B0004130</v>
          </cell>
          <cell r="I396">
            <v>36673</v>
          </cell>
          <cell r="J396">
            <v>6</v>
          </cell>
          <cell r="K396" t="str">
            <v>CPQ-400313-B21</v>
          </cell>
          <cell r="L396" t="str">
            <v>400313-B21</v>
          </cell>
          <cell r="M396" t="str">
            <v>128MB 100MHZ SDRAM ARMADAM300,M700,E700</v>
          </cell>
          <cell r="N396" t="str">
            <v>x</v>
          </cell>
          <cell r="P396">
            <v>2</v>
          </cell>
          <cell r="Q396">
            <v>177</v>
          </cell>
          <cell r="R396">
            <v>354</v>
          </cell>
          <cell r="X396">
            <v>354</v>
          </cell>
          <cell r="Y396">
            <v>36641</v>
          </cell>
        </row>
        <row r="397">
          <cell r="A397">
            <v>36643</v>
          </cell>
          <cell r="B397" t="str">
            <v>IN</v>
          </cell>
          <cell r="C397" t="str">
            <v>749286</v>
          </cell>
          <cell r="D397">
            <v>0</v>
          </cell>
          <cell r="E397">
            <v>36641</v>
          </cell>
          <cell r="F397">
            <v>2</v>
          </cell>
          <cell r="G397" t="str">
            <v>122240</v>
          </cell>
          <cell r="H397" t="str">
            <v>B0004130</v>
          </cell>
          <cell r="I397">
            <v>36673</v>
          </cell>
          <cell r="J397">
            <v>1</v>
          </cell>
          <cell r="K397" t="str">
            <v>CPQ-400312-B21</v>
          </cell>
          <cell r="L397" t="str">
            <v>400312-B21</v>
          </cell>
          <cell r="M397" t="str">
            <v>64MB 100MHZ SDRAM ARMADAM300,M700,E700</v>
          </cell>
          <cell r="N397" t="str">
            <v>x</v>
          </cell>
          <cell r="P397">
            <v>1</v>
          </cell>
          <cell r="Q397">
            <v>127</v>
          </cell>
          <cell r="R397">
            <v>127</v>
          </cell>
          <cell r="S397">
            <v>336.52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463.52</v>
          </cell>
          <cell r="Y397">
            <v>36641</v>
          </cell>
        </row>
        <row r="398">
          <cell r="A398">
            <v>36643</v>
          </cell>
          <cell r="B398" t="str">
            <v>IN</v>
          </cell>
          <cell r="C398" t="str">
            <v>749286</v>
          </cell>
          <cell r="D398">
            <v>0</v>
          </cell>
          <cell r="E398">
            <v>36641</v>
          </cell>
          <cell r="F398">
            <v>2</v>
          </cell>
          <cell r="G398" t="str">
            <v>122240</v>
          </cell>
          <cell r="H398" t="str">
            <v>B0004130</v>
          </cell>
          <cell r="I398">
            <v>36673</v>
          </cell>
          <cell r="J398">
            <v>3</v>
          </cell>
          <cell r="K398" t="str">
            <v>CPQ-382500-001</v>
          </cell>
          <cell r="L398" t="str">
            <v>382500-001</v>
          </cell>
          <cell r="M398" t="str">
            <v>ARMADA CONVENIENCE BASE E</v>
          </cell>
          <cell r="N398" t="str">
            <v>x</v>
          </cell>
          <cell r="P398">
            <v>1</v>
          </cell>
          <cell r="Q398">
            <v>212</v>
          </cell>
          <cell r="R398">
            <v>212</v>
          </cell>
          <cell r="S398">
            <v>5.12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212</v>
          </cell>
          <cell r="Y398">
            <v>36641</v>
          </cell>
        </row>
        <row r="399">
          <cell r="A399">
            <v>36647</v>
          </cell>
          <cell r="B399" t="str">
            <v>IN</v>
          </cell>
          <cell r="C399" t="str">
            <v>754515</v>
          </cell>
          <cell r="D399">
            <v>0</v>
          </cell>
          <cell r="E399">
            <v>36641</v>
          </cell>
          <cell r="F399">
            <v>6</v>
          </cell>
          <cell r="G399" t="str">
            <v>122240</v>
          </cell>
          <cell r="H399" t="str">
            <v>B0004130</v>
          </cell>
          <cell r="I399">
            <v>36677</v>
          </cell>
          <cell r="J399">
            <v>1</v>
          </cell>
          <cell r="K399" t="str">
            <v>CPQ-122931-B25</v>
          </cell>
          <cell r="L399" t="str">
            <v>122931-B25</v>
          </cell>
          <cell r="M399" t="str">
            <v>ARMADA CONVENIENCE BASE EMONITOR STAND</v>
          </cell>
          <cell r="N399" t="str">
            <v>x</v>
          </cell>
          <cell r="P399">
            <v>1</v>
          </cell>
          <cell r="Q399">
            <v>75</v>
          </cell>
          <cell r="R399">
            <v>75</v>
          </cell>
          <cell r="S399">
            <v>6.19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81.19</v>
          </cell>
          <cell r="Y399">
            <v>36645</v>
          </cell>
        </row>
        <row r="400">
          <cell r="A400">
            <v>36650</v>
          </cell>
          <cell r="B400" t="str">
            <v>IN</v>
          </cell>
          <cell r="C400" t="str">
            <v>758951</v>
          </cell>
          <cell r="D400">
            <v>0</v>
          </cell>
          <cell r="E400">
            <v>36641</v>
          </cell>
          <cell r="F400">
            <v>9</v>
          </cell>
          <cell r="G400" t="str">
            <v>122240</v>
          </cell>
          <cell r="H400" t="str">
            <v>B0004130</v>
          </cell>
          <cell r="I400">
            <v>36680</v>
          </cell>
          <cell r="J400">
            <v>1</v>
          </cell>
          <cell r="K400" t="str">
            <v>COI-1005F.ENO</v>
          </cell>
          <cell r="L400" t="str">
            <v>1005FENRON006</v>
          </cell>
          <cell r="M400" t="str">
            <v>ATTACHE SINGLE GUSSET SMALL CASE</v>
          </cell>
          <cell r="N400" t="str">
            <v>x</v>
          </cell>
          <cell r="P400">
            <v>1</v>
          </cell>
          <cell r="Q400">
            <v>62</v>
          </cell>
          <cell r="R400">
            <v>62</v>
          </cell>
          <cell r="S400">
            <v>5.12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67.12</v>
          </cell>
          <cell r="Y400">
            <v>36648</v>
          </cell>
        </row>
        <row r="401">
          <cell r="A401">
            <v>36643</v>
          </cell>
          <cell r="B401" t="str">
            <v>IN</v>
          </cell>
          <cell r="C401" t="str">
            <v>749286</v>
          </cell>
          <cell r="D401">
            <v>0</v>
          </cell>
          <cell r="E401">
            <v>36641</v>
          </cell>
          <cell r="F401">
            <v>2</v>
          </cell>
          <cell r="G401" t="str">
            <v>122240</v>
          </cell>
          <cell r="H401" t="str">
            <v>B0004130</v>
          </cell>
          <cell r="I401">
            <v>36673</v>
          </cell>
          <cell r="J401">
            <v>4</v>
          </cell>
          <cell r="K401" t="str">
            <v>CPQ-294343-001</v>
          </cell>
          <cell r="L401" t="str">
            <v>294343-001</v>
          </cell>
          <cell r="M401" t="str">
            <v>ENHANCED KYBRD - OPAL F/ARMADA</v>
          </cell>
          <cell r="N401" t="str">
            <v>x</v>
          </cell>
          <cell r="P401">
            <v>1</v>
          </cell>
          <cell r="Q401">
            <v>52</v>
          </cell>
          <cell r="R401">
            <v>52</v>
          </cell>
          <cell r="X401">
            <v>52</v>
          </cell>
          <cell r="Y401">
            <v>36641</v>
          </cell>
        </row>
        <row r="402">
          <cell r="A402">
            <v>36642</v>
          </cell>
          <cell r="B402" t="str">
            <v>IN</v>
          </cell>
          <cell r="C402" t="str">
            <v>745591</v>
          </cell>
          <cell r="D402">
            <v>0</v>
          </cell>
          <cell r="E402">
            <v>36641</v>
          </cell>
          <cell r="F402">
            <v>1</v>
          </cell>
          <cell r="G402" t="str">
            <v>122240</v>
          </cell>
          <cell r="H402" t="str">
            <v>B0004130</v>
          </cell>
          <cell r="I402">
            <v>36672</v>
          </cell>
          <cell r="J402">
            <v>3</v>
          </cell>
          <cell r="K402" t="str">
            <v>MIC-FREIGHT</v>
          </cell>
          <cell r="L402" t="str">
            <v>FREIGHT</v>
          </cell>
          <cell r="M402" t="str">
            <v>FREIGHT CHARGE TAXABLETAXABLE</v>
          </cell>
          <cell r="N402" t="str">
            <v>x</v>
          </cell>
          <cell r="P402">
            <v>1</v>
          </cell>
          <cell r="Q402">
            <v>22</v>
          </cell>
          <cell r="R402">
            <v>22</v>
          </cell>
          <cell r="S402">
            <v>13.7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22</v>
          </cell>
          <cell r="Y402">
            <v>36641</v>
          </cell>
        </row>
        <row r="403">
          <cell r="A403">
            <v>36643</v>
          </cell>
          <cell r="B403" t="str">
            <v>IN</v>
          </cell>
          <cell r="C403" t="str">
            <v>749286</v>
          </cell>
          <cell r="D403">
            <v>0</v>
          </cell>
          <cell r="E403">
            <v>36641</v>
          </cell>
          <cell r="F403">
            <v>2</v>
          </cell>
          <cell r="G403" t="str">
            <v>122240</v>
          </cell>
          <cell r="H403" t="str">
            <v>B0004130</v>
          </cell>
          <cell r="I403">
            <v>36673</v>
          </cell>
          <cell r="J403">
            <v>5</v>
          </cell>
          <cell r="K403" t="str">
            <v>CPQ-143315-B21</v>
          </cell>
          <cell r="L403" t="str">
            <v>143315-B21</v>
          </cell>
          <cell r="M403" t="str">
            <v>MOUSE - OPAL F/ARMADA</v>
          </cell>
          <cell r="N403" t="str">
            <v>x</v>
          </cell>
          <cell r="P403">
            <v>1</v>
          </cell>
          <cell r="Q403">
            <v>29</v>
          </cell>
          <cell r="R403">
            <v>29</v>
          </cell>
          <cell r="S403">
            <v>331.65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29</v>
          </cell>
          <cell r="Y403">
            <v>36641</v>
          </cell>
        </row>
        <row r="404">
          <cell r="A404">
            <v>36642</v>
          </cell>
          <cell r="B404" t="str">
            <v>IN</v>
          </cell>
          <cell r="C404" t="str">
            <v>745592</v>
          </cell>
          <cell r="D404">
            <v>0</v>
          </cell>
          <cell r="E404">
            <v>36641</v>
          </cell>
          <cell r="F404">
            <v>1</v>
          </cell>
          <cell r="G404" t="str">
            <v>122257</v>
          </cell>
          <cell r="H404" t="str">
            <v>B0004131</v>
          </cell>
          <cell r="I404">
            <v>36672</v>
          </cell>
          <cell r="J404">
            <v>1</v>
          </cell>
          <cell r="K404" t="str">
            <v>TCM-3CCFE575BT</v>
          </cell>
          <cell r="L404" t="str">
            <v>3CCFE575BT</v>
          </cell>
          <cell r="M404" t="str">
            <v>10/100 LAN CARDBUS PC CARD W/CABLE</v>
          </cell>
          <cell r="N404" t="str">
            <v>x</v>
          </cell>
          <cell r="P404">
            <v>1</v>
          </cell>
          <cell r="Q404">
            <v>144</v>
          </cell>
          <cell r="R404">
            <v>144</v>
          </cell>
          <cell r="S404">
            <v>13.78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  <cell r="X404">
            <v>157.78</v>
          </cell>
          <cell r="Y404">
            <v>36641</v>
          </cell>
        </row>
        <row r="405">
          <cell r="A405">
            <v>36643</v>
          </cell>
          <cell r="B405" t="str">
            <v>IN</v>
          </cell>
          <cell r="C405" t="str">
            <v>749292</v>
          </cell>
          <cell r="D405">
            <v>0</v>
          </cell>
          <cell r="E405">
            <v>36641</v>
          </cell>
          <cell r="F405">
            <v>2</v>
          </cell>
          <cell r="G405" t="str">
            <v>122257</v>
          </cell>
          <cell r="H405" t="str">
            <v>B0004131</v>
          </cell>
          <cell r="I405">
            <v>36673</v>
          </cell>
          <cell r="J405">
            <v>1</v>
          </cell>
          <cell r="K405" t="str">
            <v>CPQ-400312-B21</v>
          </cell>
          <cell r="L405" t="str">
            <v>400312-B21</v>
          </cell>
          <cell r="M405" t="str">
            <v>64MB 100MHZ SDRAM ARMADAM300,M700,E700</v>
          </cell>
          <cell r="N405" t="str">
            <v>x</v>
          </cell>
          <cell r="P405">
            <v>1</v>
          </cell>
          <cell r="Q405">
            <v>127</v>
          </cell>
          <cell r="R405">
            <v>127</v>
          </cell>
          <cell r="S405">
            <v>34.65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161.65</v>
          </cell>
          <cell r="Y405">
            <v>36641</v>
          </cell>
        </row>
        <row r="406">
          <cell r="A406">
            <v>36643</v>
          </cell>
          <cell r="B406" t="str">
            <v>IN</v>
          </cell>
          <cell r="C406" t="str">
            <v>749292</v>
          </cell>
          <cell r="D406">
            <v>0</v>
          </cell>
          <cell r="E406">
            <v>36641</v>
          </cell>
          <cell r="F406">
            <v>2</v>
          </cell>
          <cell r="G406" t="str">
            <v>122257</v>
          </cell>
          <cell r="H406" t="str">
            <v>B0004131</v>
          </cell>
          <cell r="I406">
            <v>36673</v>
          </cell>
          <cell r="J406">
            <v>2</v>
          </cell>
          <cell r="K406" t="str">
            <v>CPQ-382500-001</v>
          </cell>
          <cell r="L406" t="str">
            <v>382500-001</v>
          </cell>
          <cell r="M406" t="str">
            <v>ARMADA CONVENIENCE BASE E</v>
          </cell>
          <cell r="N406" t="str">
            <v>x</v>
          </cell>
          <cell r="P406">
            <v>1</v>
          </cell>
          <cell r="Q406">
            <v>212</v>
          </cell>
          <cell r="R406">
            <v>212</v>
          </cell>
          <cell r="S406">
            <v>5.12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212</v>
          </cell>
          <cell r="Y406">
            <v>36641</v>
          </cell>
        </row>
        <row r="407">
          <cell r="A407">
            <v>36648</v>
          </cell>
          <cell r="B407" t="str">
            <v>IN</v>
          </cell>
          <cell r="C407" t="str">
            <v>755459</v>
          </cell>
          <cell r="D407">
            <v>0</v>
          </cell>
          <cell r="E407">
            <v>36641</v>
          </cell>
          <cell r="F407">
            <v>7</v>
          </cell>
          <cell r="G407" t="str">
            <v>122257</v>
          </cell>
          <cell r="H407" t="str">
            <v>B0004131</v>
          </cell>
          <cell r="I407">
            <v>36678</v>
          </cell>
          <cell r="J407">
            <v>2</v>
          </cell>
          <cell r="K407" t="str">
            <v>CPQ-122931-B25</v>
          </cell>
          <cell r="L407" t="str">
            <v>122931-B25</v>
          </cell>
          <cell r="M407" t="str">
            <v>ARMADA CONVENIENCE BASE EMONITOR STAND</v>
          </cell>
          <cell r="N407" t="str">
            <v>x</v>
          </cell>
          <cell r="P407">
            <v>1</v>
          </cell>
          <cell r="Q407">
            <v>75</v>
          </cell>
          <cell r="R407">
            <v>75</v>
          </cell>
          <cell r="X407">
            <v>75</v>
          </cell>
          <cell r="Y407">
            <v>36647</v>
          </cell>
        </row>
        <row r="408">
          <cell r="A408">
            <v>36650</v>
          </cell>
          <cell r="B408" t="str">
            <v>IN</v>
          </cell>
          <cell r="C408" t="str">
            <v>758950</v>
          </cell>
          <cell r="D408">
            <v>0</v>
          </cell>
          <cell r="E408">
            <v>36641</v>
          </cell>
          <cell r="F408">
            <v>9</v>
          </cell>
          <cell r="G408" t="str">
            <v>122257</v>
          </cell>
          <cell r="H408" t="str">
            <v>B0004131</v>
          </cell>
          <cell r="I408">
            <v>36680</v>
          </cell>
          <cell r="J408">
            <v>1</v>
          </cell>
          <cell r="K408" t="str">
            <v>COI-1005F.ENO</v>
          </cell>
          <cell r="L408" t="str">
            <v>1005FENRON006</v>
          </cell>
          <cell r="M408" t="str">
            <v>ATTACHE SINGLE GUSSET SMALL CASE</v>
          </cell>
          <cell r="N408" t="str">
            <v>x</v>
          </cell>
          <cell r="P408">
            <v>1</v>
          </cell>
          <cell r="Q408">
            <v>62</v>
          </cell>
          <cell r="R408">
            <v>62</v>
          </cell>
          <cell r="S408">
            <v>5.12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  <cell r="X408">
            <v>67.12</v>
          </cell>
          <cell r="Y408">
            <v>36648</v>
          </cell>
        </row>
        <row r="409">
          <cell r="A409">
            <v>36643</v>
          </cell>
          <cell r="B409" t="str">
            <v>IN</v>
          </cell>
          <cell r="C409" t="str">
            <v>749292</v>
          </cell>
          <cell r="D409">
            <v>0</v>
          </cell>
          <cell r="E409">
            <v>36641</v>
          </cell>
          <cell r="F409">
            <v>2</v>
          </cell>
          <cell r="G409" t="str">
            <v>122257</v>
          </cell>
          <cell r="H409" t="str">
            <v>B0004131</v>
          </cell>
          <cell r="I409">
            <v>36673</v>
          </cell>
          <cell r="J409">
            <v>3</v>
          </cell>
          <cell r="K409" t="str">
            <v>CPQ-294343-001</v>
          </cell>
          <cell r="L409" t="str">
            <v>294343-001</v>
          </cell>
          <cell r="M409" t="str">
            <v>ENHANCED KYBRD - OPAL F/ARMADA</v>
          </cell>
          <cell r="N409" t="str">
            <v>x</v>
          </cell>
          <cell r="P409">
            <v>1</v>
          </cell>
          <cell r="Q409">
            <v>52</v>
          </cell>
          <cell r="R409">
            <v>52</v>
          </cell>
          <cell r="X409">
            <v>52</v>
          </cell>
          <cell r="Y409">
            <v>36641</v>
          </cell>
        </row>
        <row r="410">
          <cell r="A410">
            <v>36642</v>
          </cell>
          <cell r="B410" t="str">
            <v>IN</v>
          </cell>
          <cell r="C410" t="str">
            <v>745592</v>
          </cell>
          <cell r="D410">
            <v>0</v>
          </cell>
          <cell r="E410">
            <v>36641</v>
          </cell>
          <cell r="F410">
            <v>1</v>
          </cell>
          <cell r="G410" t="str">
            <v>122257</v>
          </cell>
          <cell r="H410" t="str">
            <v>B0004131</v>
          </cell>
          <cell r="I410">
            <v>36672</v>
          </cell>
          <cell r="J410">
            <v>3</v>
          </cell>
          <cell r="K410" t="str">
            <v>MIC-FREIGHT</v>
          </cell>
          <cell r="L410" t="str">
            <v>FREIGHT</v>
          </cell>
          <cell r="M410" t="str">
            <v>FREIGHT CHARGE TAXABLETAXABLE</v>
          </cell>
          <cell r="N410" t="str">
            <v>x</v>
          </cell>
          <cell r="P410">
            <v>1</v>
          </cell>
          <cell r="Q410">
            <v>23</v>
          </cell>
          <cell r="R410">
            <v>23</v>
          </cell>
          <cell r="X410">
            <v>23</v>
          </cell>
          <cell r="Y410">
            <v>36641</v>
          </cell>
        </row>
        <row r="411">
          <cell r="A411">
            <v>36643</v>
          </cell>
          <cell r="B411" t="str">
            <v>IN</v>
          </cell>
          <cell r="C411" t="str">
            <v>749292</v>
          </cell>
          <cell r="D411">
            <v>0</v>
          </cell>
          <cell r="E411">
            <v>36641</v>
          </cell>
          <cell r="F411">
            <v>2</v>
          </cell>
          <cell r="G411" t="str">
            <v>122257</v>
          </cell>
          <cell r="H411" t="str">
            <v>B0004131</v>
          </cell>
          <cell r="I411">
            <v>36673</v>
          </cell>
          <cell r="J411">
            <v>4</v>
          </cell>
          <cell r="K411" t="str">
            <v>CPQ-143315-B21</v>
          </cell>
          <cell r="L411" t="str">
            <v>143315-B21</v>
          </cell>
          <cell r="M411" t="str">
            <v>MOUSE - OPAL F/ARMADA</v>
          </cell>
          <cell r="N411" t="str">
            <v>x</v>
          </cell>
          <cell r="P411">
            <v>1</v>
          </cell>
          <cell r="Q411">
            <v>29</v>
          </cell>
          <cell r="R411">
            <v>29</v>
          </cell>
          <cell r="X411">
            <v>29</v>
          </cell>
          <cell r="Y411">
            <v>36641</v>
          </cell>
        </row>
        <row r="412">
          <cell r="A412">
            <v>36648</v>
          </cell>
          <cell r="B412" t="str">
            <v>IN</v>
          </cell>
          <cell r="C412" t="str">
            <v>756209</v>
          </cell>
          <cell r="D412">
            <v>0</v>
          </cell>
          <cell r="E412">
            <v>36644</v>
          </cell>
          <cell r="F412">
            <v>4</v>
          </cell>
          <cell r="G412" t="str">
            <v>122475</v>
          </cell>
          <cell r="H412" t="str">
            <v>B0004131</v>
          </cell>
          <cell r="I412">
            <v>36678</v>
          </cell>
          <cell r="J412">
            <v>2</v>
          </cell>
          <cell r="K412" t="str">
            <v>MCS-269-02409.4C</v>
          </cell>
          <cell r="L412" t="str">
            <v>269-02409</v>
          </cell>
          <cell r="M412" t="str">
            <v>SEL4-C OFFICEPRO 2000 WIN32 ENG</v>
          </cell>
          <cell r="N412" t="str">
            <v>x</v>
          </cell>
          <cell r="P412">
            <v>1</v>
          </cell>
          <cell r="Q412">
            <v>296</v>
          </cell>
          <cell r="R412">
            <v>296</v>
          </cell>
          <cell r="S412">
            <v>13.7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296</v>
          </cell>
          <cell r="Y412">
            <v>36648</v>
          </cell>
        </row>
        <row r="413">
          <cell r="A413">
            <v>36648</v>
          </cell>
          <cell r="B413" t="str">
            <v>IN</v>
          </cell>
          <cell r="C413" t="str">
            <v>756209</v>
          </cell>
          <cell r="D413">
            <v>0</v>
          </cell>
          <cell r="E413">
            <v>36644</v>
          </cell>
          <cell r="F413">
            <v>4</v>
          </cell>
          <cell r="G413" t="str">
            <v>122475</v>
          </cell>
          <cell r="H413" t="str">
            <v>B0004131</v>
          </cell>
          <cell r="I413">
            <v>36678</v>
          </cell>
          <cell r="J413">
            <v>1</v>
          </cell>
          <cell r="K413" t="str">
            <v>MCS-021-00996.4U2</v>
          </cell>
          <cell r="L413" t="str">
            <v>021-00996</v>
          </cell>
          <cell r="M413" t="str">
            <v>SEL4-UA OFFICE WIN32 ENGUPGADV</v>
          </cell>
          <cell r="N413" t="str">
            <v>x</v>
          </cell>
          <cell r="P413">
            <v>1</v>
          </cell>
          <cell r="Q413">
            <v>189</v>
          </cell>
          <cell r="R413">
            <v>189</v>
          </cell>
          <cell r="S413">
            <v>40.01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229.01</v>
          </cell>
          <cell r="Y413">
            <v>36648</v>
          </cell>
        </row>
        <row r="414">
          <cell r="A414">
            <v>36642</v>
          </cell>
          <cell r="B414" t="str">
            <v>IN</v>
          </cell>
          <cell r="C414" t="str">
            <v>745593</v>
          </cell>
          <cell r="D414">
            <v>0</v>
          </cell>
          <cell r="E414">
            <v>36641</v>
          </cell>
          <cell r="F414">
            <v>1</v>
          </cell>
          <cell r="G414" t="str">
            <v>122258</v>
          </cell>
          <cell r="H414" t="str">
            <v>B0004132</v>
          </cell>
          <cell r="I414">
            <v>36672</v>
          </cell>
          <cell r="J414">
            <v>1</v>
          </cell>
          <cell r="K414" t="str">
            <v>TCM-3CCFE575BT</v>
          </cell>
          <cell r="L414" t="str">
            <v>3CCFE575BT</v>
          </cell>
          <cell r="M414" t="str">
            <v>10/100 LAN CARDBUS PC CARD W/CABLE</v>
          </cell>
          <cell r="N414" t="str">
            <v>x</v>
          </cell>
          <cell r="P414">
            <v>1</v>
          </cell>
          <cell r="Q414">
            <v>144</v>
          </cell>
          <cell r="R414">
            <v>144</v>
          </cell>
          <cell r="S414">
            <v>13.78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157.78</v>
          </cell>
          <cell r="Y414">
            <v>36641</v>
          </cell>
        </row>
        <row r="415">
          <cell r="A415">
            <v>36643</v>
          </cell>
          <cell r="B415" t="str">
            <v>IN</v>
          </cell>
          <cell r="C415" t="str">
            <v>749293</v>
          </cell>
          <cell r="D415">
            <v>0</v>
          </cell>
          <cell r="E415">
            <v>36641</v>
          </cell>
          <cell r="F415">
            <v>2</v>
          </cell>
          <cell r="G415" t="str">
            <v>122258</v>
          </cell>
          <cell r="H415" t="str">
            <v>B0004132</v>
          </cell>
          <cell r="I415">
            <v>36673</v>
          </cell>
          <cell r="J415">
            <v>1</v>
          </cell>
          <cell r="K415" t="str">
            <v>CPQ-400312-B21</v>
          </cell>
          <cell r="L415" t="str">
            <v>400312-B21</v>
          </cell>
          <cell r="M415" t="str">
            <v>64MB 100MHZ SDRAM ARMADAM300,M700,E700</v>
          </cell>
          <cell r="N415" t="str">
            <v>x</v>
          </cell>
          <cell r="P415">
            <v>1</v>
          </cell>
          <cell r="Q415">
            <v>127</v>
          </cell>
          <cell r="R415">
            <v>127</v>
          </cell>
          <cell r="S415">
            <v>34.65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161.65</v>
          </cell>
          <cell r="Y415">
            <v>36641</v>
          </cell>
        </row>
        <row r="416">
          <cell r="A416">
            <v>36643</v>
          </cell>
          <cell r="B416" t="str">
            <v>IN</v>
          </cell>
          <cell r="C416" t="str">
            <v>749293</v>
          </cell>
          <cell r="D416">
            <v>0</v>
          </cell>
          <cell r="E416">
            <v>36641</v>
          </cell>
          <cell r="F416">
            <v>2</v>
          </cell>
          <cell r="G416" t="str">
            <v>122258</v>
          </cell>
          <cell r="H416" t="str">
            <v>B0004132</v>
          </cell>
          <cell r="I416">
            <v>36673</v>
          </cell>
          <cell r="J416">
            <v>2</v>
          </cell>
          <cell r="K416" t="str">
            <v>CPQ-382500-001</v>
          </cell>
          <cell r="L416" t="str">
            <v>382500-001</v>
          </cell>
          <cell r="M416" t="str">
            <v>ARMADA CONVENIENCE BASE E</v>
          </cell>
          <cell r="N416" t="str">
            <v>x</v>
          </cell>
          <cell r="P416">
            <v>1</v>
          </cell>
          <cell r="Q416">
            <v>212</v>
          </cell>
          <cell r="R416">
            <v>212</v>
          </cell>
          <cell r="S416">
            <v>5.12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212</v>
          </cell>
          <cell r="Y416">
            <v>36641</v>
          </cell>
        </row>
        <row r="417">
          <cell r="A417">
            <v>36648</v>
          </cell>
          <cell r="B417" t="str">
            <v>IN</v>
          </cell>
          <cell r="C417" t="str">
            <v>755460</v>
          </cell>
          <cell r="D417">
            <v>0</v>
          </cell>
          <cell r="E417">
            <v>36641</v>
          </cell>
          <cell r="F417">
            <v>7</v>
          </cell>
          <cell r="G417" t="str">
            <v>122258</v>
          </cell>
          <cell r="H417" t="str">
            <v>B0004132</v>
          </cell>
          <cell r="I417">
            <v>36678</v>
          </cell>
          <cell r="J417">
            <v>2</v>
          </cell>
          <cell r="K417" t="str">
            <v>CPQ-122931-B25</v>
          </cell>
          <cell r="L417" t="str">
            <v>122931-B25</v>
          </cell>
          <cell r="M417" t="str">
            <v>ARMADA CONVENIENCE BASE EMONITOR STAND</v>
          </cell>
          <cell r="N417" t="str">
            <v>x</v>
          </cell>
          <cell r="P417">
            <v>1</v>
          </cell>
          <cell r="Q417">
            <v>75</v>
          </cell>
          <cell r="R417">
            <v>75</v>
          </cell>
          <cell r="X417">
            <v>75</v>
          </cell>
          <cell r="Y417">
            <v>36647</v>
          </cell>
        </row>
        <row r="418">
          <cell r="A418">
            <v>36650</v>
          </cell>
          <cell r="B418" t="str">
            <v>IN</v>
          </cell>
          <cell r="C418" t="str">
            <v>758952</v>
          </cell>
          <cell r="D418">
            <v>0</v>
          </cell>
          <cell r="E418">
            <v>36641</v>
          </cell>
          <cell r="F418">
            <v>9</v>
          </cell>
          <cell r="G418" t="str">
            <v>122258</v>
          </cell>
          <cell r="H418" t="str">
            <v>B0004132</v>
          </cell>
          <cell r="I418">
            <v>36680</v>
          </cell>
          <cell r="J418">
            <v>1</v>
          </cell>
          <cell r="K418" t="str">
            <v>COI-1005F.ENO</v>
          </cell>
          <cell r="L418" t="str">
            <v>1005FENRON006</v>
          </cell>
          <cell r="M418" t="str">
            <v>ATTACHE SINGLE GUSSET SMALL CASE</v>
          </cell>
          <cell r="N418" t="str">
            <v>x</v>
          </cell>
          <cell r="P418">
            <v>1</v>
          </cell>
          <cell r="Q418">
            <v>62</v>
          </cell>
          <cell r="R418">
            <v>62</v>
          </cell>
          <cell r="S418">
            <v>5.12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67.12</v>
          </cell>
          <cell r="Y418">
            <v>36648</v>
          </cell>
        </row>
        <row r="419">
          <cell r="A419">
            <v>36643</v>
          </cell>
          <cell r="B419" t="str">
            <v>IN</v>
          </cell>
          <cell r="C419" t="str">
            <v>749293</v>
          </cell>
          <cell r="D419">
            <v>0</v>
          </cell>
          <cell r="E419">
            <v>36641</v>
          </cell>
          <cell r="F419">
            <v>2</v>
          </cell>
          <cell r="G419" t="str">
            <v>122258</v>
          </cell>
          <cell r="H419" t="str">
            <v>B0004132</v>
          </cell>
          <cell r="I419">
            <v>36673</v>
          </cell>
          <cell r="J419">
            <v>3</v>
          </cell>
          <cell r="K419" t="str">
            <v>CPQ-294343-001</v>
          </cell>
          <cell r="L419" t="str">
            <v>294343-001</v>
          </cell>
          <cell r="M419" t="str">
            <v>ENHANCED KYBRD - OPAL F/ARMADA</v>
          </cell>
          <cell r="N419" t="str">
            <v>x</v>
          </cell>
          <cell r="P419">
            <v>1</v>
          </cell>
          <cell r="Q419">
            <v>52</v>
          </cell>
          <cell r="R419">
            <v>52</v>
          </cell>
          <cell r="X419">
            <v>52</v>
          </cell>
          <cell r="Y419">
            <v>36641</v>
          </cell>
        </row>
        <row r="420">
          <cell r="A420">
            <v>36642</v>
          </cell>
          <cell r="B420" t="str">
            <v>IN</v>
          </cell>
          <cell r="C420" t="str">
            <v>745593</v>
          </cell>
          <cell r="D420">
            <v>0</v>
          </cell>
          <cell r="E420">
            <v>36641</v>
          </cell>
          <cell r="F420">
            <v>1</v>
          </cell>
          <cell r="G420" t="str">
            <v>122258</v>
          </cell>
          <cell r="H420" t="str">
            <v>B0004132</v>
          </cell>
          <cell r="I420">
            <v>36672</v>
          </cell>
          <cell r="J420">
            <v>3</v>
          </cell>
          <cell r="K420" t="str">
            <v>MIC-FREIGHT</v>
          </cell>
          <cell r="L420" t="str">
            <v>FREIGHT</v>
          </cell>
          <cell r="M420" t="str">
            <v>FREIGHT CHARGE TAXABLETAXABLE</v>
          </cell>
          <cell r="N420" t="str">
            <v>x</v>
          </cell>
          <cell r="P420">
            <v>1</v>
          </cell>
          <cell r="Q420">
            <v>23</v>
          </cell>
          <cell r="R420">
            <v>23</v>
          </cell>
          <cell r="X420">
            <v>23</v>
          </cell>
          <cell r="Y420">
            <v>36641</v>
          </cell>
        </row>
        <row r="421">
          <cell r="A421">
            <v>36643</v>
          </cell>
          <cell r="B421" t="str">
            <v>IN</v>
          </cell>
          <cell r="C421" t="str">
            <v>749293</v>
          </cell>
          <cell r="D421">
            <v>0</v>
          </cell>
          <cell r="E421">
            <v>36641</v>
          </cell>
          <cell r="F421">
            <v>2</v>
          </cell>
          <cell r="G421" t="str">
            <v>122258</v>
          </cell>
          <cell r="H421" t="str">
            <v>B0004132</v>
          </cell>
          <cell r="I421">
            <v>36673</v>
          </cell>
          <cell r="J421">
            <v>4</v>
          </cell>
          <cell r="K421" t="str">
            <v>CPQ-143315-B21</v>
          </cell>
          <cell r="L421" t="str">
            <v>143315-B21</v>
          </cell>
          <cell r="M421" t="str">
            <v>MOUSE - OPAL F/ARMADA</v>
          </cell>
          <cell r="N421" t="str">
            <v>x</v>
          </cell>
          <cell r="P421">
            <v>1</v>
          </cell>
          <cell r="Q421">
            <v>29</v>
          </cell>
          <cell r="R421">
            <v>29</v>
          </cell>
          <cell r="X421">
            <v>29</v>
          </cell>
          <cell r="Y421">
            <v>36641</v>
          </cell>
        </row>
        <row r="422">
          <cell r="A422">
            <v>36648</v>
          </cell>
          <cell r="B422" t="str">
            <v>IN</v>
          </cell>
          <cell r="C422" t="str">
            <v>756446</v>
          </cell>
          <cell r="D422">
            <v>0</v>
          </cell>
          <cell r="E422">
            <v>36644</v>
          </cell>
          <cell r="F422">
            <v>4</v>
          </cell>
          <cell r="G422" t="str">
            <v>122476</v>
          </cell>
          <cell r="H422" t="str">
            <v>B0004132</v>
          </cell>
          <cell r="I422">
            <v>36678</v>
          </cell>
          <cell r="J422">
            <v>2</v>
          </cell>
          <cell r="K422" t="str">
            <v>MCS-269-02409.4C</v>
          </cell>
          <cell r="L422" t="str">
            <v>269-02409</v>
          </cell>
          <cell r="M422" t="str">
            <v>SEL4-C OFFICEPRO 2000 WIN32 ENG</v>
          </cell>
          <cell r="N422" t="str">
            <v>x</v>
          </cell>
          <cell r="P422">
            <v>1</v>
          </cell>
          <cell r="Q422">
            <v>296</v>
          </cell>
          <cell r="R422">
            <v>296</v>
          </cell>
          <cell r="S422">
            <v>13.7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296</v>
          </cell>
          <cell r="Y422">
            <v>36648</v>
          </cell>
        </row>
        <row r="423">
          <cell r="A423">
            <v>36648</v>
          </cell>
          <cell r="B423" t="str">
            <v>IN</v>
          </cell>
          <cell r="C423" t="str">
            <v>756446</v>
          </cell>
          <cell r="D423">
            <v>0</v>
          </cell>
          <cell r="E423">
            <v>36644</v>
          </cell>
          <cell r="F423">
            <v>4</v>
          </cell>
          <cell r="G423" t="str">
            <v>122476</v>
          </cell>
          <cell r="H423" t="str">
            <v>B0004132</v>
          </cell>
          <cell r="I423">
            <v>36678</v>
          </cell>
          <cell r="J423">
            <v>1</v>
          </cell>
          <cell r="K423" t="str">
            <v>MCS-021-00996.4U2</v>
          </cell>
          <cell r="L423" t="str">
            <v>021-00996</v>
          </cell>
          <cell r="M423" t="str">
            <v>SEL4-UA OFFICE WIN32 ENGUPGADV</v>
          </cell>
          <cell r="N423" t="str">
            <v>x</v>
          </cell>
          <cell r="P423">
            <v>1</v>
          </cell>
          <cell r="Q423">
            <v>189</v>
          </cell>
          <cell r="R423">
            <v>189</v>
          </cell>
          <cell r="S423">
            <v>40.01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229.01</v>
          </cell>
          <cell r="Y423">
            <v>36648</v>
          </cell>
        </row>
        <row r="424">
          <cell r="A424">
            <v>36642</v>
          </cell>
          <cell r="B424" t="str">
            <v>IN</v>
          </cell>
          <cell r="C424" t="str">
            <v>745594</v>
          </cell>
          <cell r="D424">
            <v>0</v>
          </cell>
          <cell r="E424">
            <v>36641</v>
          </cell>
          <cell r="F424">
            <v>1</v>
          </cell>
          <cell r="G424" t="str">
            <v>122262</v>
          </cell>
          <cell r="H424" t="str">
            <v>B0004133</v>
          </cell>
          <cell r="I424">
            <v>36672</v>
          </cell>
          <cell r="J424">
            <v>1</v>
          </cell>
          <cell r="K424" t="str">
            <v>TCM-3CCFE575BT</v>
          </cell>
          <cell r="L424" t="str">
            <v>3CCFE575BT</v>
          </cell>
          <cell r="M424" t="str">
            <v>10/100 LAN CARDBUS PC CARD W/CABLE</v>
          </cell>
          <cell r="N424" t="str">
            <v>x</v>
          </cell>
          <cell r="P424">
            <v>1</v>
          </cell>
          <cell r="Q424">
            <v>144</v>
          </cell>
          <cell r="R424">
            <v>144</v>
          </cell>
          <cell r="S424">
            <v>14.11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  <cell r="X424">
            <v>158.11000000000001</v>
          </cell>
          <cell r="Y424">
            <v>36641</v>
          </cell>
        </row>
        <row r="425">
          <cell r="A425">
            <v>36644</v>
          </cell>
          <cell r="B425" t="str">
            <v>IN</v>
          </cell>
          <cell r="C425" t="str">
            <v>751912</v>
          </cell>
          <cell r="D425">
            <v>0</v>
          </cell>
          <cell r="E425">
            <v>36641</v>
          </cell>
          <cell r="F425">
            <v>3</v>
          </cell>
          <cell r="G425" t="str">
            <v>122262</v>
          </cell>
          <cell r="H425" t="str">
            <v>B0004133</v>
          </cell>
          <cell r="I425">
            <v>36674</v>
          </cell>
          <cell r="J425">
            <v>1</v>
          </cell>
          <cell r="K425" t="str">
            <v>CPQ-400312-B21</v>
          </cell>
          <cell r="L425" t="str">
            <v>400312-B21</v>
          </cell>
          <cell r="M425" t="str">
            <v>64MB 100MHZ SDRAM ARMADAM300,M700,E700</v>
          </cell>
          <cell r="N425" t="str">
            <v>x</v>
          </cell>
          <cell r="P425">
            <v>1</v>
          </cell>
          <cell r="Q425">
            <v>127</v>
          </cell>
          <cell r="R425">
            <v>127</v>
          </cell>
          <cell r="S425">
            <v>17.16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144.16</v>
          </cell>
          <cell r="Y425">
            <v>36643</v>
          </cell>
        </row>
        <row r="426">
          <cell r="A426">
            <v>36643</v>
          </cell>
          <cell r="B426" t="str">
            <v>IN</v>
          </cell>
          <cell r="C426" t="str">
            <v>747838</v>
          </cell>
          <cell r="D426">
            <v>0</v>
          </cell>
          <cell r="E426">
            <v>36641</v>
          </cell>
          <cell r="F426">
            <v>2</v>
          </cell>
          <cell r="G426" t="str">
            <v>122262</v>
          </cell>
          <cell r="H426" t="str">
            <v>B0004133</v>
          </cell>
          <cell r="I426">
            <v>36673</v>
          </cell>
          <cell r="J426">
            <v>1</v>
          </cell>
          <cell r="K426" t="str">
            <v>CPQ-382500-001</v>
          </cell>
          <cell r="L426" t="str">
            <v>382500-001</v>
          </cell>
          <cell r="M426" t="str">
            <v>ARMADA CONVENIENCE BASE E</v>
          </cell>
          <cell r="N426" t="str">
            <v>x</v>
          </cell>
          <cell r="P426">
            <v>1</v>
          </cell>
          <cell r="Q426">
            <v>212</v>
          </cell>
          <cell r="R426">
            <v>212</v>
          </cell>
          <cell r="S426">
            <v>30.2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242.2</v>
          </cell>
          <cell r="Y426">
            <v>36642</v>
          </cell>
        </row>
        <row r="427">
          <cell r="A427">
            <v>36648</v>
          </cell>
          <cell r="B427" t="str">
            <v>IN</v>
          </cell>
          <cell r="C427" t="str">
            <v>755461</v>
          </cell>
          <cell r="D427">
            <v>0</v>
          </cell>
          <cell r="E427">
            <v>36641</v>
          </cell>
          <cell r="F427">
            <v>7</v>
          </cell>
          <cell r="G427" t="str">
            <v>122262</v>
          </cell>
          <cell r="H427" t="str">
            <v>B0004133</v>
          </cell>
          <cell r="I427">
            <v>36678</v>
          </cell>
          <cell r="J427">
            <v>2</v>
          </cell>
          <cell r="K427" t="str">
            <v>CPQ-122931-B25</v>
          </cell>
          <cell r="L427" t="str">
            <v>122931-B25</v>
          </cell>
          <cell r="M427" t="str">
            <v>ARMADA CONVENIENCE BASE EMONITOR STAND</v>
          </cell>
          <cell r="N427" t="str">
            <v>x</v>
          </cell>
          <cell r="P427">
            <v>1</v>
          </cell>
          <cell r="Q427">
            <v>75</v>
          </cell>
          <cell r="R427">
            <v>75</v>
          </cell>
          <cell r="X427">
            <v>75</v>
          </cell>
          <cell r="Y427">
            <v>36647</v>
          </cell>
        </row>
        <row r="428">
          <cell r="A428">
            <v>36650</v>
          </cell>
          <cell r="B428" t="str">
            <v>IN</v>
          </cell>
          <cell r="C428" t="str">
            <v>758953</v>
          </cell>
          <cell r="D428">
            <v>0</v>
          </cell>
          <cell r="E428">
            <v>36641</v>
          </cell>
          <cell r="F428">
            <v>9</v>
          </cell>
          <cell r="G428" t="str">
            <v>122262</v>
          </cell>
          <cell r="H428" t="str">
            <v>B0004133</v>
          </cell>
          <cell r="I428">
            <v>36680</v>
          </cell>
          <cell r="J428">
            <v>1</v>
          </cell>
          <cell r="K428" t="str">
            <v>COI-1005F.ENO</v>
          </cell>
          <cell r="L428" t="str">
            <v>1005FENRON006</v>
          </cell>
          <cell r="M428" t="str">
            <v>ATTACHE SINGLE GUSSET SMALL CASE</v>
          </cell>
          <cell r="N428" t="str">
            <v>x</v>
          </cell>
          <cell r="P428">
            <v>1</v>
          </cell>
          <cell r="Q428">
            <v>62</v>
          </cell>
          <cell r="R428">
            <v>62</v>
          </cell>
          <cell r="S428">
            <v>5.12</v>
          </cell>
          <cell r="T428">
            <v>0</v>
          </cell>
          <cell r="U428">
            <v>0</v>
          </cell>
          <cell r="V428">
            <v>0</v>
          </cell>
          <cell r="W428">
            <v>0</v>
          </cell>
          <cell r="X428">
            <v>67.12</v>
          </cell>
          <cell r="Y428">
            <v>36648</v>
          </cell>
        </row>
        <row r="429">
          <cell r="A429">
            <v>36644</v>
          </cell>
          <cell r="B429" t="str">
            <v>IN</v>
          </cell>
          <cell r="C429" t="str">
            <v>751912</v>
          </cell>
          <cell r="D429">
            <v>0</v>
          </cell>
          <cell r="E429">
            <v>36641</v>
          </cell>
          <cell r="F429">
            <v>3</v>
          </cell>
          <cell r="G429" t="str">
            <v>122262</v>
          </cell>
          <cell r="H429" t="str">
            <v>B0004133</v>
          </cell>
          <cell r="I429">
            <v>36674</v>
          </cell>
          <cell r="J429">
            <v>2</v>
          </cell>
          <cell r="K429" t="str">
            <v>CPQ-294343-001</v>
          </cell>
          <cell r="L429" t="str">
            <v>294343-001</v>
          </cell>
          <cell r="M429" t="str">
            <v>ENHANCED KYBRD - OPAL F/ARMADA</v>
          </cell>
          <cell r="N429" t="str">
            <v>x</v>
          </cell>
          <cell r="P429">
            <v>1</v>
          </cell>
          <cell r="Q429">
            <v>52</v>
          </cell>
          <cell r="R429">
            <v>52</v>
          </cell>
          <cell r="X429">
            <v>52</v>
          </cell>
          <cell r="Y429">
            <v>36643</v>
          </cell>
        </row>
        <row r="430">
          <cell r="A430">
            <v>36642</v>
          </cell>
          <cell r="B430" t="str">
            <v>IN</v>
          </cell>
          <cell r="C430" t="str">
            <v>745594</v>
          </cell>
          <cell r="D430">
            <v>0</v>
          </cell>
          <cell r="E430">
            <v>36641</v>
          </cell>
          <cell r="F430">
            <v>1</v>
          </cell>
          <cell r="G430" t="str">
            <v>122262</v>
          </cell>
          <cell r="H430" t="str">
            <v>B0004133</v>
          </cell>
          <cell r="I430">
            <v>36672</v>
          </cell>
          <cell r="J430">
            <v>3</v>
          </cell>
          <cell r="K430" t="str">
            <v>MIC-FREIGHT</v>
          </cell>
          <cell r="L430" t="str">
            <v>FREIGHT</v>
          </cell>
          <cell r="M430" t="str">
            <v>FREIGHT CHARGE TAXABLETAXABLE</v>
          </cell>
          <cell r="N430" t="str">
            <v>x</v>
          </cell>
          <cell r="P430">
            <v>1</v>
          </cell>
          <cell r="Q430">
            <v>27</v>
          </cell>
          <cell r="R430">
            <v>27</v>
          </cell>
          <cell r="X430">
            <v>27</v>
          </cell>
          <cell r="Y430">
            <v>36641</v>
          </cell>
        </row>
        <row r="431">
          <cell r="A431">
            <v>36644</v>
          </cell>
          <cell r="B431" t="str">
            <v>IN</v>
          </cell>
          <cell r="C431" t="str">
            <v>751912</v>
          </cell>
          <cell r="D431">
            <v>0</v>
          </cell>
          <cell r="E431">
            <v>36641</v>
          </cell>
          <cell r="F431">
            <v>3</v>
          </cell>
          <cell r="G431" t="str">
            <v>122262</v>
          </cell>
          <cell r="H431" t="str">
            <v>B0004133</v>
          </cell>
          <cell r="I431">
            <v>36674</v>
          </cell>
          <cell r="J431">
            <v>3</v>
          </cell>
          <cell r="K431" t="str">
            <v>CPQ-143315-B21</v>
          </cell>
          <cell r="L431" t="str">
            <v>143315-B21</v>
          </cell>
          <cell r="M431" t="str">
            <v>MOUSE - OPAL F/ARMADA</v>
          </cell>
          <cell r="N431" t="str">
            <v>x</v>
          </cell>
          <cell r="P431">
            <v>1</v>
          </cell>
          <cell r="Q431">
            <v>29</v>
          </cell>
          <cell r="R431">
            <v>29</v>
          </cell>
          <cell r="X431">
            <v>29</v>
          </cell>
          <cell r="Y431">
            <v>36643</v>
          </cell>
        </row>
        <row r="432">
          <cell r="A432">
            <v>36644</v>
          </cell>
          <cell r="B432" t="str">
            <v>IN</v>
          </cell>
          <cell r="C432" t="str">
            <v>751921</v>
          </cell>
          <cell r="D432">
            <v>0</v>
          </cell>
          <cell r="E432">
            <v>36643</v>
          </cell>
          <cell r="F432">
            <v>1</v>
          </cell>
          <cell r="G432" t="str">
            <v>122358</v>
          </cell>
          <cell r="H432" t="str">
            <v>B0004161</v>
          </cell>
          <cell r="I432">
            <v>36674</v>
          </cell>
          <cell r="J432">
            <v>3</v>
          </cell>
          <cell r="K432" t="str">
            <v>MIC-FREIGHT</v>
          </cell>
          <cell r="L432" t="str">
            <v>FREIGHT</v>
          </cell>
          <cell r="M432" t="str">
            <v>FREIGHT CHARGE TAXABLETAXABLE</v>
          </cell>
          <cell r="N432" t="str">
            <v>x</v>
          </cell>
          <cell r="P432">
            <v>1</v>
          </cell>
          <cell r="Q432">
            <v>19</v>
          </cell>
          <cell r="R432">
            <v>19</v>
          </cell>
          <cell r="S432">
            <v>13.7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19</v>
          </cell>
          <cell r="Y432">
            <v>36643</v>
          </cell>
        </row>
        <row r="433">
          <cell r="A433">
            <v>36656</v>
          </cell>
          <cell r="B433" t="str">
            <v>IN</v>
          </cell>
          <cell r="C433" t="str">
            <v>766636</v>
          </cell>
          <cell r="D433">
            <v>0</v>
          </cell>
          <cell r="E433">
            <v>36643</v>
          </cell>
          <cell r="F433">
            <v>13</v>
          </cell>
          <cell r="G433" t="str">
            <v>122358</v>
          </cell>
          <cell r="H433" t="str">
            <v>B0004161</v>
          </cell>
          <cell r="I433">
            <v>36686</v>
          </cell>
          <cell r="J433">
            <v>1</v>
          </cell>
          <cell r="K433" t="str">
            <v>CPQ-326100-001</v>
          </cell>
          <cell r="L433" t="str">
            <v>326100-001</v>
          </cell>
          <cell r="M433" t="str">
            <v>TFT8020 FLAT PANEL-MONITOR OPAL</v>
          </cell>
          <cell r="N433" t="str">
            <v>x</v>
          </cell>
          <cell r="P433">
            <v>1</v>
          </cell>
          <cell r="Q433">
            <v>2448</v>
          </cell>
          <cell r="R433">
            <v>2448</v>
          </cell>
          <cell r="S433">
            <v>201.96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2649.96</v>
          </cell>
          <cell r="Y433">
            <v>36655</v>
          </cell>
        </row>
        <row r="434">
          <cell r="A434">
            <v>36651</v>
          </cell>
          <cell r="B434" t="str">
            <v>IN</v>
          </cell>
          <cell r="C434" t="str">
            <v>760477</v>
          </cell>
          <cell r="D434">
            <v>0</v>
          </cell>
          <cell r="E434">
            <v>36643</v>
          </cell>
          <cell r="F434">
            <v>8</v>
          </cell>
          <cell r="G434" t="str">
            <v>122452</v>
          </cell>
          <cell r="H434" t="str">
            <v>B0004174</v>
          </cell>
          <cell r="I434">
            <v>36681</v>
          </cell>
          <cell r="J434">
            <v>1</v>
          </cell>
          <cell r="K434" t="str">
            <v>CPQ-382500-001</v>
          </cell>
          <cell r="L434" t="str">
            <v>382500-001</v>
          </cell>
          <cell r="M434" t="str">
            <v>ARMADA CONVENIENCE BASE E</v>
          </cell>
          <cell r="N434" t="str">
            <v>x</v>
          </cell>
          <cell r="P434">
            <v>1</v>
          </cell>
          <cell r="Q434">
            <v>212</v>
          </cell>
          <cell r="R434">
            <v>212</v>
          </cell>
          <cell r="S434">
            <v>21.78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233.78</v>
          </cell>
          <cell r="Y434">
            <v>36650</v>
          </cell>
        </row>
        <row r="435">
          <cell r="A435">
            <v>36650</v>
          </cell>
          <cell r="B435" t="str">
            <v>IN</v>
          </cell>
          <cell r="C435" t="str">
            <v>759627</v>
          </cell>
          <cell r="D435">
            <v>0</v>
          </cell>
          <cell r="E435">
            <v>36643</v>
          </cell>
          <cell r="F435">
            <v>7</v>
          </cell>
          <cell r="G435" t="str">
            <v>122452</v>
          </cell>
          <cell r="H435" t="str">
            <v>B0004174</v>
          </cell>
          <cell r="I435">
            <v>36680</v>
          </cell>
          <cell r="J435">
            <v>1</v>
          </cell>
          <cell r="K435" t="str">
            <v>CPQ-122931-B25</v>
          </cell>
          <cell r="L435" t="str">
            <v>122931-B25</v>
          </cell>
          <cell r="M435" t="str">
            <v>ARMADA CONVENIENCE BASE EMONITOR STAND</v>
          </cell>
          <cell r="N435" t="str">
            <v>x</v>
          </cell>
          <cell r="P435">
            <v>1</v>
          </cell>
          <cell r="Q435">
            <v>76</v>
          </cell>
          <cell r="R435">
            <v>76</v>
          </cell>
          <cell r="S435">
            <v>6.27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82.27</v>
          </cell>
          <cell r="Y435">
            <v>36650</v>
          </cell>
        </row>
        <row r="436">
          <cell r="A436">
            <v>36651</v>
          </cell>
          <cell r="B436" t="str">
            <v>IN</v>
          </cell>
          <cell r="C436" t="str">
            <v>760478</v>
          </cell>
          <cell r="D436">
            <v>0</v>
          </cell>
          <cell r="E436">
            <v>36643</v>
          </cell>
          <cell r="F436">
            <v>8</v>
          </cell>
          <cell r="G436" t="str">
            <v>122453</v>
          </cell>
          <cell r="H436" t="str">
            <v>B0004175</v>
          </cell>
          <cell r="I436">
            <v>36681</v>
          </cell>
          <cell r="J436">
            <v>1</v>
          </cell>
          <cell r="K436" t="str">
            <v>CPQ-382500-001</v>
          </cell>
          <cell r="L436" t="str">
            <v>382500-001</v>
          </cell>
          <cell r="M436" t="str">
            <v>ARMADA CONVENIENCE BASE E</v>
          </cell>
          <cell r="N436" t="str">
            <v>x</v>
          </cell>
          <cell r="P436">
            <v>1</v>
          </cell>
          <cell r="Q436">
            <v>212</v>
          </cell>
          <cell r="R436">
            <v>212</v>
          </cell>
          <cell r="S436">
            <v>24.5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236.5</v>
          </cell>
          <cell r="Y436">
            <v>36650</v>
          </cell>
        </row>
        <row r="437">
          <cell r="A437">
            <v>36650</v>
          </cell>
          <cell r="B437" t="str">
            <v>IN</v>
          </cell>
          <cell r="C437" t="str">
            <v>759628</v>
          </cell>
          <cell r="D437">
            <v>0</v>
          </cell>
          <cell r="E437">
            <v>36643</v>
          </cell>
          <cell r="F437">
            <v>7</v>
          </cell>
          <cell r="G437" t="str">
            <v>122453</v>
          </cell>
          <cell r="H437" t="str">
            <v>B0004175</v>
          </cell>
          <cell r="I437">
            <v>36680</v>
          </cell>
          <cell r="J437">
            <v>1</v>
          </cell>
          <cell r="K437" t="str">
            <v>CPQ-122931-B25</v>
          </cell>
          <cell r="L437" t="str">
            <v>122931-B25</v>
          </cell>
          <cell r="M437" t="str">
            <v>ARMADA CONVENIENCE BASE EMONITOR STAND</v>
          </cell>
          <cell r="N437" t="str">
            <v>x</v>
          </cell>
          <cell r="P437">
            <v>1</v>
          </cell>
          <cell r="Q437">
            <v>76</v>
          </cell>
          <cell r="R437">
            <v>76</v>
          </cell>
          <cell r="S437">
            <v>6.27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82.27</v>
          </cell>
          <cell r="Y437">
            <v>36650</v>
          </cell>
        </row>
        <row r="438">
          <cell r="A438">
            <v>36652</v>
          </cell>
          <cell r="B438" t="str">
            <v>IN</v>
          </cell>
          <cell r="C438" t="str">
            <v>762928</v>
          </cell>
          <cell r="D438">
            <v>0</v>
          </cell>
          <cell r="E438">
            <v>36644</v>
          </cell>
          <cell r="F438">
            <v>8</v>
          </cell>
          <cell r="G438" t="str">
            <v>122506</v>
          </cell>
          <cell r="H438" t="str">
            <v>B0004204</v>
          </cell>
          <cell r="I438">
            <v>36682</v>
          </cell>
          <cell r="J438">
            <v>1</v>
          </cell>
          <cell r="K438" t="str">
            <v>CPQ-382500-001</v>
          </cell>
          <cell r="L438" t="str">
            <v>382500-001</v>
          </cell>
          <cell r="M438" t="str">
            <v>ARMADA CONVENIENCE BASE E</v>
          </cell>
          <cell r="N438" t="str">
            <v>x</v>
          </cell>
          <cell r="P438">
            <v>1</v>
          </cell>
          <cell r="Q438">
            <v>212</v>
          </cell>
          <cell r="R438">
            <v>212</v>
          </cell>
          <cell r="S438">
            <v>17.489999999999998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229.49</v>
          </cell>
          <cell r="Y438">
            <v>36651</v>
          </cell>
        </row>
        <row r="439">
          <cell r="A439">
            <v>36649</v>
          </cell>
          <cell r="B439" t="str">
            <v>IN</v>
          </cell>
          <cell r="C439" t="str">
            <v>758207</v>
          </cell>
          <cell r="D439">
            <v>0</v>
          </cell>
          <cell r="E439">
            <v>36644</v>
          </cell>
          <cell r="F439">
            <v>5</v>
          </cell>
          <cell r="G439" t="str">
            <v>122506</v>
          </cell>
          <cell r="H439" t="str">
            <v>B0004204</v>
          </cell>
          <cell r="I439">
            <v>36679</v>
          </cell>
          <cell r="J439">
            <v>1</v>
          </cell>
          <cell r="K439" t="str">
            <v>CPQ-122931-B25</v>
          </cell>
          <cell r="L439" t="str">
            <v>122931-B25</v>
          </cell>
          <cell r="M439" t="str">
            <v>ARMADA CONVENIENCE BASE EMONITOR STAND</v>
          </cell>
          <cell r="N439" t="str">
            <v>x</v>
          </cell>
          <cell r="P439">
            <v>1</v>
          </cell>
          <cell r="Q439">
            <v>76</v>
          </cell>
          <cell r="R439">
            <v>76</v>
          </cell>
          <cell r="S439">
            <v>7.1</v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  <cell r="X439">
            <v>83.1</v>
          </cell>
          <cell r="Y439">
            <v>36649</v>
          </cell>
        </row>
        <row r="440">
          <cell r="A440">
            <v>36649</v>
          </cell>
          <cell r="B440" t="str">
            <v>IN</v>
          </cell>
          <cell r="C440" t="str">
            <v>758207</v>
          </cell>
          <cell r="D440">
            <v>0</v>
          </cell>
          <cell r="E440">
            <v>36644</v>
          </cell>
          <cell r="F440">
            <v>5</v>
          </cell>
          <cell r="G440" t="str">
            <v>122506</v>
          </cell>
          <cell r="H440" t="str">
            <v>B0004204</v>
          </cell>
          <cell r="I440">
            <v>36679</v>
          </cell>
          <cell r="J440">
            <v>3</v>
          </cell>
          <cell r="K440" t="str">
            <v>MIC-FREIGHT</v>
          </cell>
          <cell r="L440" t="str">
            <v>FREIGHT</v>
          </cell>
          <cell r="M440" t="str">
            <v>FREIGHT CHARGE TAXABLETAXABLE</v>
          </cell>
          <cell r="N440" t="str">
            <v>x</v>
          </cell>
          <cell r="P440">
            <v>1</v>
          </cell>
          <cell r="Q440">
            <v>10</v>
          </cell>
          <cell r="R440">
            <v>10</v>
          </cell>
          <cell r="X440">
            <v>10</v>
          </cell>
          <cell r="Y440">
            <v>36649</v>
          </cell>
        </row>
        <row r="441">
          <cell r="A441">
            <v>36649</v>
          </cell>
          <cell r="B441" t="str">
            <v>IN</v>
          </cell>
          <cell r="C441" t="str">
            <v>758208</v>
          </cell>
          <cell r="D441">
            <v>0</v>
          </cell>
          <cell r="E441">
            <v>36644</v>
          </cell>
          <cell r="F441">
            <v>5</v>
          </cell>
          <cell r="G441" t="str">
            <v>122508</v>
          </cell>
          <cell r="H441" t="str">
            <v>B0004205</v>
          </cell>
          <cell r="I441">
            <v>36679</v>
          </cell>
          <cell r="J441">
            <v>1</v>
          </cell>
          <cell r="K441" t="str">
            <v>CPQ-122931-B25</v>
          </cell>
          <cell r="L441" t="str">
            <v>122931-B25</v>
          </cell>
          <cell r="M441" t="str">
            <v>ARMADA CONVENIENCE BASE EMONITOR STAND</v>
          </cell>
          <cell r="N441" t="str">
            <v>x</v>
          </cell>
          <cell r="P441">
            <v>1</v>
          </cell>
          <cell r="Q441">
            <v>76</v>
          </cell>
          <cell r="R441">
            <v>76</v>
          </cell>
          <cell r="S441">
            <v>7.1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83.1</v>
          </cell>
          <cell r="Y441">
            <v>36649</v>
          </cell>
        </row>
        <row r="442">
          <cell r="A442">
            <v>36649</v>
          </cell>
          <cell r="B442" t="str">
            <v>IN</v>
          </cell>
          <cell r="C442" t="str">
            <v>758208</v>
          </cell>
          <cell r="D442">
            <v>0</v>
          </cell>
          <cell r="E442">
            <v>36644</v>
          </cell>
          <cell r="F442">
            <v>5</v>
          </cell>
          <cell r="G442" t="str">
            <v>122508</v>
          </cell>
          <cell r="H442" t="str">
            <v>B0004205</v>
          </cell>
          <cell r="I442">
            <v>36679</v>
          </cell>
          <cell r="J442">
            <v>3</v>
          </cell>
          <cell r="K442" t="str">
            <v>MIC-FREIGHT</v>
          </cell>
          <cell r="L442" t="str">
            <v>FREIGHT</v>
          </cell>
          <cell r="M442" t="str">
            <v>FREIGHT CHARGE TAXABLETAXABLE</v>
          </cell>
          <cell r="N442" t="str">
            <v>x</v>
          </cell>
          <cell r="P442">
            <v>1</v>
          </cell>
          <cell r="Q442">
            <v>10</v>
          </cell>
          <cell r="R442">
            <v>10</v>
          </cell>
          <cell r="S442">
            <v>13.78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10</v>
          </cell>
          <cell r="Y442">
            <v>36649</v>
          </cell>
        </row>
        <row r="443">
          <cell r="A443">
            <v>36629</v>
          </cell>
          <cell r="B443" t="str">
            <v>IN</v>
          </cell>
          <cell r="C443" t="str">
            <v>731835</v>
          </cell>
          <cell r="D443">
            <v>0</v>
          </cell>
          <cell r="E443">
            <v>36620</v>
          </cell>
          <cell r="F443">
            <v>9</v>
          </cell>
          <cell r="G443" t="str">
            <v>121107</v>
          </cell>
          <cell r="H443" t="str">
            <v>B0004002</v>
          </cell>
          <cell r="I443">
            <v>36659</v>
          </cell>
          <cell r="J443">
            <v>1</v>
          </cell>
          <cell r="K443" t="str">
            <v>CPQ-382500-001</v>
          </cell>
          <cell r="L443" t="str">
            <v>382500-001</v>
          </cell>
          <cell r="M443" t="str">
            <v>ARMADA CONVENIENCE BASE E</v>
          </cell>
          <cell r="N443" t="str">
            <v>x</v>
          </cell>
          <cell r="P443">
            <v>1</v>
          </cell>
          <cell r="Q443">
            <v>214</v>
          </cell>
          <cell r="R443">
            <v>214</v>
          </cell>
          <cell r="S443">
            <v>18.48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232.48</v>
          </cell>
          <cell r="Y443">
            <v>36626</v>
          </cell>
        </row>
        <row r="444">
          <cell r="A444">
            <v>36641</v>
          </cell>
          <cell r="B444" t="str">
            <v>IN</v>
          </cell>
          <cell r="C444" t="str">
            <v>744234</v>
          </cell>
          <cell r="D444">
            <v>0</v>
          </cell>
          <cell r="E444">
            <v>36620</v>
          </cell>
          <cell r="F444">
            <v>21</v>
          </cell>
          <cell r="G444" t="str">
            <v>121107</v>
          </cell>
          <cell r="H444" t="str">
            <v>B0004002</v>
          </cell>
          <cell r="I444">
            <v>36671</v>
          </cell>
          <cell r="J444">
            <v>1</v>
          </cell>
          <cell r="K444" t="str">
            <v>CPQ-122931-B25</v>
          </cell>
          <cell r="L444" t="str">
            <v>122931-B25</v>
          </cell>
          <cell r="M444" t="str">
            <v>ARMADA CONVENIENCE BASE EMONITOR STAND</v>
          </cell>
          <cell r="N444" t="str">
            <v>x</v>
          </cell>
          <cell r="P444">
            <v>1</v>
          </cell>
          <cell r="Q444">
            <v>74</v>
          </cell>
          <cell r="R444">
            <v>74</v>
          </cell>
          <cell r="S444">
            <v>6.11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80.11</v>
          </cell>
          <cell r="Y444">
            <v>36640</v>
          </cell>
        </row>
        <row r="445">
          <cell r="A445">
            <v>36629</v>
          </cell>
          <cell r="B445" t="str">
            <v>IN</v>
          </cell>
          <cell r="C445" t="str">
            <v>731835</v>
          </cell>
          <cell r="D445">
            <v>0</v>
          </cell>
          <cell r="E445">
            <v>36620</v>
          </cell>
          <cell r="F445">
            <v>9</v>
          </cell>
          <cell r="G445" t="str">
            <v>121107</v>
          </cell>
          <cell r="H445" t="str">
            <v>B0004002</v>
          </cell>
          <cell r="I445">
            <v>36659</v>
          </cell>
          <cell r="J445">
            <v>3</v>
          </cell>
          <cell r="K445" t="str">
            <v>MIC-FREIGHT</v>
          </cell>
          <cell r="L445" t="str">
            <v>FREIGHT</v>
          </cell>
          <cell r="M445" t="str">
            <v>FREIGHT CHARGE TAXABLETAXABLE</v>
          </cell>
          <cell r="N445" t="str">
            <v>x</v>
          </cell>
          <cell r="P445">
            <v>1</v>
          </cell>
          <cell r="Q445">
            <v>10</v>
          </cell>
          <cell r="R445">
            <v>10</v>
          </cell>
          <cell r="X445">
            <v>10</v>
          </cell>
          <cell r="Y445">
            <v>36626</v>
          </cell>
        </row>
        <row r="446">
          <cell r="A446">
            <v>36629</v>
          </cell>
          <cell r="B446" t="str">
            <v>IN</v>
          </cell>
          <cell r="C446" t="str">
            <v>731836</v>
          </cell>
          <cell r="D446">
            <v>0</v>
          </cell>
          <cell r="E446">
            <v>36620</v>
          </cell>
          <cell r="F446">
            <v>9</v>
          </cell>
          <cell r="G446" t="str">
            <v>121108</v>
          </cell>
          <cell r="H446" t="str">
            <v>B0004003</v>
          </cell>
          <cell r="I446">
            <v>36659</v>
          </cell>
          <cell r="J446">
            <v>1</v>
          </cell>
          <cell r="K446" t="str">
            <v>CPQ-382500-001</v>
          </cell>
          <cell r="L446" t="str">
            <v>382500-001</v>
          </cell>
          <cell r="M446" t="str">
            <v>ARMADA CONVENIENCE BASE E</v>
          </cell>
          <cell r="N446" t="str">
            <v>x</v>
          </cell>
          <cell r="P446">
            <v>1</v>
          </cell>
          <cell r="Q446">
            <v>214</v>
          </cell>
          <cell r="R446">
            <v>214</v>
          </cell>
          <cell r="S446">
            <v>18.48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232.48</v>
          </cell>
          <cell r="Y446">
            <v>36626</v>
          </cell>
        </row>
        <row r="447">
          <cell r="A447">
            <v>36641</v>
          </cell>
          <cell r="B447" t="str">
            <v>IN</v>
          </cell>
          <cell r="C447" t="str">
            <v>744235</v>
          </cell>
          <cell r="D447">
            <v>0</v>
          </cell>
          <cell r="E447">
            <v>36620</v>
          </cell>
          <cell r="F447">
            <v>21</v>
          </cell>
          <cell r="G447" t="str">
            <v>121108</v>
          </cell>
          <cell r="H447" t="str">
            <v>B0004003</v>
          </cell>
          <cell r="I447">
            <v>36671</v>
          </cell>
          <cell r="J447">
            <v>1</v>
          </cell>
          <cell r="K447" t="str">
            <v>CPQ-122931-B25</v>
          </cell>
          <cell r="L447" t="str">
            <v>122931-B25</v>
          </cell>
          <cell r="M447" t="str">
            <v>ARMADA CONVENIENCE BASE EMONITOR STAND</v>
          </cell>
          <cell r="N447" t="str">
            <v>x</v>
          </cell>
          <cell r="P447">
            <v>1</v>
          </cell>
          <cell r="Q447">
            <v>74</v>
          </cell>
          <cell r="R447">
            <v>74</v>
          </cell>
          <cell r="S447">
            <v>6.11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80.11</v>
          </cell>
          <cell r="Y447">
            <v>36640</v>
          </cell>
        </row>
        <row r="448">
          <cell r="A448">
            <v>36629</v>
          </cell>
          <cell r="B448" t="str">
            <v>IN</v>
          </cell>
          <cell r="C448" t="str">
            <v>731836</v>
          </cell>
          <cell r="D448">
            <v>0</v>
          </cell>
          <cell r="E448">
            <v>36620</v>
          </cell>
          <cell r="F448">
            <v>9</v>
          </cell>
          <cell r="G448" t="str">
            <v>121108</v>
          </cell>
          <cell r="H448" t="str">
            <v>B0004003</v>
          </cell>
          <cell r="I448">
            <v>36659</v>
          </cell>
          <cell r="J448">
            <v>3</v>
          </cell>
          <cell r="K448" t="str">
            <v>MIC-FREIGHT</v>
          </cell>
          <cell r="L448" t="str">
            <v>FREIGHT</v>
          </cell>
          <cell r="M448" t="str">
            <v>FREIGHT CHARGE TAXABLETAXABLE</v>
          </cell>
          <cell r="N448" t="str">
            <v>x</v>
          </cell>
          <cell r="P448">
            <v>1</v>
          </cell>
          <cell r="Q448">
            <v>10</v>
          </cell>
          <cell r="R448">
            <v>10</v>
          </cell>
          <cell r="X448">
            <v>10</v>
          </cell>
          <cell r="Y448">
            <v>36626</v>
          </cell>
        </row>
        <row r="449">
          <cell r="A449">
            <v>36629</v>
          </cell>
          <cell r="B449" t="str">
            <v>IN</v>
          </cell>
          <cell r="C449" t="str">
            <v>731838</v>
          </cell>
          <cell r="D449">
            <v>0</v>
          </cell>
          <cell r="E449">
            <v>36620</v>
          </cell>
          <cell r="F449">
            <v>9</v>
          </cell>
          <cell r="G449" t="str">
            <v>121110</v>
          </cell>
          <cell r="H449" t="str">
            <v>B0004004</v>
          </cell>
          <cell r="I449">
            <v>36659</v>
          </cell>
          <cell r="J449">
            <v>1</v>
          </cell>
          <cell r="K449" t="str">
            <v>CPQ-382500-001</v>
          </cell>
          <cell r="L449" t="str">
            <v>382500-001</v>
          </cell>
          <cell r="M449" t="str">
            <v>ARMADA CONVENIENCE BASE E</v>
          </cell>
          <cell r="N449" t="str">
            <v>x</v>
          </cell>
          <cell r="P449">
            <v>1</v>
          </cell>
          <cell r="Q449">
            <v>214</v>
          </cell>
          <cell r="R449">
            <v>214</v>
          </cell>
          <cell r="S449">
            <v>13.44</v>
          </cell>
          <cell r="T449">
            <v>0</v>
          </cell>
          <cell r="U449">
            <v>0</v>
          </cell>
          <cell r="V449">
            <v>0</v>
          </cell>
          <cell r="W449">
            <v>0</v>
          </cell>
          <cell r="X449">
            <v>227.44</v>
          </cell>
          <cell r="Y449">
            <v>36626</v>
          </cell>
        </row>
        <row r="450">
          <cell r="A450">
            <v>36671</v>
          </cell>
          <cell r="B450" t="str">
            <v>IN</v>
          </cell>
          <cell r="C450" t="str">
            <v>783734</v>
          </cell>
          <cell r="D450">
            <v>0</v>
          </cell>
          <cell r="E450">
            <v>36620</v>
          </cell>
          <cell r="F450">
            <v>51</v>
          </cell>
          <cell r="G450" t="str">
            <v>121110</v>
          </cell>
          <cell r="H450" t="str">
            <v>B0004004</v>
          </cell>
          <cell r="I450">
            <v>36701</v>
          </cell>
          <cell r="J450">
            <v>1</v>
          </cell>
          <cell r="K450" t="str">
            <v>CPQ-122931-B25</v>
          </cell>
          <cell r="L450" t="str">
            <v>122931-B25</v>
          </cell>
          <cell r="M450" t="str">
            <v>ARMADA CONVENIENCE BASE EMONITOR STAND</v>
          </cell>
          <cell r="N450" t="str">
            <v>x</v>
          </cell>
          <cell r="P450">
            <v>1</v>
          </cell>
          <cell r="Q450">
            <v>74</v>
          </cell>
          <cell r="R450">
            <v>74</v>
          </cell>
          <cell r="S450">
            <v>4.4400000000000004</v>
          </cell>
          <cell r="T450">
            <v>0</v>
          </cell>
          <cell r="U450">
            <v>0</v>
          </cell>
          <cell r="V450">
            <v>0</v>
          </cell>
          <cell r="W450">
            <v>0</v>
          </cell>
          <cell r="X450">
            <v>78.44</v>
          </cell>
          <cell r="Y450">
            <v>36670</v>
          </cell>
        </row>
        <row r="451">
          <cell r="A451">
            <v>36638</v>
          </cell>
          <cell r="B451" t="str">
            <v>IN</v>
          </cell>
          <cell r="C451" t="str">
            <v>742831</v>
          </cell>
          <cell r="D451">
            <v>0</v>
          </cell>
          <cell r="E451">
            <v>36620</v>
          </cell>
          <cell r="F451">
            <v>18</v>
          </cell>
          <cell r="G451" t="str">
            <v>121110</v>
          </cell>
          <cell r="H451" t="str">
            <v>B0004004</v>
          </cell>
          <cell r="I451">
            <v>36668</v>
          </cell>
          <cell r="J451">
            <v>1</v>
          </cell>
          <cell r="K451" t="str">
            <v>CPQ-325800-001</v>
          </cell>
          <cell r="L451" t="str">
            <v>325800-001</v>
          </cell>
          <cell r="M451" t="str">
            <v>COMPAQ V700 17IN COLMON16VIS .22MM 1600X1200</v>
          </cell>
          <cell r="N451" t="str">
            <v>x</v>
          </cell>
          <cell r="P451">
            <v>1</v>
          </cell>
          <cell r="Q451">
            <v>294</v>
          </cell>
          <cell r="R451">
            <v>294</v>
          </cell>
          <cell r="S451">
            <v>17.64</v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  <cell r="X451">
            <v>311.64</v>
          </cell>
          <cell r="Y451">
            <v>36637</v>
          </cell>
        </row>
        <row r="452">
          <cell r="A452">
            <v>36629</v>
          </cell>
          <cell r="B452" t="str">
            <v>IN</v>
          </cell>
          <cell r="C452" t="str">
            <v>731838</v>
          </cell>
          <cell r="D452">
            <v>0</v>
          </cell>
          <cell r="E452">
            <v>36620</v>
          </cell>
          <cell r="F452">
            <v>9</v>
          </cell>
          <cell r="G452" t="str">
            <v>121110</v>
          </cell>
          <cell r="H452" t="str">
            <v>B0004004</v>
          </cell>
          <cell r="I452">
            <v>36659</v>
          </cell>
          <cell r="J452">
            <v>3</v>
          </cell>
          <cell r="K452" t="str">
            <v>MIC-FREIGHT</v>
          </cell>
          <cell r="L452" t="str">
            <v>FREIGHT</v>
          </cell>
          <cell r="M452" t="str">
            <v>FREIGHT CHARGE TAXABLETAXABLE</v>
          </cell>
          <cell r="N452" t="str">
            <v>LT</v>
          </cell>
          <cell r="P452">
            <v>1</v>
          </cell>
          <cell r="Q452">
            <v>10</v>
          </cell>
          <cell r="R452">
            <v>10</v>
          </cell>
          <cell r="S452">
            <v>278.85000000000002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10</v>
          </cell>
          <cell r="Y452">
            <v>36626</v>
          </cell>
        </row>
        <row r="453">
          <cell r="A453">
            <v>36621</v>
          </cell>
          <cell r="B453" t="str">
            <v>IN</v>
          </cell>
          <cell r="C453" t="str">
            <v>724397</v>
          </cell>
          <cell r="D453">
            <v>0</v>
          </cell>
          <cell r="E453">
            <v>36620</v>
          </cell>
          <cell r="F453">
            <v>1</v>
          </cell>
          <cell r="G453" t="str">
            <v>121111</v>
          </cell>
          <cell r="H453" t="str">
            <v>B0004005</v>
          </cell>
          <cell r="I453">
            <v>36651</v>
          </cell>
          <cell r="J453">
            <v>1</v>
          </cell>
          <cell r="K453" t="str">
            <v>CPQ-315177-B21</v>
          </cell>
          <cell r="L453" t="str">
            <v>315177-B21</v>
          </cell>
          <cell r="M453" t="str">
            <v>128MB 66MHZ SDRAM SODIMMMEM MOD</v>
          </cell>
          <cell r="N453" t="str">
            <v>x</v>
          </cell>
          <cell r="P453">
            <v>2</v>
          </cell>
          <cell r="Q453">
            <v>245</v>
          </cell>
          <cell r="R453">
            <v>490</v>
          </cell>
          <cell r="S453">
            <v>41.25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531.25</v>
          </cell>
          <cell r="Y453">
            <v>36620</v>
          </cell>
        </row>
        <row r="454">
          <cell r="A454">
            <v>36621</v>
          </cell>
          <cell r="B454" t="str">
            <v>IN</v>
          </cell>
          <cell r="C454" t="str">
            <v>724397</v>
          </cell>
          <cell r="D454">
            <v>0</v>
          </cell>
          <cell r="E454">
            <v>36620</v>
          </cell>
          <cell r="F454">
            <v>1</v>
          </cell>
          <cell r="G454" t="str">
            <v>121111</v>
          </cell>
          <cell r="H454" t="str">
            <v>B0004005</v>
          </cell>
          <cell r="I454">
            <v>36651</v>
          </cell>
          <cell r="J454">
            <v>3</v>
          </cell>
          <cell r="K454" t="str">
            <v>MIC-FREIGHT</v>
          </cell>
          <cell r="L454" t="str">
            <v>FREIGHT</v>
          </cell>
          <cell r="M454" t="str">
            <v>FREIGHT CHARGE TAXABLETAXABLE</v>
          </cell>
          <cell r="N454" t="str">
            <v>x</v>
          </cell>
          <cell r="P454">
            <v>1</v>
          </cell>
          <cell r="Q454">
            <v>10</v>
          </cell>
          <cell r="R454">
            <v>10</v>
          </cell>
          <cell r="S454">
            <v>34.65</v>
          </cell>
          <cell r="T454">
            <v>0</v>
          </cell>
          <cell r="U454">
            <v>0</v>
          </cell>
          <cell r="V454">
            <v>0</v>
          </cell>
          <cell r="W454">
            <v>0</v>
          </cell>
          <cell r="X454">
            <v>10</v>
          </cell>
          <cell r="Y454">
            <v>36620</v>
          </cell>
        </row>
        <row r="455">
          <cell r="A455">
            <v>36629</v>
          </cell>
          <cell r="B455" t="str">
            <v>IN</v>
          </cell>
          <cell r="C455" t="str">
            <v>731839</v>
          </cell>
          <cell r="D455">
            <v>0</v>
          </cell>
          <cell r="E455">
            <v>36620</v>
          </cell>
          <cell r="F455">
            <v>9</v>
          </cell>
          <cell r="G455" t="str">
            <v>121112</v>
          </cell>
          <cell r="H455" t="str">
            <v>B0004006</v>
          </cell>
          <cell r="I455">
            <v>36659</v>
          </cell>
          <cell r="J455">
            <v>1</v>
          </cell>
          <cell r="K455" t="str">
            <v>KST-KTC2708/64</v>
          </cell>
          <cell r="L455" t="str">
            <v>KTC2708/64</v>
          </cell>
          <cell r="M455" t="str">
            <v>64MB MEM MOD CPQ #270842-B21 DSKPRO 6000X SERIES</v>
          </cell>
          <cell r="N455" t="str">
            <v>x</v>
          </cell>
          <cell r="P455">
            <v>1</v>
          </cell>
          <cell r="Q455">
            <v>101</v>
          </cell>
          <cell r="R455">
            <v>101</v>
          </cell>
          <cell r="S455">
            <v>9.16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  <cell r="X455">
            <v>110.16</v>
          </cell>
          <cell r="Y455">
            <v>36626</v>
          </cell>
        </row>
        <row r="456">
          <cell r="A456">
            <v>36629</v>
          </cell>
          <cell r="B456" t="str">
            <v>IN</v>
          </cell>
          <cell r="C456" t="str">
            <v>731839</v>
          </cell>
          <cell r="D456">
            <v>0</v>
          </cell>
          <cell r="E456">
            <v>36620</v>
          </cell>
          <cell r="F456">
            <v>9</v>
          </cell>
          <cell r="G456" t="str">
            <v>121112</v>
          </cell>
          <cell r="H456" t="str">
            <v>B0004006</v>
          </cell>
          <cell r="I456">
            <v>36659</v>
          </cell>
          <cell r="J456">
            <v>3</v>
          </cell>
          <cell r="K456" t="str">
            <v>MIC-FREIGHT</v>
          </cell>
          <cell r="L456" t="str">
            <v>FREIGHT</v>
          </cell>
          <cell r="M456" t="str">
            <v>FREIGHT CHARGE TAXABLETAXABLE</v>
          </cell>
          <cell r="N456" t="str">
            <v>x</v>
          </cell>
          <cell r="P456">
            <v>1</v>
          </cell>
          <cell r="Q456">
            <v>10</v>
          </cell>
          <cell r="R456">
            <v>10</v>
          </cell>
          <cell r="X456">
            <v>10</v>
          </cell>
          <cell r="Y456">
            <v>36626</v>
          </cell>
        </row>
        <row r="457">
          <cell r="A457">
            <v>36629</v>
          </cell>
          <cell r="B457" t="str">
            <v>IN</v>
          </cell>
          <cell r="C457" t="str">
            <v>731841</v>
          </cell>
          <cell r="D457">
            <v>0</v>
          </cell>
          <cell r="E457">
            <v>36620</v>
          </cell>
          <cell r="F457">
            <v>9</v>
          </cell>
          <cell r="G457" t="str">
            <v>121117</v>
          </cell>
          <cell r="H457" t="str">
            <v>B0004008</v>
          </cell>
          <cell r="I457">
            <v>36659</v>
          </cell>
          <cell r="J457">
            <v>3</v>
          </cell>
          <cell r="K457" t="str">
            <v>CPQ-110936-B21</v>
          </cell>
          <cell r="L457" t="str">
            <v>110936-B21</v>
          </cell>
          <cell r="M457" t="str">
            <v>12FT KVM CONSOLE CABLE</v>
          </cell>
          <cell r="N457" t="str">
            <v>x</v>
          </cell>
          <cell r="P457">
            <v>14</v>
          </cell>
          <cell r="Q457">
            <v>56</v>
          </cell>
          <cell r="R457">
            <v>784</v>
          </cell>
          <cell r="S457">
            <v>5.12</v>
          </cell>
          <cell r="T457">
            <v>0</v>
          </cell>
          <cell r="U457">
            <v>0</v>
          </cell>
          <cell r="V457">
            <v>0</v>
          </cell>
          <cell r="W457">
            <v>0</v>
          </cell>
          <cell r="X457">
            <v>784</v>
          </cell>
          <cell r="Y457">
            <v>36626</v>
          </cell>
        </row>
        <row r="458">
          <cell r="A458">
            <v>36629</v>
          </cell>
          <cell r="B458" t="str">
            <v>IN</v>
          </cell>
          <cell r="C458" t="str">
            <v>731841</v>
          </cell>
          <cell r="D458">
            <v>0</v>
          </cell>
          <cell r="E458">
            <v>36620</v>
          </cell>
          <cell r="F458">
            <v>9</v>
          </cell>
          <cell r="G458" t="str">
            <v>121117</v>
          </cell>
          <cell r="H458" t="str">
            <v>B0004008</v>
          </cell>
          <cell r="I458">
            <v>36659</v>
          </cell>
          <cell r="J458">
            <v>2</v>
          </cell>
          <cell r="K458" t="str">
            <v>CPQ-400337-001</v>
          </cell>
          <cell r="L458" t="str">
            <v>400337-001</v>
          </cell>
          <cell r="M458" t="str">
            <v>1X8 PORT SWITCH BOX</v>
          </cell>
          <cell r="N458" t="str">
            <v>x</v>
          </cell>
          <cell r="P458">
            <v>1</v>
          </cell>
          <cell r="Q458">
            <v>879</v>
          </cell>
          <cell r="R458">
            <v>879</v>
          </cell>
          <cell r="X458">
            <v>879</v>
          </cell>
          <cell r="Y458">
            <v>36626</v>
          </cell>
        </row>
        <row r="459">
          <cell r="A459">
            <v>36629</v>
          </cell>
          <cell r="B459" t="str">
            <v>IN</v>
          </cell>
          <cell r="C459" t="str">
            <v>731841</v>
          </cell>
          <cell r="D459">
            <v>0</v>
          </cell>
          <cell r="E459">
            <v>36620</v>
          </cell>
          <cell r="F459">
            <v>9</v>
          </cell>
          <cell r="G459" t="str">
            <v>121117</v>
          </cell>
          <cell r="H459" t="str">
            <v>B0004008</v>
          </cell>
          <cell r="I459">
            <v>36659</v>
          </cell>
          <cell r="J459">
            <v>6</v>
          </cell>
          <cell r="K459" t="str">
            <v>MIC-FREIGHT</v>
          </cell>
          <cell r="L459" t="str">
            <v>FREIGHT</v>
          </cell>
          <cell r="M459" t="str">
            <v>FREIGHT CHARGE TAXABLETAXABLE</v>
          </cell>
          <cell r="N459" t="str">
            <v>x</v>
          </cell>
          <cell r="P459">
            <v>1</v>
          </cell>
          <cell r="Q459">
            <v>19</v>
          </cell>
          <cell r="R459">
            <v>19</v>
          </cell>
          <cell r="X459">
            <v>19</v>
          </cell>
          <cell r="Y459">
            <v>36626</v>
          </cell>
        </row>
        <row r="460">
          <cell r="A460">
            <v>36638</v>
          </cell>
          <cell r="B460" t="str">
            <v>IN</v>
          </cell>
          <cell r="C460" t="str">
            <v>742833</v>
          </cell>
          <cell r="D460">
            <v>0</v>
          </cell>
          <cell r="E460">
            <v>36620</v>
          </cell>
          <cell r="F460">
            <v>18</v>
          </cell>
          <cell r="G460" t="str">
            <v>121117</v>
          </cell>
          <cell r="H460" t="str">
            <v>B0004008</v>
          </cell>
          <cell r="I460">
            <v>36668</v>
          </cell>
          <cell r="J460">
            <v>1</v>
          </cell>
          <cell r="K460" t="str">
            <v>CPQ-165664-001</v>
          </cell>
          <cell r="L460" t="str">
            <v>165664-001</v>
          </cell>
          <cell r="M460" t="str">
            <v>RACK COUPLING KIT FOR 42URACK PROLIANT</v>
          </cell>
          <cell r="N460" t="str">
            <v>x</v>
          </cell>
          <cell r="P460">
            <v>1</v>
          </cell>
          <cell r="Q460">
            <v>136</v>
          </cell>
          <cell r="R460">
            <v>136</v>
          </cell>
          <cell r="S460">
            <v>11.22</v>
          </cell>
          <cell r="T460">
            <v>0</v>
          </cell>
          <cell r="U460">
            <v>0</v>
          </cell>
          <cell r="V460">
            <v>0</v>
          </cell>
          <cell r="W460">
            <v>0</v>
          </cell>
          <cell r="X460">
            <v>147.22</v>
          </cell>
          <cell r="Y460">
            <v>36637</v>
          </cell>
        </row>
        <row r="461">
          <cell r="A461">
            <v>36629</v>
          </cell>
          <cell r="B461" t="str">
            <v>IN</v>
          </cell>
          <cell r="C461" t="str">
            <v>731841</v>
          </cell>
          <cell r="D461">
            <v>0</v>
          </cell>
          <cell r="E461">
            <v>36620</v>
          </cell>
          <cell r="F461">
            <v>9</v>
          </cell>
          <cell r="G461" t="str">
            <v>121117</v>
          </cell>
          <cell r="H461" t="str">
            <v>B0004008</v>
          </cell>
          <cell r="I461">
            <v>36659</v>
          </cell>
          <cell r="J461">
            <v>1</v>
          </cell>
          <cell r="K461" t="str">
            <v>CPQ-165753-001</v>
          </cell>
          <cell r="L461" t="str">
            <v>165753-001</v>
          </cell>
          <cell r="M461" t="str">
            <v>RACK MOD 7142(42U HEIGHT)DIRECT SHIP ONLY</v>
          </cell>
          <cell r="N461" t="str">
            <v>x</v>
          </cell>
          <cell r="P461">
            <v>1</v>
          </cell>
          <cell r="Q461">
            <v>1413</v>
          </cell>
          <cell r="R461">
            <v>1413</v>
          </cell>
          <cell r="S461">
            <v>278.69</v>
          </cell>
          <cell r="T461">
            <v>0</v>
          </cell>
          <cell r="U461">
            <v>0</v>
          </cell>
          <cell r="V461">
            <v>0</v>
          </cell>
          <cell r="W461">
            <v>0</v>
          </cell>
          <cell r="X461">
            <v>1691.69</v>
          </cell>
          <cell r="Y461">
            <v>36626</v>
          </cell>
        </row>
        <row r="462">
          <cell r="A462">
            <v>36629</v>
          </cell>
          <cell r="B462" t="str">
            <v>IN</v>
          </cell>
          <cell r="C462" t="str">
            <v>731841</v>
          </cell>
          <cell r="D462">
            <v>0</v>
          </cell>
          <cell r="E462">
            <v>36620</v>
          </cell>
          <cell r="F462">
            <v>9</v>
          </cell>
          <cell r="G462" t="str">
            <v>121117</v>
          </cell>
          <cell r="H462" t="str">
            <v>B0004008</v>
          </cell>
          <cell r="I462">
            <v>36659</v>
          </cell>
          <cell r="J462">
            <v>4</v>
          </cell>
          <cell r="K462" t="str">
            <v>CPQ-295363-001</v>
          </cell>
          <cell r="L462" t="str">
            <v>295363-001</v>
          </cell>
          <cell r="M462" t="str">
            <v>RACK MOUNTABLE PWR DISTRIBUTION UNIT-LOW VOLTAGE</v>
          </cell>
          <cell r="N462" t="str">
            <v>x</v>
          </cell>
          <cell r="P462">
            <v>1</v>
          </cell>
          <cell r="Q462">
            <v>283</v>
          </cell>
          <cell r="R462">
            <v>283</v>
          </cell>
          <cell r="S462">
            <v>40.01</v>
          </cell>
          <cell r="T462">
            <v>0</v>
          </cell>
          <cell r="U462">
            <v>0</v>
          </cell>
          <cell r="V462">
            <v>0</v>
          </cell>
          <cell r="W462">
            <v>0</v>
          </cell>
          <cell r="X462">
            <v>283</v>
          </cell>
          <cell r="Y462">
            <v>36626</v>
          </cell>
        </row>
        <row r="463">
          <cell r="A463">
            <v>36643</v>
          </cell>
          <cell r="B463" t="str">
            <v>IN</v>
          </cell>
          <cell r="C463" t="str">
            <v>750590</v>
          </cell>
          <cell r="D463">
            <v>0</v>
          </cell>
          <cell r="E463">
            <v>36620</v>
          </cell>
          <cell r="F463">
            <v>23</v>
          </cell>
          <cell r="G463" t="str">
            <v>121117</v>
          </cell>
          <cell r="H463" t="str">
            <v>B0004008</v>
          </cell>
          <cell r="I463">
            <v>36673</v>
          </cell>
          <cell r="J463">
            <v>1</v>
          </cell>
          <cell r="K463" t="str">
            <v>CPQ-327281-B21</v>
          </cell>
          <cell r="L463" t="str">
            <v>327281-B21</v>
          </cell>
          <cell r="M463" t="str">
            <v>RACK VENTILATION HIGH AIR-FLOW INSERT SNGL 7142 R</v>
          </cell>
          <cell r="N463" t="str">
            <v>LT</v>
          </cell>
          <cell r="P463">
            <v>2</v>
          </cell>
          <cell r="Q463">
            <v>127</v>
          </cell>
          <cell r="R463">
            <v>254</v>
          </cell>
          <cell r="S463">
            <v>20.96</v>
          </cell>
          <cell r="T463">
            <v>0</v>
          </cell>
          <cell r="U463">
            <v>0</v>
          </cell>
          <cell r="V463">
            <v>0</v>
          </cell>
          <cell r="W463">
            <v>0</v>
          </cell>
          <cell r="X463">
            <v>274.95999999999998</v>
          </cell>
          <cell r="Y463">
            <v>36643</v>
          </cell>
        </row>
        <row r="464">
          <cell r="A464">
            <v>36628</v>
          </cell>
          <cell r="B464" t="str">
            <v>IN</v>
          </cell>
          <cell r="C464" t="str">
            <v>729722</v>
          </cell>
          <cell r="D464">
            <v>0</v>
          </cell>
          <cell r="E464">
            <v>36621</v>
          </cell>
          <cell r="F464">
            <v>7</v>
          </cell>
          <cell r="G464" t="str">
            <v>121280</v>
          </cell>
          <cell r="H464" t="str">
            <v>B0004013</v>
          </cell>
          <cell r="I464">
            <v>36658</v>
          </cell>
          <cell r="J464">
            <v>1</v>
          </cell>
          <cell r="K464" t="str">
            <v>CPQ-166618-B21</v>
          </cell>
          <cell r="L464" t="str">
            <v>166618-B21</v>
          </cell>
          <cell r="M464" t="str">
            <v>128MB SYNCH DRAM 100MHZDIMM ECC</v>
          </cell>
          <cell r="N464" t="str">
            <v>x</v>
          </cell>
          <cell r="P464">
            <v>1</v>
          </cell>
          <cell r="Q464">
            <v>212</v>
          </cell>
          <cell r="R464">
            <v>212</v>
          </cell>
          <cell r="S464">
            <v>26.65</v>
          </cell>
          <cell r="T464">
            <v>0</v>
          </cell>
          <cell r="U464">
            <v>0</v>
          </cell>
          <cell r="V464">
            <v>0</v>
          </cell>
          <cell r="W464">
            <v>0</v>
          </cell>
          <cell r="X464">
            <v>238.65</v>
          </cell>
          <cell r="Y464">
            <v>36627</v>
          </cell>
        </row>
        <row r="465">
          <cell r="A465">
            <v>36638</v>
          </cell>
          <cell r="B465" t="str">
            <v>IN</v>
          </cell>
          <cell r="C465" t="str">
            <v>742838</v>
          </cell>
          <cell r="D465">
            <v>0</v>
          </cell>
          <cell r="E465">
            <v>36622</v>
          </cell>
          <cell r="F465">
            <v>16</v>
          </cell>
          <cell r="G465" t="str">
            <v>121396</v>
          </cell>
          <cell r="H465" t="str">
            <v>B0004018</v>
          </cell>
          <cell r="I465">
            <v>36668</v>
          </cell>
          <cell r="J465">
            <v>1</v>
          </cell>
          <cell r="K465" t="str">
            <v>CPQ-166618-B21</v>
          </cell>
          <cell r="L465" t="str">
            <v>166618-B21</v>
          </cell>
          <cell r="M465" t="str">
            <v>128MB SYNCH DRAM 100MHZDIMM ECC</v>
          </cell>
          <cell r="N465" t="str">
            <v>x</v>
          </cell>
          <cell r="P465">
            <v>1</v>
          </cell>
          <cell r="Q465">
            <v>211.13</v>
          </cell>
          <cell r="R465">
            <v>211.13</v>
          </cell>
          <cell r="S465">
            <v>17.420000000000002</v>
          </cell>
          <cell r="T465">
            <v>0</v>
          </cell>
          <cell r="U465">
            <v>0</v>
          </cell>
          <cell r="V465">
            <v>0</v>
          </cell>
          <cell r="W465">
            <v>0</v>
          </cell>
          <cell r="X465">
            <v>228.55</v>
          </cell>
          <cell r="Y465">
            <v>36637</v>
          </cell>
        </row>
        <row r="466">
          <cell r="A466">
            <v>36640</v>
          </cell>
          <cell r="B466" t="str">
            <v>IN</v>
          </cell>
          <cell r="C466" t="str">
            <v>743300</v>
          </cell>
          <cell r="D466">
            <v>0</v>
          </cell>
          <cell r="E466">
            <v>36640</v>
          </cell>
          <cell r="F466">
            <v>0</v>
          </cell>
          <cell r="G466" t="str">
            <v>122192</v>
          </cell>
          <cell r="H466" t="str">
            <v>B0004021</v>
          </cell>
          <cell r="I466">
            <v>36670</v>
          </cell>
          <cell r="J466">
            <v>1</v>
          </cell>
          <cell r="K466" t="str">
            <v>MSV-DSS-L-CT</v>
          </cell>
          <cell r="L466" t="str">
            <v>MSV-DSS-L-CT</v>
          </cell>
          <cell r="M466" t="str">
            <v>Onsite Service Call  torepair HP LJ 8000N</v>
          </cell>
          <cell r="N466" t="str">
            <v>x</v>
          </cell>
          <cell r="P466">
            <v>2</v>
          </cell>
          <cell r="Q466">
            <v>95</v>
          </cell>
          <cell r="R466">
            <v>190</v>
          </cell>
          <cell r="S466">
            <v>14.1</v>
          </cell>
          <cell r="T466">
            <v>0</v>
          </cell>
          <cell r="U466">
            <v>0</v>
          </cell>
          <cell r="V466">
            <v>0</v>
          </cell>
          <cell r="W466">
            <v>0</v>
          </cell>
          <cell r="X466">
            <v>204.1</v>
          </cell>
          <cell r="Y466">
            <v>36640</v>
          </cell>
        </row>
        <row r="467">
          <cell r="A467">
            <v>36640</v>
          </cell>
          <cell r="B467" t="str">
            <v>IN</v>
          </cell>
          <cell r="C467" t="str">
            <v>743300</v>
          </cell>
          <cell r="D467">
            <v>0</v>
          </cell>
          <cell r="E467">
            <v>36640</v>
          </cell>
          <cell r="F467">
            <v>0</v>
          </cell>
          <cell r="G467" t="str">
            <v>122192</v>
          </cell>
          <cell r="H467" t="str">
            <v>B0004021</v>
          </cell>
          <cell r="I467">
            <v>36670</v>
          </cell>
          <cell r="J467">
            <v>4</v>
          </cell>
          <cell r="K467" t="str">
            <v>MSV-DSS-L-CT</v>
          </cell>
          <cell r="L467" t="str">
            <v>MSV-DSS-L-CT</v>
          </cell>
          <cell r="M467" t="str">
            <v>Travel Charge foronsite service call</v>
          </cell>
          <cell r="N467" t="str">
            <v>x</v>
          </cell>
          <cell r="P467">
            <v>1</v>
          </cell>
          <cell r="Q467">
            <v>45</v>
          </cell>
          <cell r="R467">
            <v>45</v>
          </cell>
          <cell r="X467">
            <v>45</v>
          </cell>
          <cell r="Y467">
            <v>36640</v>
          </cell>
        </row>
        <row r="468">
          <cell r="A468">
            <v>36623</v>
          </cell>
          <cell r="B468" t="str">
            <v>IN</v>
          </cell>
          <cell r="C468" t="str">
            <v>726676</v>
          </cell>
          <cell r="D468">
            <v>0</v>
          </cell>
          <cell r="E468">
            <v>36621</v>
          </cell>
          <cell r="F468">
            <v>2</v>
          </cell>
          <cell r="G468" t="str">
            <v>121282</v>
          </cell>
          <cell r="H468" t="str">
            <v>B0004022</v>
          </cell>
          <cell r="I468">
            <v>36653</v>
          </cell>
          <cell r="J468">
            <v>1</v>
          </cell>
          <cell r="K468" t="str">
            <v>CPQ-102307-B21</v>
          </cell>
          <cell r="L468" t="str">
            <v>102307-B21</v>
          </cell>
          <cell r="M468" t="str">
            <v>256MB SDRAM ECC 100MHZ 1DIMM MEMORY</v>
          </cell>
          <cell r="N468" t="str">
            <v>x</v>
          </cell>
          <cell r="P468">
            <v>3</v>
          </cell>
          <cell r="Q468">
            <v>488</v>
          </cell>
          <cell r="R468">
            <v>1464</v>
          </cell>
          <cell r="S468">
            <v>122.84</v>
          </cell>
          <cell r="T468">
            <v>0</v>
          </cell>
          <cell r="U468">
            <v>0</v>
          </cell>
          <cell r="V468">
            <v>0</v>
          </cell>
          <cell r="W468">
            <v>0</v>
          </cell>
          <cell r="X468">
            <v>1586.84</v>
          </cell>
          <cell r="Y468">
            <v>36622</v>
          </cell>
        </row>
        <row r="469">
          <cell r="A469">
            <v>36623</v>
          </cell>
          <cell r="B469" t="str">
            <v>IN</v>
          </cell>
          <cell r="C469" t="str">
            <v>726676</v>
          </cell>
          <cell r="D469">
            <v>0</v>
          </cell>
          <cell r="E469">
            <v>36621</v>
          </cell>
          <cell r="F469">
            <v>2</v>
          </cell>
          <cell r="G469" t="str">
            <v>121282</v>
          </cell>
          <cell r="H469" t="str">
            <v>B0004022</v>
          </cell>
          <cell r="I469">
            <v>36653</v>
          </cell>
          <cell r="J469">
            <v>3</v>
          </cell>
          <cell r="K469" t="str">
            <v>MIC-FREIGHT</v>
          </cell>
          <cell r="L469" t="str">
            <v>FREIGHT</v>
          </cell>
          <cell r="M469" t="str">
            <v>FREIGHT CHARGE TAXABLETAXABLE</v>
          </cell>
          <cell r="N469" t="str">
            <v>x</v>
          </cell>
          <cell r="P469">
            <v>1</v>
          </cell>
          <cell r="Q469">
            <v>25</v>
          </cell>
          <cell r="R469">
            <v>25</v>
          </cell>
          <cell r="X469">
            <v>25</v>
          </cell>
          <cell r="Y469">
            <v>36622</v>
          </cell>
        </row>
        <row r="470">
          <cell r="A470">
            <v>36629</v>
          </cell>
          <cell r="B470" t="str">
            <v>IN</v>
          </cell>
          <cell r="C470" t="str">
            <v>731870</v>
          </cell>
          <cell r="D470">
            <v>0</v>
          </cell>
          <cell r="E470">
            <v>36622</v>
          </cell>
          <cell r="F470">
            <v>7</v>
          </cell>
          <cell r="G470" t="str">
            <v>121356</v>
          </cell>
          <cell r="H470" t="str">
            <v>B0004023</v>
          </cell>
          <cell r="I470">
            <v>36659</v>
          </cell>
          <cell r="J470">
            <v>1</v>
          </cell>
          <cell r="K470" t="str">
            <v>KST-KTC2721/64</v>
          </cell>
          <cell r="L470" t="str">
            <v>KTC2721/64</v>
          </cell>
          <cell r="M470" t="str">
            <v>64MB MEM MOD CPQ #220685-001 ARMADA 1500 SERIES</v>
          </cell>
          <cell r="N470" t="str">
            <v>x</v>
          </cell>
          <cell r="P470">
            <v>1</v>
          </cell>
          <cell r="Q470">
            <v>120.15</v>
          </cell>
          <cell r="R470">
            <v>120.15</v>
          </cell>
          <cell r="S470">
            <v>9.91</v>
          </cell>
          <cell r="T470">
            <v>0</v>
          </cell>
          <cell r="U470">
            <v>0</v>
          </cell>
          <cell r="V470">
            <v>0</v>
          </cell>
          <cell r="W470">
            <v>0</v>
          </cell>
          <cell r="X470">
            <v>130.06</v>
          </cell>
          <cell r="Y470">
            <v>36626</v>
          </cell>
        </row>
        <row r="471">
          <cell r="A471">
            <v>36629</v>
          </cell>
          <cell r="B471" t="str">
            <v>IN</v>
          </cell>
          <cell r="C471" t="str">
            <v>731867</v>
          </cell>
          <cell r="D471">
            <v>0</v>
          </cell>
          <cell r="E471">
            <v>36622</v>
          </cell>
          <cell r="F471">
            <v>7</v>
          </cell>
          <cell r="G471" t="str">
            <v>121347</v>
          </cell>
          <cell r="H471" t="str">
            <v>B0004025</v>
          </cell>
          <cell r="I471">
            <v>36659</v>
          </cell>
          <cell r="J471">
            <v>1</v>
          </cell>
          <cell r="K471" t="str">
            <v>PRC-SI4300/C</v>
          </cell>
          <cell r="L471" t="str">
            <v>SI 4300/C</v>
          </cell>
          <cell r="M471" t="str">
            <v>4.3GB INT 3.5 1/3HT ULTRASCSI W/MOUNT KIT</v>
          </cell>
          <cell r="N471" t="str">
            <v>x</v>
          </cell>
          <cell r="P471">
            <v>1</v>
          </cell>
          <cell r="Q471">
            <v>248</v>
          </cell>
          <cell r="R471">
            <v>248</v>
          </cell>
          <cell r="S471">
            <v>21.29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269.29000000000002</v>
          </cell>
          <cell r="Y471">
            <v>36626</v>
          </cell>
        </row>
        <row r="472">
          <cell r="A472">
            <v>36629</v>
          </cell>
          <cell r="B472" t="str">
            <v>IN</v>
          </cell>
          <cell r="C472" t="str">
            <v>731867</v>
          </cell>
          <cell r="D472">
            <v>0</v>
          </cell>
          <cell r="E472">
            <v>36622</v>
          </cell>
          <cell r="F472">
            <v>7</v>
          </cell>
          <cell r="G472" t="str">
            <v>121347</v>
          </cell>
          <cell r="H472" t="str">
            <v>B0004025</v>
          </cell>
          <cell r="I472">
            <v>36659</v>
          </cell>
          <cell r="J472">
            <v>3</v>
          </cell>
          <cell r="K472" t="str">
            <v>MIC-FREIGHT</v>
          </cell>
          <cell r="L472" t="str">
            <v>FREIGHT</v>
          </cell>
          <cell r="M472" t="str">
            <v>FREIGHT CHARGE TAXABLETAXABLE</v>
          </cell>
          <cell r="P472">
            <v>1</v>
          </cell>
          <cell r="Q472">
            <v>10</v>
          </cell>
          <cell r="R472">
            <v>10</v>
          </cell>
          <cell r="X472">
            <v>10</v>
          </cell>
          <cell r="Y472">
            <v>36626</v>
          </cell>
        </row>
        <row r="473">
          <cell r="A473">
            <v>36635</v>
          </cell>
          <cell r="B473" t="str">
            <v>IN</v>
          </cell>
          <cell r="C473" t="str">
            <v>736569</v>
          </cell>
          <cell r="D473">
            <v>0</v>
          </cell>
          <cell r="E473">
            <v>36622</v>
          </cell>
          <cell r="F473">
            <v>13</v>
          </cell>
          <cell r="G473" t="str">
            <v>121349</v>
          </cell>
          <cell r="H473" t="str">
            <v>B0004026</v>
          </cell>
          <cell r="I473">
            <v>36665</v>
          </cell>
          <cell r="J473">
            <v>1</v>
          </cell>
          <cell r="K473" t="str">
            <v>IBM-860240U</v>
          </cell>
          <cell r="L473" t="str">
            <v>860240U</v>
          </cell>
          <cell r="M473" t="str">
            <v>WORKPAD C3 PC PDA 2MB-CRADLE LOTUS EASYSYNC 3.0</v>
          </cell>
          <cell r="P473">
            <v>1</v>
          </cell>
          <cell r="Q473">
            <v>290.27999999999997</v>
          </cell>
          <cell r="R473">
            <v>290.27999999999997</v>
          </cell>
          <cell r="S473">
            <v>23.95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314.22999999999996</v>
          </cell>
          <cell r="Y473">
            <v>36634</v>
          </cell>
        </row>
        <row r="474">
          <cell r="A474">
            <v>36635</v>
          </cell>
          <cell r="B474" t="str">
            <v>IN</v>
          </cell>
          <cell r="C474" t="str">
            <v>736570</v>
          </cell>
          <cell r="D474">
            <v>0</v>
          </cell>
          <cell r="E474">
            <v>36622</v>
          </cell>
          <cell r="F474">
            <v>13</v>
          </cell>
          <cell r="G474" t="str">
            <v>121350</v>
          </cell>
          <cell r="H474" t="str">
            <v>B0004027</v>
          </cell>
          <cell r="I474">
            <v>36665</v>
          </cell>
          <cell r="J474">
            <v>1</v>
          </cell>
          <cell r="K474" t="str">
            <v>IBM-860240U</v>
          </cell>
          <cell r="L474" t="str">
            <v>860240U</v>
          </cell>
          <cell r="M474" t="str">
            <v>WORKPAD C3 PC PDA 2MB-CRADLE LOTUS EASYSYNC 3.0</v>
          </cell>
          <cell r="P474">
            <v>1</v>
          </cell>
          <cell r="Q474">
            <v>290.27999999999997</v>
          </cell>
          <cell r="R474">
            <v>290.27999999999997</v>
          </cell>
          <cell r="S474">
            <v>23.95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314.22999999999996</v>
          </cell>
          <cell r="Y474">
            <v>36634</v>
          </cell>
        </row>
        <row r="475">
          <cell r="A475">
            <v>36643</v>
          </cell>
          <cell r="B475" t="str">
            <v>IN</v>
          </cell>
          <cell r="C475" t="str">
            <v>749198</v>
          </cell>
          <cell r="D475">
            <v>0</v>
          </cell>
          <cell r="E475">
            <v>36622</v>
          </cell>
          <cell r="F475">
            <v>21</v>
          </cell>
          <cell r="G475" t="str">
            <v>121352</v>
          </cell>
          <cell r="H475" t="str">
            <v>B0004029</v>
          </cell>
          <cell r="I475">
            <v>36673</v>
          </cell>
          <cell r="J475">
            <v>2</v>
          </cell>
          <cell r="K475" t="str">
            <v>CPQ-382500-001</v>
          </cell>
          <cell r="L475" t="str">
            <v>382500-001</v>
          </cell>
          <cell r="M475" t="str">
            <v>ARMADA CONVENIENCE BASE E</v>
          </cell>
          <cell r="P475">
            <v>1</v>
          </cell>
          <cell r="Q475">
            <v>209.65</v>
          </cell>
          <cell r="R475">
            <v>209.65</v>
          </cell>
          <cell r="S475">
            <v>60.06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209.65</v>
          </cell>
          <cell r="Y475">
            <v>36641</v>
          </cell>
        </row>
        <row r="476">
          <cell r="A476">
            <v>36628</v>
          </cell>
          <cell r="B476" t="str">
            <v>IN</v>
          </cell>
          <cell r="C476" t="str">
            <v>729724</v>
          </cell>
          <cell r="D476">
            <v>0</v>
          </cell>
          <cell r="E476">
            <v>36622</v>
          </cell>
          <cell r="F476">
            <v>6</v>
          </cell>
          <cell r="G476" t="str">
            <v>121352</v>
          </cell>
          <cell r="H476" t="str">
            <v>B0004029</v>
          </cell>
          <cell r="I476">
            <v>36658</v>
          </cell>
          <cell r="J476">
            <v>1</v>
          </cell>
          <cell r="K476" t="str">
            <v>CPQ-122931-B25</v>
          </cell>
          <cell r="L476" t="str">
            <v>122931-B25</v>
          </cell>
          <cell r="M476" t="str">
            <v>ARMADA CONVENIENCE BASE EMONITOR STAND</v>
          </cell>
          <cell r="P476">
            <v>1</v>
          </cell>
          <cell r="Q476">
            <v>73.989999999999995</v>
          </cell>
          <cell r="R476">
            <v>73.989999999999995</v>
          </cell>
          <cell r="S476">
            <v>6.1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80.089999999999989</v>
          </cell>
          <cell r="Y476">
            <v>36627</v>
          </cell>
        </row>
        <row r="477">
          <cell r="A477">
            <v>36643</v>
          </cell>
          <cell r="B477" t="str">
            <v>IN</v>
          </cell>
          <cell r="C477" t="str">
            <v>749198</v>
          </cell>
          <cell r="D477">
            <v>0</v>
          </cell>
          <cell r="E477">
            <v>36622</v>
          </cell>
          <cell r="F477">
            <v>21</v>
          </cell>
          <cell r="G477" t="str">
            <v>121352</v>
          </cell>
          <cell r="H477" t="str">
            <v>B0004029</v>
          </cell>
          <cell r="I477">
            <v>36673</v>
          </cell>
          <cell r="J477">
            <v>1</v>
          </cell>
          <cell r="K477" t="str">
            <v>CPQ-325800-001</v>
          </cell>
          <cell r="L477" t="str">
            <v>325800-001</v>
          </cell>
          <cell r="M477" t="str">
            <v>COMPAQ V700 17IN COLMON16VIS .22MM 1600X1200</v>
          </cell>
          <cell r="N477">
            <v>1</v>
          </cell>
          <cell r="O477" t="str">
            <v>PN</v>
          </cell>
          <cell r="P477">
            <v>1</v>
          </cell>
          <cell r="Q477">
            <v>293.32</v>
          </cell>
          <cell r="R477">
            <v>293.32</v>
          </cell>
          <cell r="S477">
            <v>41.5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334.82</v>
          </cell>
          <cell r="Y477">
            <v>36641</v>
          </cell>
        </row>
        <row r="478">
          <cell r="A478">
            <v>36643</v>
          </cell>
          <cell r="B478" t="str">
            <v>IN</v>
          </cell>
          <cell r="C478" t="str">
            <v>749199</v>
          </cell>
          <cell r="D478">
            <v>0</v>
          </cell>
          <cell r="E478">
            <v>36622</v>
          </cell>
          <cell r="F478">
            <v>21</v>
          </cell>
          <cell r="G478" t="str">
            <v>121353</v>
          </cell>
          <cell r="H478" t="str">
            <v>B0004030</v>
          </cell>
          <cell r="I478">
            <v>36673</v>
          </cell>
          <cell r="J478">
            <v>2</v>
          </cell>
          <cell r="K478" t="str">
            <v>CPQ-382500-001</v>
          </cell>
          <cell r="L478" t="str">
            <v>382500-001</v>
          </cell>
          <cell r="M478" t="str">
            <v>ARMADA CONVENIENCE BASE E</v>
          </cell>
          <cell r="O478" t="str">
            <v>PN</v>
          </cell>
          <cell r="P478">
            <v>1</v>
          </cell>
          <cell r="Q478">
            <v>209.65</v>
          </cell>
          <cell r="R478">
            <v>209.65</v>
          </cell>
          <cell r="S478">
            <v>13.79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209.65</v>
          </cell>
          <cell r="Y478">
            <v>36641</v>
          </cell>
        </row>
        <row r="479">
          <cell r="A479">
            <v>36628</v>
          </cell>
          <cell r="B479" t="str">
            <v>IN</v>
          </cell>
          <cell r="C479" t="str">
            <v>729725</v>
          </cell>
          <cell r="D479">
            <v>0</v>
          </cell>
          <cell r="E479">
            <v>36622</v>
          </cell>
          <cell r="F479">
            <v>6</v>
          </cell>
          <cell r="G479" t="str">
            <v>121353</v>
          </cell>
          <cell r="H479" t="str">
            <v>B0004030</v>
          </cell>
          <cell r="I479">
            <v>36658</v>
          </cell>
          <cell r="J479">
            <v>1</v>
          </cell>
          <cell r="K479" t="str">
            <v>CPQ-122931-B25</v>
          </cell>
          <cell r="L479" t="str">
            <v>122931-B25</v>
          </cell>
          <cell r="M479" t="str">
            <v>ARMADA CONVENIENCE BASE EMONITOR STAND</v>
          </cell>
          <cell r="O479" t="str">
            <v>PN</v>
          </cell>
          <cell r="P479">
            <v>1</v>
          </cell>
          <cell r="Q479">
            <v>73.989999999999995</v>
          </cell>
          <cell r="R479">
            <v>73.989999999999995</v>
          </cell>
          <cell r="S479">
            <v>6.1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80.089999999999989</v>
          </cell>
          <cell r="Y479">
            <v>36627</v>
          </cell>
        </row>
        <row r="480">
          <cell r="A480">
            <v>36643</v>
          </cell>
          <cell r="B480" t="str">
            <v>IN</v>
          </cell>
          <cell r="C480" t="str">
            <v>749199</v>
          </cell>
          <cell r="D480">
            <v>0</v>
          </cell>
          <cell r="E480">
            <v>36622</v>
          </cell>
          <cell r="F480">
            <v>21</v>
          </cell>
          <cell r="G480" t="str">
            <v>121353</v>
          </cell>
          <cell r="H480" t="str">
            <v>B0004030</v>
          </cell>
          <cell r="I480">
            <v>36673</v>
          </cell>
          <cell r="J480">
            <v>1</v>
          </cell>
          <cell r="K480" t="str">
            <v>CPQ-325800-001</v>
          </cell>
          <cell r="L480" t="str">
            <v>325800-001</v>
          </cell>
          <cell r="M480" t="str">
            <v>COMPAQ V700 17IN COLMON16VIS .22MM 1600X1200</v>
          </cell>
          <cell r="O480" t="str">
            <v>PN</v>
          </cell>
          <cell r="P480">
            <v>1</v>
          </cell>
          <cell r="Q480">
            <v>293.32</v>
          </cell>
          <cell r="R480">
            <v>293.32</v>
          </cell>
          <cell r="S480">
            <v>41.5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334.82</v>
          </cell>
          <cell r="Y480">
            <v>36641</v>
          </cell>
        </row>
        <row r="481">
          <cell r="A481">
            <v>36628</v>
          </cell>
          <cell r="B481" t="str">
            <v>IN</v>
          </cell>
          <cell r="C481" t="str">
            <v>729726</v>
          </cell>
          <cell r="D481">
            <v>0</v>
          </cell>
          <cell r="E481">
            <v>36622</v>
          </cell>
          <cell r="F481">
            <v>6</v>
          </cell>
          <cell r="G481" t="str">
            <v>121354</v>
          </cell>
          <cell r="H481" t="str">
            <v>B0004031</v>
          </cell>
          <cell r="I481">
            <v>36658</v>
          </cell>
          <cell r="J481">
            <v>2</v>
          </cell>
          <cell r="K481" t="str">
            <v>CPQ-382500-001</v>
          </cell>
          <cell r="L481" t="str">
            <v>382500-001</v>
          </cell>
          <cell r="M481" t="str">
            <v>ARMADA CONVENIENCE BASE E</v>
          </cell>
          <cell r="P481">
            <v>1</v>
          </cell>
          <cell r="Q481">
            <v>209.65</v>
          </cell>
          <cell r="R481">
            <v>209.65</v>
          </cell>
          <cell r="X481">
            <v>209.65</v>
          </cell>
          <cell r="Y481">
            <v>36627</v>
          </cell>
        </row>
        <row r="482">
          <cell r="A482">
            <v>36628</v>
          </cell>
          <cell r="B482" t="str">
            <v>IN</v>
          </cell>
          <cell r="C482" t="str">
            <v>729726</v>
          </cell>
          <cell r="D482">
            <v>0</v>
          </cell>
          <cell r="E482">
            <v>36622</v>
          </cell>
          <cell r="F482">
            <v>6</v>
          </cell>
          <cell r="G482" t="str">
            <v>121354</v>
          </cell>
          <cell r="H482" t="str">
            <v>B0004031</v>
          </cell>
          <cell r="I482">
            <v>36658</v>
          </cell>
          <cell r="J482">
            <v>3</v>
          </cell>
          <cell r="K482" t="str">
            <v>CPQ-122931-B25</v>
          </cell>
          <cell r="L482" t="str">
            <v>122931-B25</v>
          </cell>
          <cell r="M482" t="str">
            <v>ARMADA CONVENIENCE BASE EMONITOR STAND</v>
          </cell>
          <cell r="P482">
            <v>1</v>
          </cell>
          <cell r="Q482">
            <v>73.989999999999995</v>
          </cell>
          <cell r="R482">
            <v>73.989999999999995</v>
          </cell>
          <cell r="X482">
            <v>73.989999999999995</v>
          </cell>
          <cell r="Y482">
            <v>36627</v>
          </cell>
        </row>
        <row r="483">
          <cell r="A483">
            <v>36628</v>
          </cell>
          <cell r="B483" t="str">
            <v>IN</v>
          </cell>
          <cell r="C483" t="str">
            <v>729726</v>
          </cell>
          <cell r="D483">
            <v>0</v>
          </cell>
          <cell r="E483">
            <v>36622</v>
          </cell>
          <cell r="F483">
            <v>6</v>
          </cell>
          <cell r="G483" t="str">
            <v>121354</v>
          </cell>
          <cell r="H483" t="str">
            <v>B0004031</v>
          </cell>
          <cell r="I483">
            <v>36658</v>
          </cell>
          <cell r="J483">
            <v>1</v>
          </cell>
          <cell r="K483" t="str">
            <v>CPQ-325800-001</v>
          </cell>
          <cell r="L483" t="str">
            <v>325800-001</v>
          </cell>
          <cell r="M483" t="str">
            <v>COMPAQ V700 17IN COLMON16VIS .22MM 1600X1200</v>
          </cell>
          <cell r="P483">
            <v>1</v>
          </cell>
          <cell r="Q483">
            <v>293.32</v>
          </cell>
          <cell r="R483">
            <v>293.32</v>
          </cell>
          <cell r="S483">
            <v>47.6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340.92</v>
          </cell>
          <cell r="Y483">
            <v>36627</v>
          </cell>
        </row>
        <row r="484">
          <cell r="A484">
            <v>36628</v>
          </cell>
          <cell r="B484" t="str">
            <v>IN</v>
          </cell>
          <cell r="C484" t="str">
            <v>729727</v>
          </cell>
          <cell r="D484">
            <v>0</v>
          </cell>
          <cell r="E484">
            <v>36622</v>
          </cell>
          <cell r="F484">
            <v>6</v>
          </cell>
          <cell r="G484" t="str">
            <v>121355</v>
          </cell>
          <cell r="H484" t="str">
            <v>B0004032</v>
          </cell>
          <cell r="I484">
            <v>36658</v>
          </cell>
          <cell r="J484">
            <v>1</v>
          </cell>
          <cell r="K484" t="str">
            <v>SEA-PRUCC80</v>
          </cell>
          <cell r="L484" t="str">
            <v>PRUCC80</v>
          </cell>
          <cell r="M484" t="str">
            <v>UPG SEAGATE CRYSTAL REPORPRO</v>
          </cell>
          <cell r="P484">
            <v>15</v>
          </cell>
          <cell r="Q484">
            <v>157.44</v>
          </cell>
          <cell r="R484">
            <v>2361.6</v>
          </cell>
          <cell r="S484">
            <v>194.83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2556.4299999999998</v>
          </cell>
          <cell r="Y484">
            <v>36627</v>
          </cell>
        </row>
        <row r="485">
          <cell r="A485">
            <v>36629</v>
          </cell>
          <cell r="B485" t="str">
            <v>IN</v>
          </cell>
          <cell r="C485" t="str">
            <v>733016</v>
          </cell>
          <cell r="D485">
            <v>0</v>
          </cell>
          <cell r="E485">
            <v>36623</v>
          </cell>
          <cell r="F485">
            <v>6</v>
          </cell>
          <cell r="G485" t="str">
            <v>121475</v>
          </cell>
          <cell r="H485" t="str">
            <v>B0004048</v>
          </cell>
          <cell r="I485">
            <v>36659</v>
          </cell>
          <cell r="J485">
            <v>1</v>
          </cell>
          <cell r="K485" t="str">
            <v>ADB-22001201</v>
          </cell>
          <cell r="L485" t="str">
            <v>22001201</v>
          </cell>
          <cell r="M485" t="str">
            <v>ACROBAT 4.0 WIN</v>
          </cell>
          <cell r="P485">
            <v>1</v>
          </cell>
          <cell r="Q485">
            <v>226.54</v>
          </cell>
          <cell r="R485">
            <v>226.54</v>
          </cell>
          <cell r="S485">
            <v>23.69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250.23</v>
          </cell>
          <cell r="Y485">
            <v>36628</v>
          </cell>
        </row>
        <row r="486">
          <cell r="A486">
            <v>36629</v>
          </cell>
          <cell r="B486" t="str">
            <v>IN</v>
          </cell>
          <cell r="C486" t="str">
            <v>733016</v>
          </cell>
          <cell r="D486">
            <v>0</v>
          </cell>
          <cell r="E486">
            <v>36623</v>
          </cell>
          <cell r="F486">
            <v>6</v>
          </cell>
          <cell r="G486" t="str">
            <v>121475</v>
          </cell>
          <cell r="H486" t="str">
            <v>B0004048</v>
          </cell>
          <cell r="I486">
            <v>36659</v>
          </cell>
          <cell r="J486">
            <v>2</v>
          </cell>
          <cell r="K486" t="str">
            <v>CPQ-120765-001</v>
          </cell>
          <cell r="L486" t="str">
            <v>120765-001</v>
          </cell>
          <cell r="M486" t="str">
            <v>ARMADA EM UNIVERSAL AC AD</v>
          </cell>
          <cell r="P486">
            <v>1</v>
          </cell>
          <cell r="Q486">
            <v>60.64</v>
          </cell>
          <cell r="R486">
            <v>60.64</v>
          </cell>
          <cell r="X486">
            <v>60.64</v>
          </cell>
          <cell r="Y486">
            <v>36628</v>
          </cell>
        </row>
        <row r="487">
          <cell r="A487">
            <v>36629</v>
          </cell>
          <cell r="B487" t="str">
            <v>IN</v>
          </cell>
          <cell r="C487" t="str">
            <v>733018</v>
          </cell>
          <cell r="D487">
            <v>0</v>
          </cell>
          <cell r="E487">
            <v>36623</v>
          </cell>
          <cell r="F487">
            <v>6</v>
          </cell>
          <cell r="G487" t="str">
            <v>121479</v>
          </cell>
          <cell r="H487" t="str">
            <v>B0004049</v>
          </cell>
          <cell r="I487">
            <v>36659</v>
          </cell>
          <cell r="J487">
            <v>1</v>
          </cell>
          <cell r="K487" t="str">
            <v>ADB-22001201</v>
          </cell>
          <cell r="L487" t="str">
            <v>22001201</v>
          </cell>
          <cell r="M487" t="str">
            <v>ACROBAT 4.0 WIN</v>
          </cell>
          <cell r="P487">
            <v>1</v>
          </cell>
          <cell r="Q487">
            <v>226.54</v>
          </cell>
          <cell r="R487">
            <v>226.54</v>
          </cell>
          <cell r="S487">
            <v>18.690000000000001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245.23</v>
          </cell>
          <cell r="Y487">
            <v>36628</v>
          </cell>
        </row>
        <row r="488">
          <cell r="A488">
            <v>36629</v>
          </cell>
          <cell r="B488" t="str">
            <v>IN</v>
          </cell>
          <cell r="C488" t="str">
            <v>733019</v>
          </cell>
          <cell r="D488">
            <v>0</v>
          </cell>
          <cell r="E488">
            <v>36623</v>
          </cell>
          <cell r="F488">
            <v>6</v>
          </cell>
          <cell r="G488" t="str">
            <v>121480</v>
          </cell>
          <cell r="H488" t="str">
            <v>B0004050</v>
          </cell>
          <cell r="I488">
            <v>36659</v>
          </cell>
          <cell r="J488">
            <v>1</v>
          </cell>
          <cell r="K488" t="str">
            <v>SEA-PRPRC80</v>
          </cell>
          <cell r="L488" t="str">
            <v>PRPRC80</v>
          </cell>
          <cell r="M488" t="str">
            <v>SEAGATE CRYSTAL REPORTS 8FULL PRODUCT</v>
          </cell>
          <cell r="P488">
            <v>1</v>
          </cell>
          <cell r="Q488">
            <v>268.45</v>
          </cell>
          <cell r="R488">
            <v>268.45</v>
          </cell>
          <cell r="S488">
            <v>22.15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290.59999999999997</v>
          </cell>
          <cell r="Y488">
            <v>36628</v>
          </cell>
        </row>
        <row r="489">
          <cell r="A489">
            <v>36629</v>
          </cell>
          <cell r="B489" t="str">
            <v>IN</v>
          </cell>
          <cell r="C489" t="str">
            <v>733020</v>
          </cell>
          <cell r="D489">
            <v>0</v>
          </cell>
          <cell r="E489">
            <v>36623</v>
          </cell>
          <cell r="F489">
            <v>6</v>
          </cell>
          <cell r="G489" t="str">
            <v>121481</v>
          </cell>
          <cell r="H489" t="str">
            <v>B0004051</v>
          </cell>
          <cell r="I489">
            <v>36659</v>
          </cell>
          <cell r="J489">
            <v>1</v>
          </cell>
          <cell r="K489" t="str">
            <v>IBM-00N8132</v>
          </cell>
          <cell r="L489" t="str">
            <v>00N8132</v>
          </cell>
          <cell r="M489" t="str">
            <v>OBI WORKPAD C3 CRADLE</v>
          </cell>
          <cell r="P489">
            <v>1</v>
          </cell>
          <cell r="Q489">
            <v>62.64</v>
          </cell>
          <cell r="R489">
            <v>62.64</v>
          </cell>
          <cell r="S489">
            <v>5.17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67.81</v>
          </cell>
          <cell r="Y489">
            <v>36628</v>
          </cell>
        </row>
        <row r="490">
          <cell r="A490">
            <v>36626</v>
          </cell>
          <cell r="B490" t="str">
            <v>IN</v>
          </cell>
          <cell r="C490" t="str">
            <v>728459</v>
          </cell>
          <cell r="D490">
            <v>0</v>
          </cell>
          <cell r="E490">
            <v>36623</v>
          </cell>
          <cell r="F490">
            <v>3</v>
          </cell>
          <cell r="G490" t="str">
            <v>121483</v>
          </cell>
          <cell r="H490" t="str">
            <v>B0004053</v>
          </cell>
          <cell r="I490">
            <v>36656</v>
          </cell>
          <cell r="J490">
            <v>1</v>
          </cell>
          <cell r="K490" t="str">
            <v>MIT-LXA550WB</v>
          </cell>
          <cell r="L490" t="str">
            <v>LXA550WB</v>
          </cell>
          <cell r="M490" t="str">
            <v>LCD52-BLACK 15INDISPLAY TFT LCD52-BLACK</v>
          </cell>
          <cell r="P490">
            <v>1</v>
          </cell>
          <cell r="Q490">
            <v>1172.54</v>
          </cell>
          <cell r="R490">
            <v>1172.54</v>
          </cell>
          <cell r="S490">
            <v>96.73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1269.27</v>
          </cell>
          <cell r="Y490">
            <v>36626</v>
          </cell>
        </row>
        <row r="491">
          <cell r="A491">
            <v>36633</v>
          </cell>
          <cell r="B491" t="str">
            <v>IN</v>
          </cell>
          <cell r="C491" t="str">
            <v>734624</v>
          </cell>
          <cell r="D491">
            <v>0</v>
          </cell>
          <cell r="E491">
            <v>36623</v>
          </cell>
          <cell r="F491">
            <v>10</v>
          </cell>
          <cell r="G491" t="str">
            <v>121484</v>
          </cell>
          <cell r="H491" t="str">
            <v>B0004055</v>
          </cell>
          <cell r="I491">
            <v>36663</v>
          </cell>
          <cell r="J491">
            <v>1</v>
          </cell>
          <cell r="K491" t="str">
            <v>LIF-P26L0821</v>
          </cell>
          <cell r="L491" t="str">
            <v>P26L0821</v>
          </cell>
          <cell r="M491" t="str">
            <v>ERWIN WITH 1 YEAR MAINTEN</v>
          </cell>
          <cell r="P491">
            <v>1</v>
          </cell>
          <cell r="Q491">
            <v>3473.4</v>
          </cell>
          <cell r="R491">
            <v>3473.4</v>
          </cell>
          <cell r="S491">
            <v>286.56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3759.96</v>
          </cell>
          <cell r="Y491">
            <v>36626</v>
          </cell>
        </row>
        <row r="492">
          <cell r="A492">
            <v>36643</v>
          </cell>
          <cell r="B492" t="str">
            <v>IN</v>
          </cell>
          <cell r="C492" t="str">
            <v>749206</v>
          </cell>
          <cell r="D492">
            <v>0</v>
          </cell>
          <cell r="E492">
            <v>36623</v>
          </cell>
          <cell r="F492">
            <v>20</v>
          </cell>
          <cell r="G492" t="str">
            <v>121485</v>
          </cell>
          <cell r="H492" t="str">
            <v>B0004056</v>
          </cell>
          <cell r="I492">
            <v>36673</v>
          </cell>
          <cell r="J492">
            <v>1</v>
          </cell>
          <cell r="K492" t="str">
            <v>HPC-C4456A#ABA</v>
          </cell>
          <cell r="L492" t="str">
            <v>C4456A#ABA</v>
          </cell>
          <cell r="M492" t="str">
            <v>32X/8X/4X REWRITABLE RETASCSI CD-WRITER 9200E HD5</v>
          </cell>
          <cell r="P492">
            <v>1</v>
          </cell>
          <cell r="Q492">
            <v>364</v>
          </cell>
          <cell r="R492">
            <v>364</v>
          </cell>
          <cell r="S492">
            <v>18.2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382.2</v>
          </cell>
          <cell r="Y492">
            <v>36637</v>
          </cell>
        </row>
        <row r="493">
          <cell r="A493">
            <v>36635</v>
          </cell>
          <cell r="B493" t="str">
            <v>IN</v>
          </cell>
          <cell r="C493" t="str">
            <v>736593</v>
          </cell>
          <cell r="D493">
            <v>0</v>
          </cell>
          <cell r="E493">
            <v>36623</v>
          </cell>
          <cell r="F493">
            <v>12</v>
          </cell>
          <cell r="G493" t="str">
            <v>121485</v>
          </cell>
          <cell r="H493" t="str">
            <v>B0004056</v>
          </cell>
          <cell r="I493">
            <v>36665</v>
          </cell>
          <cell r="J493">
            <v>2</v>
          </cell>
          <cell r="K493" t="str">
            <v>IBM-860240U</v>
          </cell>
          <cell r="L493" t="str">
            <v>860240U</v>
          </cell>
          <cell r="M493" t="str">
            <v>WORKPAD C3 PC PDA 2MB-CRADLE LOTUS EASYSYNC 3.0</v>
          </cell>
          <cell r="P493">
            <v>1</v>
          </cell>
          <cell r="Q493">
            <v>294</v>
          </cell>
          <cell r="R493">
            <v>294</v>
          </cell>
          <cell r="X493">
            <v>294</v>
          </cell>
          <cell r="Y493">
            <v>36634</v>
          </cell>
        </row>
        <row r="494">
          <cell r="A494">
            <v>36636</v>
          </cell>
          <cell r="B494" t="str">
            <v>IN</v>
          </cell>
          <cell r="C494" t="str">
            <v>738538</v>
          </cell>
          <cell r="D494">
            <v>0</v>
          </cell>
          <cell r="E494">
            <v>36627</v>
          </cell>
          <cell r="F494">
            <v>9</v>
          </cell>
          <cell r="G494" t="str">
            <v>121591</v>
          </cell>
          <cell r="H494" t="str">
            <v>B0004057</v>
          </cell>
          <cell r="I494">
            <v>36666</v>
          </cell>
          <cell r="J494">
            <v>1</v>
          </cell>
          <cell r="K494" t="str">
            <v>IBM-860240U</v>
          </cell>
          <cell r="L494" t="str">
            <v>860240U</v>
          </cell>
          <cell r="M494" t="str">
            <v>WORKPAD C3 PC PDA 2MB-CRADLE LOTUS EASYSYNC 3.0</v>
          </cell>
          <cell r="P494">
            <v>1</v>
          </cell>
          <cell r="Q494">
            <v>265.45999999999998</v>
          </cell>
          <cell r="R494">
            <v>265.45999999999998</v>
          </cell>
          <cell r="S494">
            <v>13.27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278.72999999999996</v>
          </cell>
          <cell r="Y494">
            <v>36635</v>
          </cell>
        </row>
        <row r="495">
          <cell r="A495">
            <v>36635</v>
          </cell>
          <cell r="B495" t="str">
            <v>IN</v>
          </cell>
          <cell r="C495" t="str">
            <v>736598</v>
          </cell>
          <cell r="D495">
            <v>0</v>
          </cell>
          <cell r="E495">
            <v>36627</v>
          </cell>
          <cell r="F495">
            <v>8</v>
          </cell>
          <cell r="G495" t="str">
            <v>121592</v>
          </cell>
          <cell r="H495" t="str">
            <v>B0004058</v>
          </cell>
          <cell r="I495">
            <v>36665</v>
          </cell>
          <cell r="J495">
            <v>1</v>
          </cell>
          <cell r="K495" t="str">
            <v>IBM-860240U</v>
          </cell>
          <cell r="L495" t="str">
            <v>860240U</v>
          </cell>
          <cell r="M495" t="str">
            <v>WORKPAD C3 PC PDA 2MB-CRADLE LOTUS EASYSYNC 3.0</v>
          </cell>
          <cell r="P495">
            <v>1</v>
          </cell>
          <cell r="Q495">
            <v>265.45999999999998</v>
          </cell>
          <cell r="R495">
            <v>265.45999999999998</v>
          </cell>
          <cell r="S495">
            <v>21.9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287.35999999999996</v>
          </cell>
          <cell r="Y495">
            <v>36634</v>
          </cell>
        </row>
        <row r="496">
          <cell r="A496">
            <v>36636</v>
          </cell>
          <cell r="B496" t="str">
            <v>IN</v>
          </cell>
          <cell r="C496" t="str">
            <v>738539</v>
          </cell>
          <cell r="D496">
            <v>0</v>
          </cell>
          <cell r="E496">
            <v>36627</v>
          </cell>
          <cell r="F496">
            <v>9</v>
          </cell>
          <cell r="G496" t="str">
            <v>121593</v>
          </cell>
          <cell r="H496" t="str">
            <v>B0004059</v>
          </cell>
          <cell r="I496">
            <v>36666</v>
          </cell>
          <cell r="J496">
            <v>1</v>
          </cell>
          <cell r="K496" t="str">
            <v>IBM-860240U</v>
          </cell>
          <cell r="L496" t="str">
            <v>860240U</v>
          </cell>
          <cell r="M496" t="str">
            <v>WORKPAD C3 PC PDA 2MB-CRADLE LOTUS EASYSYNC 3.0</v>
          </cell>
          <cell r="P496">
            <v>1</v>
          </cell>
          <cell r="Q496">
            <v>265.45999999999998</v>
          </cell>
          <cell r="R496">
            <v>265.45999999999998</v>
          </cell>
          <cell r="S496">
            <v>13.27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278.72999999999996</v>
          </cell>
          <cell r="Y496">
            <v>36635</v>
          </cell>
        </row>
        <row r="497">
          <cell r="A497">
            <v>36628</v>
          </cell>
          <cell r="B497" t="str">
            <v>IN</v>
          </cell>
          <cell r="C497" t="str">
            <v>729742</v>
          </cell>
          <cell r="D497">
            <v>0</v>
          </cell>
          <cell r="E497">
            <v>36627</v>
          </cell>
          <cell r="F497">
            <v>1</v>
          </cell>
          <cell r="G497" t="str">
            <v>121594</v>
          </cell>
          <cell r="H497" t="str">
            <v>B0004060</v>
          </cell>
          <cell r="I497">
            <v>36658</v>
          </cell>
          <cell r="J497">
            <v>1</v>
          </cell>
          <cell r="K497" t="str">
            <v>CPQ-120765-001</v>
          </cell>
          <cell r="L497" t="str">
            <v>120765-001</v>
          </cell>
          <cell r="M497" t="str">
            <v>ARMADA EM UNIVERSAL AC AD</v>
          </cell>
          <cell r="N497">
            <v>1</v>
          </cell>
          <cell r="O497" t="str">
            <v>SCAN</v>
          </cell>
          <cell r="P497">
            <v>1</v>
          </cell>
          <cell r="Q497">
            <v>60.89</v>
          </cell>
          <cell r="R497">
            <v>60.89</v>
          </cell>
          <cell r="S497">
            <v>4.51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65.400000000000006</v>
          </cell>
          <cell r="Y497">
            <v>36627</v>
          </cell>
        </row>
        <row r="498">
          <cell r="A498">
            <v>36628</v>
          </cell>
          <cell r="B498" t="str">
            <v>IN</v>
          </cell>
          <cell r="C498" t="str">
            <v>729743</v>
          </cell>
          <cell r="D498">
            <v>0</v>
          </cell>
          <cell r="E498">
            <v>36627</v>
          </cell>
          <cell r="F498">
            <v>1</v>
          </cell>
          <cell r="G498" t="str">
            <v>121595</v>
          </cell>
          <cell r="H498" t="str">
            <v>B0004062</v>
          </cell>
          <cell r="I498">
            <v>36658</v>
          </cell>
          <cell r="J498">
            <v>1</v>
          </cell>
          <cell r="K498" t="str">
            <v>CPQ-166616-B21</v>
          </cell>
          <cell r="L498" t="str">
            <v>166616-B21</v>
          </cell>
          <cell r="M498" t="str">
            <v>32MB SYNCH DRAM 100MHZDIMM ECC</v>
          </cell>
          <cell r="O498" t="str">
            <v>SCAN</v>
          </cell>
          <cell r="P498">
            <v>1</v>
          </cell>
          <cell r="Q498">
            <v>101.99</v>
          </cell>
          <cell r="R498">
            <v>101.99</v>
          </cell>
          <cell r="S498">
            <v>8.41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110.39999999999999</v>
          </cell>
          <cell r="Y498">
            <v>36627</v>
          </cell>
        </row>
        <row r="499">
          <cell r="A499">
            <v>36628</v>
          </cell>
          <cell r="B499" t="str">
            <v>IN</v>
          </cell>
          <cell r="C499" t="str">
            <v>729744</v>
          </cell>
          <cell r="D499">
            <v>0</v>
          </cell>
          <cell r="E499">
            <v>36627</v>
          </cell>
          <cell r="F499">
            <v>1</v>
          </cell>
          <cell r="G499" t="str">
            <v>121600</v>
          </cell>
          <cell r="H499" t="str">
            <v>B0004065</v>
          </cell>
          <cell r="I499">
            <v>36658</v>
          </cell>
          <cell r="J499">
            <v>1</v>
          </cell>
          <cell r="K499" t="str">
            <v>CPQ-382500-001</v>
          </cell>
          <cell r="L499" t="str">
            <v>382500-001</v>
          </cell>
          <cell r="M499" t="str">
            <v>ARMADA CONVENIENCE BASE E</v>
          </cell>
          <cell r="P499">
            <v>1</v>
          </cell>
          <cell r="Q499">
            <v>210.65</v>
          </cell>
          <cell r="R499">
            <v>210.65</v>
          </cell>
          <cell r="S499">
            <v>26.31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236.96</v>
          </cell>
          <cell r="Y499">
            <v>36627</v>
          </cell>
        </row>
        <row r="500">
          <cell r="A500">
            <v>36628</v>
          </cell>
          <cell r="B500" t="str">
            <v>IN</v>
          </cell>
          <cell r="C500" t="str">
            <v>729744</v>
          </cell>
          <cell r="D500">
            <v>0</v>
          </cell>
          <cell r="E500">
            <v>36627</v>
          </cell>
          <cell r="F500">
            <v>1</v>
          </cell>
          <cell r="G500" t="str">
            <v>121600</v>
          </cell>
          <cell r="H500" t="str">
            <v>B0004065</v>
          </cell>
          <cell r="I500">
            <v>36658</v>
          </cell>
          <cell r="J500">
            <v>3</v>
          </cell>
          <cell r="K500" t="str">
            <v>KEN-64068</v>
          </cell>
          <cell r="L500" t="str">
            <v>64068</v>
          </cell>
          <cell r="M500" t="str">
            <v>MICROSAVER SECURITY SYSFOR CPQ PORT</v>
          </cell>
          <cell r="P500">
            <v>1</v>
          </cell>
          <cell r="Q500">
            <v>33.96</v>
          </cell>
          <cell r="R500">
            <v>33.96</v>
          </cell>
          <cell r="S500">
            <v>42.65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33.96</v>
          </cell>
          <cell r="Y500">
            <v>36627</v>
          </cell>
        </row>
        <row r="501">
          <cell r="A501">
            <v>36628</v>
          </cell>
          <cell r="B501" t="str">
            <v>IN</v>
          </cell>
          <cell r="C501" t="str">
            <v>729745</v>
          </cell>
          <cell r="D501">
            <v>0</v>
          </cell>
          <cell r="E501">
            <v>36627</v>
          </cell>
          <cell r="F501">
            <v>1</v>
          </cell>
          <cell r="G501" t="str">
            <v>121601</v>
          </cell>
          <cell r="H501" t="str">
            <v>B0004066</v>
          </cell>
          <cell r="I501">
            <v>36658</v>
          </cell>
          <cell r="J501">
            <v>1</v>
          </cell>
          <cell r="K501" t="str">
            <v>CPQ-382500-001</v>
          </cell>
          <cell r="L501" t="str">
            <v>382500-001</v>
          </cell>
          <cell r="M501" t="str">
            <v>ARMADA CONVENIENCE BASE E</v>
          </cell>
          <cell r="P501">
            <v>1</v>
          </cell>
          <cell r="Q501">
            <v>210.65</v>
          </cell>
          <cell r="R501">
            <v>210.65</v>
          </cell>
          <cell r="S501">
            <v>17.38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228.03</v>
          </cell>
          <cell r="Y501">
            <v>36627</v>
          </cell>
        </row>
        <row r="502">
          <cell r="A502">
            <v>36643</v>
          </cell>
          <cell r="B502" t="str">
            <v>IN</v>
          </cell>
          <cell r="C502" t="str">
            <v>749214</v>
          </cell>
          <cell r="D502">
            <v>0</v>
          </cell>
          <cell r="E502">
            <v>36627</v>
          </cell>
          <cell r="F502">
            <v>16</v>
          </cell>
          <cell r="G502" t="str">
            <v>121619</v>
          </cell>
          <cell r="H502" t="str">
            <v>B0004067</v>
          </cell>
          <cell r="I502">
            <v>36673</v>
          </cell>
          <cell r="J502">
            <v>1</v>
          </cell>
          <cell r="K502" t="str">
            <v>CPQ-382500-001</v>
          </cell>
          <cell r="L502" t="str">
            <v>382500-001</v>
          </cell>
          <cell r="M502" t="str">
            <v>ARMADA CONVENIENCE BASE E</v>
          </cell>
          <cell r="P502">
            <v>1</v>
          </cell>
          <cell r="Q502">
            <v>210.65</v>
          </cell>
          <cell r="R502">
            <v>210.65</v>
          </cell>
          <cell r="S502">
            <v>17.38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228.03</v>
          </cell>
          <cell r="Y502">
            <v>36641</v>
          </cell>
        </row>
        <row r="503">
          <cell r="A503">
            <v>36638</v>
          </cell>
          <cell r="B503" t="str">
            <v>IN</v>
          </cell>
          <cell r="C503" t="str">
            <v>742841</v>
          </cell>
          <cell r="D503">
            <v>0</v>
          </cell>
          <cell r="E503">
            <v>36627</v>
          </cell>
          <cell r="F503">
            <v>11</v>
          </cell>
          <cell r="G503" t="str">
            <v>121619</v>
          </cell>
          <cell r="H503" t="str">
            <v>B0004067</v>
          </cell>
          <cell r="I503">
            <v>36668</v>
          </cell>
          <cell r="J503">
            <v>1</v>
          </cell>
          <cell r="K503" t="str">
            <v>CPQ-325800-001</v>
          </cell>
          <cell r="L503" t="str">
            <v>325800-001</v>
          </cell>
          <cell r="M503" t="str">
            <v>COMPAQ V700 17IN COLMON16VIS .22MM 1600X1200</v>
          </cell>
          <cell r="P503">
            <v>1</v>
          </cell>
          <cell r="Q503">
            <v>293.32</v>
          </cell>
          <cell r="R503">
            <v>293.32</v>
          </cell>
          <cell r="S503">
            <v>24.2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317.52</v>
          </cell>
          <cell r="Y503">
            <v>36637</v>
          </cell>
        </row>
        <row r="504">
          <cell r="A504">
            <v>36643</v>
          </cell>
          <cell r="B504" t="str">
            <v>IN</v>
          </cell>
          <cell r="C504" t="str">
            <v>749237</v>
          </cell>
          <cell r="D504">
            <v>0</v>
          </cell>
          <cell r="E504">
            <v>36633</v>
          </cell>
          <cell r="F504">
            <v>10</v>
          </cell>
          <cell r="G504" t="str">
            <v>121901</v>
          </cell>
          <cell r="H504" t="str">
            <v>B0004071</v>
          </cell>
          <cell r="I504">
            <v>36673</v>
          </cell>
          <cell r="J504">
            <v>1</v>
          </cell>
          <cell r="K504" t="str">
            <v>CEX-CS-A03950-CD</v>
          </cell>
          <cell r="L504" t="str">
            <v>CS-A03950-CD</v>
          </cell>
          <cell r="M504" t="str">
            <v>CARDSCAN EXECUTIVE W/ V5.SOFTWARE</v>
          </cell>
          <cell r="P504">
            <v>1</v>
          </cell>
          <cell r="Q504">
            <v>224</v>
          </cell>
          <cell r="R504">
            <v>224</v>
          </cell>
          <cell r="S504">
            <v>18.48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242.48</v>
          </cell>
          <cell r="Y504">
            <v>36641</v>
          </cell>
        </row>
        <row r="505">
          <cell r="A505">
            <v>36636</v>
          </cell>
          <cell r="B505" t="str">
            <v>IN</v>
          </cell>
          <cell r="C505" t="str">
            <v>738568</v>
          </cell>
          <cell r="D505">
            <v>0</v>
          </cell>
          <cell r="E505">
            <v>36633</v>
          </cell>
          <cell r="F505">
            <v>3</v>
          </cell>
          <cell r="G505" t="str">
            <v>121902</v>
          </cell>
          <cell r="H505" t="str">
            <v>B0004072</v>
          </cell>
          <cell r="I505">
            <v>36666</v>
          </cell>
          <cell r="J505">
            <v>1</v>
          </cell>
          <cell r="K505" t="str">
            <v>HPC-C5195B#ABA</v>
          </cell>
          <cell r="L505" t="str">
            <v>C5195B#ABA</v>
          </cell>
          <cell r="M505" t="str">
            <v>HP 25PG AUTO DOC FDRSCANJET 5100C</v>
          </cell>
          <cell r="P505">
            <v>2</v>
          </cell>
          <cell r="Q505">
            <v>190</v>
          </cell>
          <cell r="R505">
            <v>380</v>
          </cell>
          <cell r="S505">
            <v>26.6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406.6</v>
          </cell>
          <cell r="Y505">
            <v>36635</v>
          </cell>
        </row>
        <row r="506">
          <cell r="A506">
            <v>36636</v>
          </cell>
          <cell r="B506" t="str">
            <v>IN</v>
          </cell>
          <cell r="C506" t="str">
            <v>738569</v>
          </cell>
          <cell r="D506">
            <v>0</v>
          </cell>
          <cell r="E506">
            <v>36633</v>
          </cell>
          <cell r="F506">
            <v>3</v>
          </cell>
          <cell r="G506" t="str">
            <v>121903</v>
          </cell>
          <cell r="H506" t="str">
            <v>B0004073</v>
          </cell>
          <cell r="I506">
            <v>36666</v>
          </cell>
          <cell r="J506">
            <v>3</v>
          </cell>
          <cell r="K506" t="str">
            <v>IOM-10670</v>
          </cell>
          <cell r="L506" t="str">
            <v>10670</v>
          </cell>
          <cell r="M506" t="str">
            <v>ZIP 100MB INT PLATINUMATAPI DRV W/MOUNT KIT</v>
          </cell>
          <cell r="P506">
            <v>1</v>
          </cell>
          <cell r="Q506">
            <v>91</v>
          </cell>
          <cell r="R506">
            <v>91</v>
          </cell>
          <cell r="S506">
            <v>6.02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91</v>
          </cell>
          <cell r="Y506">
            <v>36635</v>
          </cell>
        </row>
        <row r="507">
          <cell r="A507">
            <v>36643</v>
          </cell>
          <cell r="B507" t="str">
            <v>IN</v>
          </cell>
          <cell r="C507" t="str">
            <v>749239</v>
          </cell>
          <cell r="D507">
            <v>0</v>
          </cell>
          <cell r="E507">
            <v>36633</v>
          </cell>
          <cell r="F507">
            <v>10</v>
          </cell>
          <cell r="G507" t="str">
            <v>121904</v>
          </cell>
          <cell r="H507" t="str">
            <v>B0004074</v>
          </cell>
          <cell r="I507">
            <v>36673</v>
          </cell>
          <cell r="J507">
            <v>2</v>
          </cell>
          <cell r="K507" t="str">
            <v>CPQ-382500-001</v>
          </cell>
          <cell r="L507" t="str">
            <v>382500-001</v>
          </cell>
          <cell r="M507" t="str">
            <v>ARMADA CONVENIENCE BASE E</v>
          </cell>
          <cell r="P507">
            <v>1</v>
          </cell>
          <cell r="Q507">
            <v>211</v>
          </cell>
          <cell r="R507">
            <v>211</v>
          </cell>
          <cell r="X507">
            <v>211</v>
          </cell>
          <cell r="Y507">
            <v>36641</v>
          </cell>
        </row>
        <row r="508">
          <cell r="A508">
            <v>36643</v>
          </cell>
          <cell r="B508" t="str">
            <v>IN</v>
          </cell>
          <cell r="C508" t="str">
            <v>749239</v>
          </cell>
          <cell r="D508">
            <v>0</v>
          </cell>
          <cell r="E508">
            <v>36633</v>
          </cell>
          <cell r="F508">
            <v>10</v>
          </cell>
          <cell r="G508" t="str">
            <v>121904</v>
          </cell>
          <cell r="H508" t="str">
            <v>B0004074</v>
          </cell>
          <cell r="I508">
            <v>36673</v>
          </cell>
          <cell r="J508">
            <v>1</v>
          </cell>
          <cell r="K508" t="str">
            <v>CPQ-325800-001</v>
          </cell>
          <cell r="L508" t="str">
            <v>325800-001</v>
          </cell>
          <cell r="M508" t="str">
            <v>COMPAQ V700 17IN COLMON16VIS .22MM 1600X1200</v>
          </cell>
          <cell r="P508">
            <v>1</v>
          </cell>
          <cell r="Q508">
            <v>294</v>
          </cell>
          <cell r="R508">
            <v>294</v>
          </cell>
          <cell r="S508">
            <v>41.66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335.65999999999997</v>
          </cell>
          <cell r="Y508">
            <v>36641</v>
          </cell>
        </row>
        <row r="509">
          <cell r="A509">
            <v>36643</v>
          </cell>
          <cell r="B509" t="str">
            <v>IN</v>
          </cell>
          <cell r="C509" t="str">
            <v>749240</v>
          </cell>
          <cell r="D509">
            <v>0</v>
          </cell>
          <cell r="E509">
            <v>36633</v>
          </cell>
          <cell r="F509">
            <v>10</v>
          </cell>
          <cell r="G509" t="str">
            <v>121905</v>
          </cell>
          <cell r="H509" t="str">
            <v>B0004075</v>
          </cell>
          <cell r="I509">
            <v>36673</v>
          </cell>
          <cell r="J509">
            <v>1</v>
          </cell>
          <cell r="K509" t="str">
            <v>CPQ-382500-001</v>
          </cell>
          <cell r="L509" t="str">
            <v>382500-001</v>
          </cell>
          <cell r="M509" t="str">
            <v>ARMADA CONVENIENCE BASE E</v>
          </cell>
          <cell r="P509">
            <v>1</v>
          </cell>
          <cell r="Q509">
            <v>211</v>
          </cell>
          <cell r="R509">
            <v>211</v>
          </cell>
          <cell r="S509">
            <v>41.66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252.66</v>
          </cell>
          <cell r="Y509">
            <v>36641</v>
          </cell>
        </row>
        <row r="510">
          <cell r="A510">
            <v>36643</v>
          </cell>
          <cell r="B510" t="str">
            <v>IN</v>
          </cell>
          <cell r="C510" t="str">
            <v>749240</v>
          </cell>
          <cell r="D510">
            <v>0</v>
          </cell>
          <cell r="E510">
            <v>36633</v>
          </cell>
          <cell r="F510">
            <v>10</v>
          </cell>
          <cell r="G510" t="str">
            <v>121905</v>
          </cell>
          <cell r="H510" t="str">
            <v>B0004075</v>
          </cell>
          <cell r="I510">
            <v>36673</v>
          </cell>
          <cell r="J510">
            <v>2</v>
          </cell>
          <cell r="K510" t="str">
            <v>CPQ-325800-001</v>
          </cell>
          <cell r="L510" t="str">
            <v>325800-001</v>
          </cell>
          <cell r="M510" t="str">
            <v>COMPAQ V700 17IN COLMON16VIS .22MM 1600X1200</v>
          </cell>
          <cell r="P510">
            <v>1</v>
          </cell>
          <cell r="Q510">
            <v>294</v>
          </cell>
          <cell r="R510">
            <v>294</v>
          </cell>
          <cell r="X510">
            <v>294</v>
          </cell>
          <cell r="Y510">
            <v>36641</v>
          </cell>
        </row>
        <row r="511">
          <cell r="A511">
            <v>36636</v>
          </cell>
          <cell r="B511" t="str">
            <v>IN</v>
          </cell>
          <cell r="C511" t="str">
            <v>738571</v>
          </cell>
          <cell r="D511">
            <v>0</v>
          </cell>
          <cell r="E511">
            <v>36633</v>
          </cell>
          <cell r="F511">
            <v>3</v>
          </cell>
          <cell r="G511" t="str">
            <v>121908</v>
          </cell>
          <cell r="H511" t="str">
            <v>B0004077</v>
          </cell>
          <cell r="I511">
            <v>36666</v>
          </cell>
          <cell r="J511">
            <v>1</v>
          </cell>
          <cell r="K511" t="str">
            <v>MIT-LXA550WB</v>
          </cell>
          <cell r="L511" t="str">
            <v>LXA550WB</v>
          </cell>
          <cell r="M511" t="str">
            <v>LCD52-BLACK 15INDISPLAY TFT LCD52-BLACK</v>
          </cell>
          <cell r="P511">
            <v>1</v>
          </cell>
          <cell r="Q511">
            <v>1158</v>
          </cell>
          <cell r="R511">
            <v>1158</v>
          </cell>
          <cell r="S511">
            <v>95.54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1253.54</v>
          </cell>
          <cell r="Y511">
            <v>36635</v>
          </cell>
        </row>
        <row r="512">
          <cell r="A512">
            <v>36638</v>
          </cell>
          <cell r="B512" t="str">
            <v>IN</v>
          </cell>
          <cell r="C512" t="str">
            <v>742401</v>
          </cell>
          <cell r="D512">
            <v>0</v>
          </cell>
          <cell r="E512">
            <v>36633</v>
          </cell>
          <cell r="F512">
            <v>5</v>
          </cell>
          <cell r="G512" t="str">
            <v>121910</v>
          </cell>
          <cell r="H512" t="str">
            <v>B0004079</v>
          </cell>
          <cell r="I512">
            <v>36668</v>
          </cell>
          <cell r="J512">
            <v>1</v>
          </cell>
          <cell r="K512" t="str">
            <v>IBM-860240U</v>
          </cell>
          <cell r="L512" t="str">
            <v>860240U</v>
          </cell>
          <cell r="M512" t="str">
            <v>WORKPAD C3 PC PDA 2MB-CRADLE LOTUS EASYSYNC 3.0</v>
          </cell>
          <cell r="P512">
            <v>1</v>
          </cell>
          <cell r="Q512">
            <v>266</v>
          </cell>
          <cell r="R512">
            <v>266</v>
          </cell>
          <cell r="S512">
            <v>21.95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287.95</v>
          </cell>
          <cell r="Y512">
            <v>36637</v>
          </cell>
        </row>
        <row r="513">
          <cell r="A513">
            <v>36658</v>
          </cell>
          <cell r="B513" t="str">
            <v>IN</v>
          </cell>
          <cell r="C513" t="str">
            <v>770462</v>
          </cell>
          <cell r="D513">
            <v>0</v>
          </cell>
          <cell r="E513">
            <v>36633</v>
          </cell>
          <cell r="F513">
            <v>25</v>
          </cell>
          <cell r="G513" t="str">
            <v>121911</v>
          </cell>
          <cell r="H513" t="str">
            <v>B0004080</v>
          </cell>
          <cell r="I513">
            <v>36688</v>
          </cell>
          <cell r="J513">
            <v>1</v>
          </cell>
          <cell r="K513" t="str">
            <v>NIC-WINZIP</v>
          </cell>
          <cell r="L513" t="str">
            <v>WINZIP</v>
          </cell>
          <cell r="M513" t="str">
            <v>WINZIP 7.0 SINGLE</v>
          </cell>
          <cell r="N513" t="str">
            <v>LT</v>
          </cell>
          <cell r="P513">
            <v>1</v>
          </cell>
          <cell r="Q513">
            <v>31</v>
          </cell>
          <cell r="R513">
            <v>31</v>
          </cell>
          <cell r="S513">
            <v>2.56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33.56</v>
          </cell>
          <cell r="Y513">
            <v>36656</v>
          </cell>
        </row>
        <row r="514">
          <cell r="A514">
            <v>36636</v>
          </cell>
          <cell r="B514" t="str">
            <v>IN</v>
          </cell>
          <cell r="C514" t="str">
            <v>738582</v>
          </cell>
          <cell r="D514">
            <v>0</v>
          </cell>
          <cell r="E514">
            <v>36633</v>
          </cell>
          <cell r="F514">
            <v>3</v>
          </cell>
          <cell r="G514" t="str">
            <v>121941</v>
          </cell>
          <cell r="H514" t="str">
            <v>B0004089</v>
          </cell>
          <cell r="I514">
            <v>36666</v>
          </cell>
          <cell r="J514">
            <v>3</v>
          </cell>
          <cell r="K514" t="str">
            <v>VIO-123103</v>
          </cell>
          <cell r="L514" t="str">
            <v>123103</v>
          </cell>
          <cell r="M514" t="str">
            <v>Visio Pro 2000 New ver 1U</v>
          </cell>
          <cell r="N514" t="str">
            <v>LT</v>
          </cell>
          <cell r="P514">
            <v>1</v>
          </cell>
          <cell r="Q514">
            <v>346</v>
          </cell>
          <cell r="R514">
            <v>346</v>
          </cell>
          <cell r="S514">
            <v>215.33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346</v>
          </cell>
          <cell r="Y514">
            <v>36635</v>
          </cell>
        </row>
        <row r="515">
          <cell r="A515">
            <v>36641</v>
          </cell>
          <cell r="B515" t="str">
            <v>IN</v>
          </cell>
          <cell r="C515" t="str">
            <v>744237</v>
          </cell>
          <cell r="D515">
            <v>0</v>
          </cell>
          <cell r="E515">
            <v>36633</v>
          </cell>
          <cell r="F515">
            <v>8</v>
          </cell>
          <cell r="G515" t="str">
            <v>121943</v>
          </cell>
          <cell r="H515" t="str">
            <v>B0004090</v>
          </cell>
          <cell r="I515">
            <v>36671</v>
          </cell>
          <cell r="J515">
            <v>1</v>
          </cell>
          <cell r="K515" t="str">
            <v>CPQ-104741-001</v>
          </cell>
          <cell r="L515" t="str">
            <v>104741-001</v>
          </cell>
          <cell r="M515" t="str">
            <v>TFT5010 FLAT PANEL-MONITOR OPAL</v>
          </cell>
          <cell r="N515" t="str">
            <v>LT</v>
          </cell>
          <cell r="P515">
            <v>1</v>
          </cell>
          <cell r="Q515">
            <v>1226</v>
          </cell>
          <cell r="R515">
            <v>1226</v>
          </cell>
          <cell r="S515">
            <v>101.15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1327.15</v>
          </cell>
          <cell r="Y515">
            <v>36640</v>
          </cell>
        </row>
        <row r="516">
          <cell r="A516">
            <v>36642</v>
          </cell>
          <cell r="B516" t="str">
            <v>IN</v>
          </cell>
          <cell r="C516" t="str">
            <v>745576</v>
          </cell>
          <cell r="D516">
            <v>0</v>
          </cell>
          <cell r="E516">
            <v>36633</v>
          </cell>
          <cell r="F516">
            <v>9</v>
          </cell>
          <cell r="G516" t="str">
            <v>121946</v>
          </cell>
          <cell r="H516" t="str">
            <v>B0004092</v>
          </cell>
          <cell r="I516">
            <v>36672</v>
          </cell>
          <cell r="J516">
            <v>1</v>
          </cell>
          <cell r="K516" t="str">
            <v>HPC-C4455A#ABA</v>
          </cell>
          <cell r="L516" t="str">
            <v>C4455A#ABA</v>
          </cell>
          <cell r="M516" t="str">
            <v>32X/8X/4X REWRITABLE RETASCSI CD-WRITER 9200I INT</v>
          </cell>
          <cell r="N516" t="str">
            <v>LT</v>
          </cell>
          <cell r="P516">
            <v>1</v>
          </cell>
          <cell r="Q516">
            <v>273</v>
          </cell>
          <cell r="R516">
            <v>273</v>
          </cell>
          <cell r="S516">
            <v>22.52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295.52</v>
          </cell>
          <cell r="Y516">
            <v>36641</v>
          </cell>
        </row>
        <row r="517">
          <cell r="A517">
            <v>36642</v>
          </cell>
          <cell r="B517" t="str">
            <v>IN</v>
          </cell>
          <cell r="C517" t="str">
            <v>745577</v>
          </cell>
          <cell r="D517">
            <v>0</v>
          </cell>
          <cell r="E517">
            <v>36633</v>
          </cell>
          <cell r="F517">
            <v>9</v>
          </cell>
          <cell r="G517" t="str">
            <v>121949</v>
          </cell>
          <cell r="H517" t="str">
            <v>B0004093</v>
          </cell>
          <cell r="I517">
            <v>36672</v>
          </cell>
          <cell r="J517">
            <v>1</v>
          </cell>
          <cell r="K517" t="str">
            <v>HPC-C4455A#ABA</v>
          </cell>
          <cell r="L517" t="str">
            <v>C4455A#ABA</v>
          </cell>
          <cell r="M517" t="str">
            <v>32X/8X/4X REWRITABLE RETASCSI CD-WRITER 9200I INT</v>
          </cell>
          <cell r="N517" t="str">
            <v>LT</v>
          </cell>
          <cell r="P517">
            <v>1</v>
          </cell>
          <cell r="Q517">
            <v>273</v>
          </cell>
          <cell r="R517">
            <v>273</v>
          </cell>
          <cell r="S517">
            <v>22.52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295.52</v>
          </cell>
          <cell r="Y517">
            <v>36641</v>
          </cell>
        </row>
        <row r="518">
          <cell r="A518">
            <v>36656</v>
          </cell>
          <cell r="B518" t="str">
            <v>IN</v>
          </cell>
          <cell r="C518" t="str">
            <v>767167</v>
          </cell>
          <cell r="D518">
            <v>0</v>
          </cell>
          <cell r="E518">
            <v>36633</v>
          </cell>
          <cell r="F518">
            <v>23</v>
          </cell>
          <cell r="G518" t="str">
            <v>121952</v>
          </cell>
          <cell r="H518" t="str">
            <v>B0004094</v>
          </cell>
          <cell r="I518">
            <v>36686</v>
          </cell>
          <cell r="J518">
            <v>1</v>
          </cell>
          <cell r="K518" t="str">
            <v>HPC-C4455A#ABA</v>
          </cell>
          <cell r="L518" t="str">
            <v>C4455A#ABA</v>
          </cell>
          <cell r="M518" t="str">
            <v>32X/8X/4X REWRITABLE RETASCSI CD-WRITER 9200I INT</v>
          </cell>
          <cell r="N518" t="str">
            <v>LT</v>
          </cell>
          <cell r="P518">
            <v>1</v>
          </cell>
          <cell r="Q518">
            <v>273</v>
          </cell>
          <cell r="R518">
            <v>273</v>
          </cell>
          <cell r="S518">
            <v>22.52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295.52</v>
          </cell>
          <cell r="Y518">
            <v>36641</v>
          </cell>
        </row>
        <row r="519">
          <cell r="A519">
            <v>36643</v>
          </cell>
          <cell r="B519" t="str">
            <v>IN</v>
          </cell>
          <cell r="C519" t="str">
            <v>749252</v>
          </cell>
          <cell r="D519">
            <v>0</v>
          </cell>
          <cell r="E519">
            <v>36633</v>
          </cell>
          <cell r="F519">
            <v>10</v>
          </cell>
          <cell r="G519" t="str">
            <v>121953</v>
          </cell>
          <cell r="H519" t="str">
            <v>B0004095</v>
          </cell>
          <cell r="I519">
            <v>36673</v>
          </cell>
          <cell r="J519">
            <v>1</v>
          </cell>
          <cell r="K519" t="str">
            <v>CPQ-325800-001</v>
          </cell>
          <cell r="L519" t="str">
            <v>325800-001</v>
          </cell>
          <cell r="M519" t="str">
            <v>COMPAQ V700 17IN COLMON16VIS .22MM 1600X1200</v>
          </cell>
          <cell r="N519" t="str">
            <v>LT</v>
          </cell>
          <cell r="P519">
            <v>1</v>
          </cell>
          <cell r="Q519">
            <v>294</v>
          </cell>
          <cell r="R519">
            <v>294</v>
          </cell>
          <cell r="S519">
            <v>24.26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318.26</v>
          </cell>
          <cell r="Y519">
            <v>36641</v>
          </cell>
        </row>
        <row r="520">
          <cell r="A520">
            <v>36643</v>
          </cell>
          <cell r="B520" t="str">
            <v>IN</v>
          </cell>
          <cell r="C520" t="str">
            <v>749253</v>
          </cell>
          <cell r="D520">
            <v>0</v>
          </cell>
          <cell r="E520">
            <v>36633</v>
          </cell>
          <cell r="F520">
            <v>10</v>
          </cell>
          <cell r="G520" t="str">
            <v>121954</v>
          </cell>
          <cell r="H520" t="str">
            <v>B0004096</v>
          </cell>
          <cell r="I520">
            <v>36673</v>
          </cell>
          <cell r="J520">
            <v>1</v>
          </cell>
          <cell r="K520" t="str">
            <v>CPQ-325800-001</v>
          </cell>
          <cell r="L520" t="str">
            <v>325800-001</v>
          </cell>
          <cell r="M520" t="str">
            <v>COMPAQ V700 17IN COLMON16VIS .22MM 1600X1200</v>
          </cell>
          <cell r="N520" t="str">
            <v>LT</v>
          </cell>
          <cell r="P520">
            <v>1</v>
          </cell>
          <cell r="Q520">
            <v>294</v>
          </cell>
          <cell r="R520">
            <v>294</v>
          </cell>
          <cell r="S520">
            <v>24.26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318.26</v>
          </cell>
          <cell r="Y520">
            <v>36641</v>
          </cell>
        </row>
        <row r="521">
          <cell r="A521">
            <v>36636</v>
          </cell>
          <cell r="B521" t="str">
            <v>IN</v>
          </cell>
          <cell r="C521" t="str">
            <v>738595</v>
          </cell>
          <cell r="D521">
            <v>0</v>
          </cell>
          <cell r="E521">
            <v>36633</v>
          </cell>
          <cell r="F521">
            <v>3</v>
          </cell>
          <cell r="G521" t="str">
            <v>121959</v>
          </cell>
          <cell r="H521" t="str">
            <v>B0004098</v>
          </cell>
          <cell r="I521">
            <v>36666</v>
          </cell>
          <cell r="J521">
            <v>2</v>
          </cell>
          <cell r="K521" t="str">
            <v>SYM-12-00-02570</v>
          </cell>
          <cell r="L521" t="str">
            <v>12-00-02570</v>
          </cell>
          <cell r="M521" t="str">
            <v>WINFAX PRO V10.0  WIN 95/SINGLE 1-DOC</v>
          </cell>
          <cell r="N521" t="str">
            <v>LT</v>
          </cell>
          <cell r="P521">
            <v>1</v>
          </cell>
          <cell r="Q521">
            <v>110</v>
          </cell>
          <cell r="R521">
            <v>110</v>
          </cell>
          <cell r="S521">
            <v>215.33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110</v>
          </cell>
          <cell r="Y521">
            <v>36635</v>
          </cell>
        </row>
        <row r="522">
          <cell r="A522">
            <v>36636</v>
          </cell>
          <cell r="B522" t="str">
            <v>IN</v>
          </cell>
          <cell r="C522" t="str">
            <v>738591</v>
          </cell>
          <cell r="D522">
            <v>0</v>
          </cell>
          <cell r="E522">
            <v>36633</v>
          </cell>
          <cell r="F522">
            <v>3</v>
          </cell>
          <cell r="G522" t="str">
            <v>121955</v>
          </cell>
          <cell r="H522" t="str">
            <v>B0004099</v>
          </cell>
          <cell r="I522">
            <v>36666</v>
          </cell>
          <cell r="J522">
            <v>2</v>
          </cell>
          <cell r="K522" t="str">
            <v>VIO-123103</v>
          </cell>
          <cell r="L522" t="str">
            <v>123103</v>
          </cell>
          <cell r="M522" t="str">
            <v>Visio Pro 2000 New ver 1U</v>
          </cell>
          <cell r="N522" t="str">
            <v>LT</v>
          </cell>
          <cell r="P522">
            <v>1</v>
          </cell>
          <cell r="Q522">
            <v>346</v>
          </cell>
          <cell r="R522">
            <v>346</v>
          </cell>
          <cell r="S522">
            <v>215.33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346</v>
          </cell>
          <cell r="Y522">
            <v>36635</v>
          </cell>
        </row>
        <row r="523">
          <cell r="A523">
            <v>36655</v>
          </cell>
          <cell r="B523" t="str">
            <v>IN</v>
          </cell>
          <cell r="C523" t="str">
            <v>764853</v>
          </cell>
          <cell r="D523">
            <v>0</v>
          </cell>
          <cell r="E523">
            <v>36654</v>
          </cell>
          <cell r="F523">
            <v>1</v>
          </cell>
          <cell r="G523" t="str">
            <v>122767</v>
          </cell>
          <cell r="H523" t="str">
            <v>B0004099</v>
          </cell>
          <cell r="I523">
            <v>36685</v>
          </cell>
          <cell r="J523">
            <v>1</v>
          </cell>
          <cell r="K523" t="str">
            <v>MCS-D88-00001</v>
          </cell>
          <cell r="L523" t="str">
            <v>D88-00001</v>
          </cell>
          <cell r="M523" t="str">
            <v>VISIO TECHINICAL 2000 ENGLISH ONLY CD</v>
          </cell>
          <cell r="N523" t="str">
            <v>LT</v>
          </cell>
          <cell r="P523">
            <v>1</v>
          </cell>
          <cell r="Q523">
            <v>340</v>
          </cell>
          <cell r="R523">
            <v>340</v>
          </cell>
          <cell r="S523">
            <v>28.05</v>
          </cell>
          <cell r="T523">
            <v>0</v>
          </cell>
          <cell r="U523">
            <v>0</v>
          </cell>
          <cell r="V523">
            <v>0</v>
          </cell>
          <cell r="W523">
            <v>0</v>
          </cell>
          <cell r="X523">
            <v>368.05</v>
          </cell>
          <cell r="Y523">
            <v>36654</v>
          </cell>
        </row>
        <row r="524">
          <cell r="A524">
            <v>36636</v>
          </cell>
          <cell r="B524" t="str">
            <v>IN</v>
          </cell>
          <cell r="C524" t="str">
            <v>738592</v>
          </cell>
          <cell r="D524">
            <v>0</v>
          </cell>
          <cell r="E524">
            <v>36633</v>
          </cell>
          <cell r="F524">
            <v>3</v>
          </cell>
          <cell r="G524" t="str">
            <v>121956</v>
          </cell>
          <cell r="H524" t="str">
            <v>B0004100</v>
          </cell>
          <cell r="I524">
            <v>36666</v>
          </cell>
          <cell r="J524">
            <v>2</v>
          </cell>
          <cell r="K524" t="str">
            <v>VIO-123103</v>
          </cell>
          <cell r="L524" t="str">
            <v>123103</v>
          </cell>
          <cell r="M524" t="str">
            <v>Visio Pro 2000 New ver 1U</v>
          </cell>
          <cell r="N524">
            <v>2</v>
          </cell>
          <cell r="O524" t="str">
            <v>PN</v>
          </cell>
          <cell r="P524">
            <v>1</v>
          </cell>
          <cell r="Q524">
            <v>346</v>
          </cell>
          <cell r="R524">
            <v>346</v>
          </cell>
          <cell r="S524">
            <v>160.13999999999999</v>
          </cell>
          <cell r="T524">
            <v>0</v>
          </cell>
          <cell r="U524">
            <v>0</v>
          </cell>
          <cell r="V524">
            <v>0</v>
          </cell>
          <cell r="W524">
            <v>0</v>
          </cell>
          <cell r="X524">
            <v>346</v>
          </cell>
          <cell r="Y524">
            <v>36635</v>
          </cell>
        </row>
        <row r="525">
          <cell r="A525">
            <v>36643</v>
          </cell>
          <cell r="B525" t="str">
            <v>IN</v>
          </cell>
          <cell r="C525" t="str">
            <v>749255</v>
          </cell>
          <cell r="D525">
            <v>0</v>
          </cell>
          <cell r="E525">
            <v>36636</v>
          </cell>
          <cell r="F525">
            <v>7</v>
          </cell>
          <cell r="G525" t="str">
            <v>122076</v>
          </cell>
          <cell r="H525" t="str">
            <v>B0004101</v>
          </cell>
          <cell r="I525">
            <v>36673</v>
          </cell>
          <cell r="J525">
            <v>1</v>
          </cell>
          <cell r="K525" t="str">
            <v>ACN-P15-1UBRI</v>
          </cell>
          <cell r="L525" t="str">
            <v>P15-1UBRI</v>
          </cell>
          <cell r="M525" t="str">
            <v>PIPELINE 15 EXTERNAL ISDNTERMINAL ADAPTER U INTER</v>
          </cell>
          <cell r="O525" t="str">
            <v>PN</v>
          </cell>
          <cell r="P525">
            <v>2</v>
          </cell>
          <cell r="Q525">
            <v>281</v>
          </cell>
          <cell r="R525">
            <v>562</v>
          </cell>
          <cell r="S525">
            <v>49.25</v>
          </cell>
          <cell r="T525">
            <v>0</v>
          </cell>
          <cell r="U525">
            <v>0</v>
          </cell>
          <cell r="V525">
            <v>0</v>
          </cell>
          <cell r="W525">
            <v>0</v>
          </cell>
          <cell r="X525">
            <v>611.25</v>
          </cell>
          <cell r="Y525">
            <v>36637</v>
          </cell>
        </row>
        <row r="526">
          <cell r="A526">
            <v>36643</v>
          </cell>
          <cell r="B526" t="str">
            <v>IN</v>
          </cell>
          <cell r="C526" t="str">
            <v>749256</v>
          </cell>
          <cell r="D526">
            <v>0</v>
          </cell>
          <cell r="E526">
            <v>36636</v>
          </cell>
          <cell r="F526">
            <v>7</v>
          </cell>
          <cell r="G526" t="str">
            <v>122077</v>
          </cell>
          <cell r="H526" t="str">
            <v>B0004102</v>
          </cell>
          <cell r="I526">
            <v>36673</v>
          </cell>
          <cell r="J526">
            <v>1</v>
          </cell>
          <cell r="K526" t="str">
            <v>ACN-P15-1UBRI</v>
          </cell>
          <cell r="L526" t="str">
            <v>P15-1UBRI</v>
          </cell>
          <cell r="M526" t="str">
            <v>PIPELINE 15 EXTERNAL ISDNTERMINAL ADAPTER U INTER</v>
          </cell>
          <cell r="O526" t="str">
            <v>PN</v>
          </cell>
          <cell r="P526">
            <v>1</v>
          </cell>
          <cell r="Q526">
            <v>281</v>
          </cell>
          <cell r="R526">
            <v>281</v>
          </cell>
          <cell r="S526">
            <v>0</v>
          </cell>
          <cell r="T526">
            <v>25</v>
          </cell>
          <cell r="U526">
            <v>0</v>
          </cell>
          <cell r="V526">
            <v>0</v>
          </cell>
          <cell r="W526">
            <v>0</v>
          </cell>
          <cell r="X526">
            <v>306</v>
          </cell>
          <cell r="Y526">
            <v>36636</v>
          </cell>
        </row>
        <row r="527">
          <cell r="A527">
            <v>36643</v>
          </cell>
          <cell r="B527" t="str">
            <v>IN</v>
          </cell>
          <cell r="C527" t="str">
            <v>749261</v>
          </cell>
          <cell r="D527">
            <v>0</v>
          </cell>
          <cell r="E527">
            <v>36640</v>
          </cell>
          <cell r="F527">
            <v>3</v>
          </cell>
          <cell r="G527" t="str">
            <v>122132</v>
          </cell>
          <cell r="H527" t="str">
            <v>B0004103</v>
          </cell>
          <cell r="I527">
            <v>36673</v>
          </cell>
          <cell r="J527">
            <v>3</v>
          </cell>
          <cell r="K527" t="str">
            <v>CPQ-134099-B21</v>
          </cell>
          <cell r="L527" t="str">
            <v>134099-B21</v>
          </cell>
          <cell r="M527" t="str">
            <v>ARMADA M300 HIGH CAPACITYBATTERY</v>
          </cell>
          <cell r="O527" t="str">
            <v>PN</v>
          </cell>
          <cell r="P527">
            <v>1</v>
          </cell>
          <cell r="Q527">
            <v>187</v>
          </cell>
          <cell r="R527">
            <v>187</v>
          </cell>
          <cell r="S527">
            <v>21.78</v>
          </cell>
          <cell r="T527">
            <v>0</v>
          </cell>
          <cell r="U527">
            <v>0</v>
          </cell>
          <cell r="V527">
            <v>0</v>
          </cell>
          <cell r="W527">
            <v>0</v>
          </cell>
          <cell r="X527">
            <v>187</v>
          </cell>
          <cell r="Y527">
            <v>36641</v>
          </cell>
        </row>
        <row r="528">
          <cell r="A528">
            <v>36662</v>
          </cell>
          <cell r="B528" t="str">
            <v>IN</v>
          </cell>
          <cell r="C528" t="str">
            <v>773049</v>
          </cell>
          <cell r="D528">
            <v>0</v>
          </cell>
          <cell r="E528">
            <v>36661</v>
          </cell>
          <cell r="F528">
            <v>1</v>
          </cell>
          <cell r="G528" t="str">
            <v>123011</v>
          </cell>
          <cell r="H528" t="str">
            <v>B0004103</v>
          </cell>
          <cell r="I528">
            <v>36692</v>
          </cell>
          <cell r="J528">
            <v>1</v>
          </cell>
          <cell r="K528" t="str">
            <v>MCS-D88-00001</v>
          </cell>
          <cell r="L528" t="str">
            <v>D88-00001</v>
          </cell>
          <cell r="M528" t="str">
            <v>VISIO TECHINICAL 2000 ENGLISH ONLY CD</v>
          </cell>
          <cell r="O528" t="str">
            <v>PN</v>
          </cell>
          <cell r="P528">
            <v>1</v>
          </cell>
          <cell r="Q528">
            <v>340</v>
          </cell>
          <cell r="R528">
            <v>340</v>
          </cell>
          <cell r="S528">
            <v>28.05</v>
          </cell>
          <cell r="T528">
            <v>0</v>
          </cell>
          <cell r="U528">
            <v>0</v>
          </cell>
          <cell r="V528">
            <v>0</v>
          </cell>
          <cell r="W528">
            <v>0</v>
          </cell>
          <cell r="X528">
            <v>368.05</v>
          </cell>
          <cell r="Y528">
            <v>36661</v>
          </cell>
        </row>
        <row r="529">
          <cell r="A529">
            <v>36643</v>
          </cell>
          <cell r="B529" t="str">
            <v>IN</v>
          </cell>
          <cell r="C529" t="str">
            <v>749262</v>
          </cell>
          <cell r="D529">
            <v>0</v>
          </cell>
          <cell r="E529">
            <v>36640</v>
          </cell>
          <cell r="F529">
            <v>3</v>
          </cell>
          <cell r="G529" t="str">
            <v>122133</v>
          </cell>
          <cell r="H529" t="str">
            <v>B0004104</v>
          </cell>
          <cell r="I529">
            <v>36673</v>
          </cell>
          <cell r="J529">
            <v>1</v>
          </cell>
          <cell r="K529" t="str">
            <v>HPC-C4456A#ABA</v>
          </cell>
          <cell r="L529" t="str">
            <v>C4456A#ABA</v>
          </cell>
          <cell r="M529" t="str">
            <v>32X/8X/4X REWRITABLE RETASCSI CD-WRITER 9200E HD5</v>
          </cell>
          <cell r="N529">
            <v>2</v>
          </cell>
          <cell r="O529" t="str">
            <v>PN</v>
          </cell>
          <cell r="P529">
            <v>1</v>
          </cell>
          <cell r="Q529">
            <v>364</v>
          </cell>
          <cell r="R529">
            <v>364</v>
          </cell>
          <cell r="S529">
            <v>30.86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394.86</v>
          </cell>
          <cell r="Y529">
            <v>36641</v>
          </cell>
        </row>
        <row r="530">
          <cell r="A530">
            <v>36643</v>
          </cell>
          <cell r="B530" t="str">
            <v>IN</v>
          </cell>
          <cell r="C530" t="str">
            <v>749262</v>
          </cell>
          <cell r="D530">
            <v>0</v>
          </cell>
          <cell r="E530">
            <v>36640</v>
          </cell>
          <cell r="F530">
            <v>3</v>
          </cell>
          <cell r="G530" t="str">
            <v>122133</v>
          </cell>
          <cell r="H530" t="str">
            <v>B0004104</v>
          </cell>
          <cell r="I530">
            <v>36673</v>
          </cell>
          <cell r="J530">
            <v>3</v>
          </cell>
          <cell r="K530" t="str">
            <v>MIC-FREIGHT</v>
          </cell>
          <cell r="L530" t="str">
            <v>FREIGHT</v>
          </cell>
          <cell r="M530" t="str">
            <v>FREIGHT CHARGE TAXABLETAXABLE</v>
          </cell>
          <cell r="O530" t="str">
            <v>PN</v>
          </cell>
          <cell r="P530">
            <v>1</v>
          </cell>
          <cell r="Q530">
            <v>10</v>
          </cell>
          <cell r="R530">
            <v>10</v>
          </cell>
          <cell r="S530">
            <v>73.2</v>
          </cell>
          <cell r="T530">
            <v>0</v>
          </cell>
          <cell r="U530">
            <v>0</v>
          </cell>
          <cell r="V530">
            <v>0</v>
          </cell>
          <cell r="W530">
            <v>0</v>
          </cell>
          <cell r="X530">
            <v>10</v>
          </cell>
          <cell r="Y530">
            <v>36641</v>
          </cell>
        </row>
        <row r="531">
          <cell r="A531">
            <v>36649</v>
          </cell>
          <cell r="B531" t="str">
            <v>IN</v>
          </cell>
          <cell r="C531" t="str">
            <v>757471</v>
          </cell>
          <cell r="D531">
            <v>0</v>
          </cell>
          <cell r="E531">
            <v>36640</v>
          </cell>
          <cell r="F531">
            <v>9</v>
          </cell>
          <cell r="G531" t="str">
            <v>122141</v>
          </cell>
          <cell r="H531" t="str">
            <v>B0004110</v>
          </cell>
          <cell r="I531">
            <v>36679</v>
          </cell>
          <cell r="J531">
            <v>2</v>
          </cell>
          <cell r="K531" t="str">
            <v>LIF-P26L0821</v>
          </cell>
          <cell r="L531" t="str">
            <v>P26L0821</v>
          </cell>
          <cell r="M531" t="str">
            <v>ERWIN WITH 1 YEAR MAINTEN</v>
          </cell>
          <cell r="O531" t="str">
            <v>PN</v>
          </cell>
          <cell r="P531">
            <v>1</v>
          </cell>
          <cell r="Q531">
            <v>3474</v>
          </cell>
          <cell r="R531">
            <v>3474</v>
          </cell>
          <cell r="S531">
            <v>28.38</v>
          </cell>
          <cell r="T531">
            <v>0</v>
          </cell>
          <cell r="U531">
            <v>0</v>
          </cell>
          <cell r="V531">
            <v>0</v>
          </cell>
          <cell r="W531">
            <v>0</v>
          </cell>
          <cell r="X531">
            <v>3474</v>
          </cell>
          <cell r="Y531">
            <v>36641</v>
          </cell>
        </row>
        <row r="532">
          <cell r="A532">
            <v>36649</v>
          </cell>
          <cell r="B532" t="str">
            <v>IN</v>
          </cell>
          <cell r="C532" t="str">
            <v>757471</v>
          </cell>
          <cell r="D532">
            <v>0</v>
          </cell>
          <cell r="E532">
            <v>36640</v>
          </cell>
          <cell r="F532">
            <v>9</v>
          </cell>
          <cell r="G532" t="str">
            <v>122141</v>
          </cell>
          <cell r="H532" t="str">
            <v>B0004110</v>
          </cell>
          <cell r="I532">
            <v>36679</v>
          </cell>
          <cell r="J532">
            <v>1</v>
          </cell>
          <cell r="K532" t="str">
            <v>MIC-FREIGHT</v>
          </cell>
          <cell r="L532" t="str">
            <v>FREIGHT</v>
          </cell>
          <cell r="M532" t="str">
            <v>FREIGHT CHARGE TAXABLETAXABLE</v>
          </cell>
          <cell r="O532" t="str">
            <v>PN</v>
          </cell>
          <cell r="P532">
            <v>1</v>
          </cell>
          <cell r="Q532">
            <v>10</v>
          </cell>
          <cell r="R532">
            <v>10</v>
          </cell>
          <cell r="S532">
            <v>287.43</v>
          </cell>
          <cell r="T532">
            <v>0</v>
          </cell>
          <cell r="U532">
            <v>0</v>
          </cell>
          <cell r="V532">
            <v>0</v>
          </cell>
          <cell r="W532">
            <v>0</v>
          </cell>
          <cell r="X532">
            <v>297.43</v>
          </cell>
          <cell r="Y532">
            <v>36641</v>
          </cell>
        </row>
        <row r="533">
          <cell r="A533">
            <v>36648</v>
          </cell>
          <cell r="B533" t="str">
            <v>IN</v>
          </cell>
          <cell r="C533" t="str">
            <v>755457</v>
          </cell>
          <cell r="D533">
            <v>0</v>
          </cell>
          <cell r="E533">
            <v>36640</v>
          </cell>
          <cell r="F533">
            <v>8</v>
          </cell>
          <cell r="G533" t="str">
            <v>122142</v>
          </cell>
          <cell r="H533" t="str">
            <v>B0004111</v>
          </cell>
          <cell r="I533">
            <v>36678</v>
          </cell>
          <cell r="J533">
            <v>3</v>
          </cell>
          <cell r="K533" t="str">
            <v>MIC-FREIGHT</v>
          </cell>
          <cell r="L533" t="str">
            <v>FREIGHT</v>
          </cell>
          <cell r="M533" t="str">
            <v>FREIGHT CHARGE TAXABLETAXABLE</v>
          </cell>
          <cell r="O533" t="str">
            <v>PN</v>
          </cell>
          <cell r="P533">
            <v>1</v>
          </cell>
          <cell r="Q533">
            <v>10</v>
          </cell>
          <cell r="R533">
            <v>10</v>
          </cell>
          <cell r="X533">
            <v>10</v>
          </cell>
          <cell r="Y533">
            <v>36647</v>
          </cell>
        </row>
        <row r="534">
          <cell r="A534">
            <v>36648</v>
          </cell>
          <cell r="B534" t="str">
            <v>IN</v>
          </cell>
          <cell r="C534" t="str">
            <v>755458</v>
          </cell>
          <cell r="D534">
            <v>0</v>
          </cell>
          <cell r="E534">
            <v>36640</v>
          </cell>
          <cell r="F534">
            <v>8</v>
          </cell>
          <cell r="G534" t="str">
            <v>122143</v>
          </cell>
          <cell r="H534" t="str">
            <v>B0004112</v>
          </cell>
          <cell r="I534">
            <v>36678</v>
          </cell>
          <cell r="J534">
            <v>3</v>
          </cell>
          <cell r="K534" t="str">
            <v>MIC-FREIGHT</v>
          </cell>
          <cell r="L534" t="str">
            <v>FREIGHT</v>
          </cell>
          <cell r="M534" t="str">
            <v>FREIGHT CHARGE TAXABLETAXABLE</v>
          </cell>
          <cell r="O534" t="str">
            <v>PN</v>
          </cell>
          <cell r="P534">
            <v>1</v>
          </cell>
          <cell r="Q534">
            <v>10</v>
          </cell>
          <cell r="R534">
            <v>10</v>
          </cell>
          <cell r="S534">
            <v>51.6</v>
          </cell>
          <cell r="T534">
            <v>0</v>
          </cell>
          <cell r="U534">
            <v>0</v>
          </cell>
          <cell r="V534">
            <v>0</v>
          </cell>
          <cell r="W534">
            <v>0</v>
          </cell>
          <cell r="X534">
            <v>10</v>
          </cell>
          <cell r="Y534">
            <v>36647</v>
          </cell>
        </row>
        <row r="535">
          <cell r="A535">
            <v>36663</v>
          </cell>
          <cell r="B535" t="str">
            <v>IN</v>
          </cell>
          <cell r="C535" t="str">
            <v>774516</v>
          </cell>
          <cell r="D535">
            <v>0</v>
          </cell>
          <cell r="E535">
            <v>36658</v>
          </cell>
          <cell r="F535">
            <v>5</v>
          </cell>
          <cell r="G535" t="str">
            <v>122922</v>
          </cell>
          <cell r="H535" t="str">
            <v>B0004115</v>
          </cell>
          <cell r="I535">
            <v>36693</v>
          </cell>
          <cell r="J535">
            <v>1</v>
          </cell>
          <cell r="K535" t="str">
            <v>CPQ-104741-001</v>
          </cell>
          <cell r="L535" t="str">
            <v>104741-001</v>
          </cell>
          <cell r="M535" t="str">
            <v>TFT5010 FLAT PANEL-MONITOR OPAL</v>
          </cell>
          <cell r="O535" t="str">
            <v>PN</v>
          </cell>
          <cell r="P535">
            <v>1</v>
          </cell>
          <cell r="Q535">
            <v>976</v>
          </cell>
          <cell r="R535">
            <v>976</v>
          </cell>
          <cell r="S535">
            <v>80.52</v>
          </cell>
          <cell r="T535">
            <v>0</v>
          </cell>
          <cell r="U535">
            <v>0</v>
          </cell>
          <cell r="V535">
            <v>0</v>
          </cell>
          <cell r="W535">
            <v>0</v>
          </cell>
          <cell r="X535">
            <v>1056.52</v>
          </cell>
          <cell r="Y535">
            <v>36662</v>
          </cell>
        </row>
        <row r="536">
          <cell r="A536">
            <v>36669</v>
          </cell>
          <cell r="B536" t="str">
            <v>CM</v>
          </cell>
          <cell r="C536" t="str">
            <v>551650</v>
          </cell>
          <cell r="D536">
            <v>766635</v>
          </cell>
          <cell r="E536">
            <v>36658</v>
          </cell>
          <cell r="F536">
            <v>11</v>
          </cell>
          <cell r="G536" t="str">
            <v>122164</v>
          </cell>
          <cell r="H536" t="str">
            <v>B0004115</v>
          </cell>
          <cell r="I536">
            <v>36699</v>
          </cell>
          <cell r="J536">
            <v>1</v>
          </cell>
          <cell r="K536" t="str">
            <v>CPQ-104741-001</v>
          </cell>
          <cell r="L536" t="str">
            <v>104741-001</v>
          </cell>
          <cell r="M536" t="str">
            <v>TFT5010 FLAT PANEL-MONITOR OPAL</v>
          </cell>
          <cell r="O536" t="str">
            <v>PN</v>
          </cell>
          <cell r="P536">
            <v>-1</v>
          </cell>
          <cell r="Q536">
            <v>914</v>
          </cell>
          <cell r="R536">
            <v>-914</v>
          </cell>
          <cell r="S536">
            <v>-75.41</v>
          </cell>
          <cell r="T536">
            <v>0</v>
          </cell>
          <cell r="U536">
            <v>0</v>
          </cell>
          <cell r="V536">
            <v>0</v>
          </cell>
          <cell r="W536">
            <v>0</v>
          </cell>
          <cell r="X536">
            <v>-989.41</v>
          </cell>
          <cell r="Y536">
            <v>36669</v>
          </cell>
        </row>
        <row r="537">
          <cell r="A537">
            <v>36640</v>
          </cell>
          <cell r="B537" t="str">
            <v>IN</v>
          </cell>
          <cell r="C537" t="str">
            <v>743944</v>
          </cell>
          <cell r="D537">
            <v>0</v>
          </cell>
          <cell r="E537">
            <v>36640</v>
          </cell>
          <cell r="F537">
            <v>0</v>
          </cell>
          <cell r="G537" t="str">
            <v>122167</v>
          </cell>
          <cell r="H537" t="str">
            <v>B0004117</v>
          </cell>
          <cell r="I537">
            <v>36670</v>
          </cell>
          <cell r="J537">
            <v>1</v>
          </cell>
          <cell r="K537" t="str">
            <v>CPQ-325606-001</v>
          </cell>
          <cell r="L537" t="str">
            <v>325606-001</v>
          </cell>
          <cell r="M537" t="str">
            <v>21IN/19.8V 24MM 1280X1024110HZ P1100</v>
          </cell>
          <cell r="O537" t="str">
            <v>PN</v>
          </cell>
          <cell r="P537">
            <v>1</v>
          </cell>
          <cell r="Q537">
            <v>1039</v>
          </cell>
          <cell r="R537">
            <v>1039</v>
          </cell>
          <cell r="S537">
            <v>0</v>
          </cell>
          <cell r="T537">
            <v>10</v>
          </cell>
          <cell r="U537">
            <v>0</v>
          </cell>
          <cell r="V537">
            <v>0</v>
          </cell>
          <cell r="W537">
            <v>0</v>
          </cell>
          <cell r="X537">
            <v>1049</v>
          </cell>
          <cell r="Y537">
            <v>36640</v>
          </cell>
        </row>
        <row r="538">
          <cell r="A538">
            <v>36643</v>
          </cell>
          <cell r="B538" t="str">
            <v>IN</v>
          </cell>
          <cell r="C538" t="str">
            <v>749272</v>
          </cell>
          <cell r="D538">
            <v>0</v>
          </cell>
          <cell r="E538">
            <v>36640</v>
          </cell>
          <cell r="F538">
            <v>3</v>
          </cell>
          <cell r="G538" t="str">
            <v>122169</v>
          </cell>
          <cell r="H538" t="str">
            <v>B0004120</v>
          </cell>
          <cell r="I538">
            <v>36673</v>
          </cell>
          <cell r="J538">
            <v>4</v>
          </cell>
          <cell r="K538" t="str">
            <v>MIC-FREIGHT</v>
          </cell>
          <cell r="L538" t="str">
            <v>FREIGHT</v>
          </cell>
          <cell r="M538" t="str">
            <v>FREIGHT CHARGE TAXABLETAXABLE</v>
          </cell>
          <cell r="P538">
            <v>1</v>
          </cell>
          <cell r="Q538">
            <v>10</v>
          </cell>
          <cell r="R538">
            <v>10</v>
          </cell>
          <cell r="X538">
            <v>10</v>
          </cell>
          <cell r="Y538">
            <v>36641</v>
          </cell>
        </row>
        <row r="539">
          <cell r="A539">
            <v>36643</v>
          </cell>
          <cell r="B539" t="str">
            <v>IN</v>
          </cell>
          <cell r="C539" t="str">
            <v>749272</v>
          </cell>
          <cell r="D539">
            <v>0</v>
          </cell>
          <cell r="E539">
            <v>36640</v>
          </cell>
          <cell r="F539">
            <v>3</v>
          </cell>
          <cell r="G539" t="str">
            <v>122169</v>
          </cell>
          <cell r="H539" t="str">
            <v>B0004120</v>
          </cell>
          <cell r="I539">
            <v>36673</v>
          </cell>
          <cell r="J539">
            <v>2</v>
          </cell>
          <cell r="K539" t="str">
            <v>CPQ-386326-001</v>
          </cell>
          <cell r="L539" t="str">
            <v>386326-001</v>
          </cell>
          <cell r="M539" t="str">
            <v>P900 COLOR MONITOR</v>
          </cell>
          <cell r="N539" t="str">
            <v xml:space="preserve">DT </v>
          </cell>
          <cell r="P539">
            <v>1</v>
          </cell>
          <cell r="Q539">
            <v>607</v>
          </cell>
          <cell r="R539">
            <v>607</v>
          </cell>
          <cell r="S539">
            <v>101.06</v>
          </cell>
          <cell r="T539">
            <v>0</v>
          </cell>
          <cell r="U539">
            <v>0</v>
          </cell>
          <cell r="V539">
            <v>0</v>
          </cell>
          <cell r="W539">
            <v>0</v>
          </cell>
          <cell r="X539">
            <v>607</v>
          </cell>
          <cell r="Y539">
            <v>36641</v>
          </cell>
        </row>
        <row r="540">
          <cell r="A540">
            <v>36643</v>
          </cell>
          <cell r="B540" t="str">
            <v>IN</v>
          </cell>
          <cell r="C540" t="str">
            <v>749273</v>
          </cell>
          <cell r="D540">
            <v>0</v>
          </cell>
          <cell r="E540">
            <v>36640</v>
          </cell>
          <cell r="F540">
            <v>3</v>
          </cell>
          <cell r="G540" t="str">
            <v>122170</v>
          </cell>
          <cell r="H540" t="str">
            <v>B0004121</v>
          </cell>
          <cell r="I540">
            <v>36673</v>
          </cell>
          <cell r="J540">
            <v>3</v>
          </cell>
          <cell r="K540" t="str">
            <v>MIC-FREIGHT</v>
          </cell>
          <cell r="L540" t="str">
            <v>FREIGHT</v>
          </cell>
          <cell r="M540" t="str">
            <v>FREIGHT CHARGE TAXABLETAXABLE</v>
          </cell>
          <cell r="N540" t="str">
            <v>x</v>
          </cell>
          <cell r="P540">
            <v>1</v>
          </cell>
          <cell r="Q540">
            <v>10</v>
          </cell>
          <cell r="R540">
            <v>10</v>
          </cell>
          <cell r="X540">
            <v>10</v>
          </cell>
          <cell r="Y540">
            <v>36641</v>
          </cell>
        </row>
        <row r="541">
          <cell r="A541">
            <v>36643</v>
          </cell>
          <cell r="B541" t="str">
            <v>IN</v>
          </cell>
          <cell r="C541" t="str">
            <v>749274</v>
          </cell>
          <cell r="D541">
            <v>0</v>
          </cell>
          <cell r="E541">
            <v>36640</v>
          </cell>
          <cell r="F541">
            <v>3</v>
          </cell>
          <cell r="G541" t="str">
            <v>122172</v>
          </cell>
          <cell r="H541" t="str">
            <v>B0004122</v>
          </cell>
          <cell r="I541">
            <v>36673</v>
          </cell>
          <cell r="J541">
            <v>2</v>
          </cell>
          <cell r="K541" t="str">
            <v>CPQ-325800-001</v>
          </cell>
          <cell r="L541" t="str">
            <v>325800-001</v>
          </cell>
          <cell r="M541" t="str">
            <v>COMPAQ V700 17IN COLMON16VIS .22MM 1600X1200</v>
          </cell>
          <cell r="N541" t="str">
            <v>x</v>
          </cell>
          <cell r="P541">
            <v>1</v>
          </cell>
          <cell r="Q541">
            <v>295</v>
          </cell>
          <cell r="R541">
            <v>295</v>
          </cell>
          <cell r="S541">
            <v>201.96</v>
          </cell>
          <cell r="T541">
            <v>0</v>
          </cell>
          <cell r="U541">
            <v>0</v>
          </cell>
          <cell r="V541">
            <v>0</v>
          </cell>
          <cell r="W541">
            <v>0</v>
          </cell>
          <cell r="X541">
            <v>295</v>
          </cell>
          <cell r="Y541">
            <v>36641</v>
          </cell>
        </row>
        <row r="542">
          <cell r="A542">
            <v>36643</v>
          </cell>
          <cell r="B542" t="str">
            <v>IN</v>
          </cell>
          <cell r="C542" t="str">
            <v>749274</v>
          </cell>
          <cell r="D542">
            <v>0</v>
          </cell>
          <cell r="E542">
            <v>36640</v>
          </cell>
          <cell r="F542">
            <v>3</v>
          </cell>
          <cell r="G542" t="str">
            <v>122172</v>
          </cell>
          <cell r="H542" t="str">
            <v>B0004122</v>
          </cell>
          <cell r="I542">
            <v>36673</v>
          </cell>
          <cell r="J542">
            <v>4</v>
          </cell>
          <cell r="K542" t="str">
            <v>MIC-FREIGHT</v>
          </cell>
          <cell r="L542" t="str">
            <v>FREIGHT</v>
          </cell>
          <cell r="M542" t="str">
            <v>FREIGHT CHARGE TAXABLETAXABLE</v>
          </cell>
          <cell r="P542">
            <v>1</v>
          </cell>
          <cell r="Q542">
            <v>10</v>
          </cell>
          <cell r="R542">
            <v>10</v>
          </cell>
          <cell r="X542">
            <v>10</v>
          </cell>
          <cell r="Y542">
            <v>36641</v>
          </cell>
        </row>
        <row r="543">
          <cell r="A543">
            <v>36643</v>
          </cell>
          <cell r="B543" t="str">
            <v>IN</v>
          </cell>
          <cell r="C543" t="str">
            <v>749278</v>
          </cell>
          <cell r="D543">
            <v>0</v>
          </cell>
          <cell r="E543">
            <v>36641</v>
          </cell>
          <cell r="F543">
            <v>2</v>
          </cell>
          <cell r="G543" t="str">
            <v>122230</v>
          </cell>
          <cell r="H543" t="str">
            <v>B0004123</v>
          </cell>
          <cell r="I543">
            <v>36673</v>
          </cell>
          <cell r="J543">
            <v>7</v>
          </cell>
          <cell r="K543" t="str">
            <v>PRV-1-57408-08-X</v>
          </cell>
          <cell r="L543" t="str">
            <v>1-57408-08-X</v>
          </cell>
          <cell r="M543" t="str">
            <v>SURETRAK PROJECT MANAGER</v>
          </cell>
          <cell r="P543">
            <v>1</v>
          </cell>
          <cell r="Q543">
            <v>408</v>
          </cell>
          <cell r="R543">
            <v>408</v>
          </cell>
          <cell r="S543">
            <v>34.57</v>
          </cell>
          <cell r="T543">
            <v>0</v>
          </cell>
          <cell r="U543">
            <v>0</v>
          </cell>
          <cell r="V543">
            <v>0</v>
          </cell>
          <cell r="W543">
            <v>0</v>
          </cell>
          <cell r="X543">
            <v>408</v>
          </cell>
          <cell r="Y543">
            <v>36641</v>
          </cell>
        </row>
        <row r="544">
          <cell r="A544">
            <v>36662</v>
          </cell>
          <cell r="B544" t="str">
            <v>IN</v>
          </cell>
          <cell r="C544" t="str">
            <v>773036</v>
          </cell>
          <cell r="D544">
            <v>0</v>
          </cell>
          <cell r="E544">
            <v>36661</v>
          </cell>
          <cell r="F544">
            <v>1</v>
          </cell>
          <cell r="G544" t="str">
            <v>122996</v>
          </cell>
          <cell r="H544" t="str">
            <v>B0004123</v>
          </cell>
          <cell r="I544">
            <v>36692</v>
          </cell>
          <cell r="J544">
            <v>1</v>
          </cell>
          <cell r="K544" t="str">
            <v>MCS-D87-00001</v>
          </cell>
          <cell r="L544" t="str">
            <v>D87-00001</v>
          </cell>
          <cell r="M544" t="str">
            <v>VISIO PROFESSIONAL 2000 ENGLISH ONLY CD</v>
          </cell>
          <cell r="P544">
            <v>1</v>
          </cell>
          <cell r="Q544">
            <v>340</v>
          </cell>
          <cell r="R544">
            <v>340</v>
          </cell>
          <cell r="S544">
            <v>28.05</v>
          </cell>
          <cell r="T544">
            <v>0</v>
          </cell>
          <cell r="U544">
            <v>0</v>
          </cell>
          <cell r="V544">
            <v>0</v>
          </cell>
          <cell r="W544">
            <v>0</v>
          </cell>
          <cell r="X544">
            <v>368.05</v>
          </cell>
          <cell r="Y544">
            <v>36661</v>
          </cell>
        </row>
        <row r="545">
          <cell r="A545">
            <v>36643</v>
          </cell>
          <cell r="B545" t="str">
            <v>IN</v>
          </cell>
          <cell r="C545" t="str">
            <v>747838</v>
          </cell>
          <cell r="D545">
            <v>0</v>
          </cell>
          <cell r="E545">
            <v>36641</v>
          </cell>
          <cell r="F545">
            <v>2</v>
          </cell>
          <cell r="G545" t="str">
            <v>122262</v>
          </cell>
          <cell r="H545" t="str">
            <v>B0004133</v>
          </cell>
          <cell r="I545">
            <v>36673</v>
          </cell>
          <cell r="J545">
            <v>2</v>
          </cell>
          <cell r="K545" t="str">
            <v>SYM-07-00-02542</v>
          </cell>
          <cell r="L545" t="str">
            <v>07-00-02542</v>
          </cell>
          <cell r="M545" t="str">
            <v>PCANYWHERE32 V9.0 CD-MOSTHOST &amp; REM</v>
          </cell>
          <cell r="P545">
            <v>1</v>
          </cell>
          <cell r="Q545">
            <v>154</v>
          </cell>
          <cell r="R545">
            <v>154</v>
          </cell>
          <cell r="X545">
            <v>154</v>
          </cell>
          <cell r="Y545">
            <v>36642</v>
          </cell>
        </row>
        <row r="546">
          <cell r="A546">
            <v>36648</v>
          </cell>
          <cell r="B546" t="str">
            <v>IN</v>
          </cell>
          <cell r="C546" t="str">
            <v>756211</v>
          </cell>
          <cell r="D546">
            <v>0</v>
          </cell>
          <cell r="E546">
            <v>36644</v>
          </cell>
          <cell r="F546">
            <v>4</v>
          </cell>
          <cell r="G546" t="str">
            <v>122477</v>
          </cell>
          <cell r="H546" t="str">
            <v>B0004133</v>
          </cell>
          <cell r="I546">
            <v>36678</v>
          </cell>
          <cell r="J546">
            <v>2</v>
          </cell>
          <cell r="K546" t="str">
            <v>MCS-269-02409.4C</v>
          </cell>
          <cell r="L546" t="str">
            <v>269-02409</v>
          </cell>
          <cell r="M546" t="str">
            <v>SEL4-C OFFICEPRO 2000 WIN32 ENG</v>
          </cell>
          <cell r="P546">
            <v>1</v>
          </cell>
          <cell r="Q546">
            <v>296</v>
          </cell>
          <cell r="R546">
            <v>296</v>
          </cell>
          <cell r="S546">
            <v>18.32</v>
          </cell>
          <cell r="T546">
            <v>0</v>
          </cell>
          <cell r="U546">
            <v>0</v>
          </cell>
          <cell r="V546">
            <v>0</v>
          </cell>
          <cell r="W546">
            <v>0</v>
          </cell>
          <cell r="X546">
            <v>296</v>
          </cell>
          <cell r="Y546">
            <v>36648</v>
          </cell>
        </row>
        <row r="547">
          <cell r="A547">
            <v>36648</v>
          </cell>
          <cell r="B547" t="str">
            <v>IN</v>
          </cell>
          <cell r="C547" t="str">
            <v>756211</v>
          </cell>
          <cell r="D547">
            <v>0</v>
          </cell>
          <cell r="E547">
            <v>36644</v>
          </cell>
          <cell r="F547">
            <v>4</v>
          </cell>
          <cell r="G547" t="str">
            <v>122477</v>
          </cell>
          <cell r="H547" t="str">
            <v>B0004133</v>
          </cell>
          <cell r="I547">
            <v>36678</v>
          </cell>
          <cell r="J547">
            <v>3</v>
          </cell>
          <cell r="K547" t="str">
            <v>MCS-076-00437.4C</v>
          </cell>
          <cell r="L547" t="str">
            <v>076-00437</v>
          </cell>
          <cell r="M547" t="str">
            <v>SEL4-C PROJECT 98 WIN32ENG</v>
          </cell>
          <cell r="P547">
            <v>1</v>
          </cell>
          <cell r="Q547">
            <v>243</v>
          </cell>
          <cell r="R547">
            <v>243</v>
          </cell>
          <cell r="X547">
            <v>243</v>
          </cell>
          <cell r="Y547">
            <v>36648</v>
          </cell>
        </row>
        <row r="548">
          <cell r="A548">
            <v>36648</v>
          </cell>
          <cell r="B548" t="str">
            <v>IN</v>
          </cell>
          <cell r="C548" t="str">
            <v>756211</v>
          </cell>
          <cell r="D548">
            <v>0</v>
          </cell>
          <cell r="E548">
            <v>36644</v>
          </cell>
          <cell r="F548">
            <v>4</v>
          </cell>
          <cell r="G548" t="str">
            <v>122477</v>
          </cell>
          <cell r="H548" t="str">
            <v>B0004133</v>
          </cell>
          <cell r="I548">
            <v>36678</v>
          </cell>
          <cell r="J548">
            <v>1</v>
          </cell>
          <cell r="K548" t="str">
            <v>MCS-021-00996.4U2</v>
          </cell>
          <cell r="L548" t="str">
            <v>021-00996</v>
          </cell>
          <cell r="M548" t="str">
            <v>SEL4-UA OFFICE WIN32 ENGUPGADV</v>
          </cell>
          <cell r="N548">
            <v>1</v>
          </cell>
          <cell r="O548" t="str">
            <v>PN</v>
          </cell>
          <cell r="P548">
            <v>1</v>
          </cell>
          <cell r="Q548">
            <v>189</v>
          </cell>
          <cell r="R548">
            <v>189</v>
          </cell>
          <cell r="S548">
            <v>60.06</v>
          </cell>
          <cell r="T548">
            <v>0</v>
          </cell>
          <cell r="U548">
            <v>0</v>
          </cell>
          <cell r="V548">
            <v>0</v>
          </cell>
          <cell r="W548">
            <v>0</v>
          </cell>
          <cell r="X548">
            <v>249.06</v>
          </cell>
          <cell r="Y548">
            <v>36648</v>
          </cell>
        </row>
        <row r="549">
          <cell r="A549">
            <v>36655</v>
          </cell>
          <cell r="B549" t="str">
            <v>IN</v>
          </cell>
          <cell r="C549" t="str">
            <v>764852</v>
          </cell>
          <cell r="D549">
            <v>0</v>
          </cell>
          <cell r="E549">
            <v>36654</v>
          </cell>
          <cell r="F549">
            <v>1</v>
          </cell>
          <cell r="G549" t="str">
            <v>122766</v>
          </cell>
          <cell r="H549" t="str">
            <v>B0004133</v>
          </cell>
          <cell r="I549">
            <v>36685</v>
          </cell>
          <cell r="J549">
            <v>1</v>
          </cell>
          <cell r="K549" t="str">
            <v>MCS-D87-00001</v>
          </cell>
          <cell r="L549" t="str">
            <v>D87-00001</v>
          </cell>
          <cell r="M549" t="str">
            <v>VISIO PROFESSIONAL 2000 ENGLISH ONLY CD</v>
          </cell>
          <cell r="N549">
            <v>1</v>
          </cell>
          <cell r="O549" t="str">
            <v>PN</v>
          </cell>
          <cell r="P549">
            <v>1</v>
          </cell>
          <cell r="Q549">
            <v>340</v>
          </cell>
          <cell r="R549">
            <v>340</v>
          </cell>
          <cell r="S549">
            <v>28.05</v>
          </cell>
          <cell r="T549">
            <v>0</v>
          </cell>
          <cell r="U549">
            <v>0</v>
          </cell>
          <cell r="V549">
            <v>0</v>
          </cell>
          <cell r="W549">
            <v>0</v>
          </cell>
          <cell r="X549">
            <v>368.05</v>
          </cell>
          <cell r="Y549">
            <v>36654</v>
          </cell>
        </row>
        <row r="550">
          <cell r="A550">
            <v>36643</v>
          </cell>
          <cell r="B550" t="str">
            <v>IN</v>
          </cell>
          <cell r="C550" t="str">
            <v>747841</v>
          </cell>
          <cell r="D550">
            <v>0</v>
          </cell>
          <cell r="E550">
            <v>36641</v>
          </cell>
          <cell r="F550">
            <v>2</v>
          </cell>
          <cell r="G550" t="str">
            <v>122276</v>
          </cell>
          <cell r="H550" t="str">
            <v>B0004135</v>
          </cell>
          <cell r="I550">
            <v>36673</v>
          </cell>
          <cell r="J550">
            <v>2</v>
          </cell>
          <cell r="K550" t="str">
            <v>CPQ-124724-B21</v>
          </cell>
          <cell r="L550" t="str">
            <v>124724-B21</v>
          </cell>
          <cell r="M550" t="str">
            <v>20.0GB ATA 66 HARD DRIVE</v>
          </cell>
          <cell r="O550" t="str">
            <v>PN</v>
          </cell>
          <cell r="P550">
            <v>1</v>
          </cell>
          <cell r="Q550">
            <v>314</v>
          </cell>
          <cell r="R550">
            <v>314</v>
          </cell>
          <cell r="S550">
            <v>113.85</v>
          </cell>
          <cell r="T550">
            <v>0</v>
          </cell>
          <cell r="U550">
            <v>0</v>
          </cell>
          <cell r="V550">
            <v>0</v>
          </cell>
          <cell r="W550">
            <v>0</v>
          </cell>
          <cell r="X550">
            <v>314</v>
          </cell>
          <cell r="Y550">
            <v>36642</v>
          </cell>
        </row>
        <row r="551">
          <cell r="A551">
            <v>36643</v>
          </cell>
          <cell r="B551" t="str">
            <v>IN</v>
          </cell>
          <cell r="C551" t="str">
            <v>747845</v>
          </cell>
          <cell r="D551">
            <v>0</v>
          </cell>
          <cell r="E551">
            <v>36642</v>
          </cell>
          <cell r="F551">
            <v>1</v>
          </cell>
          <cell r="G551" t="str">
            <v>122294</v>
          </cell>
          <cell r="H551" t="str">
            <v>B0004135</v>
          </cell>
          <cell r="I551">
            <v>36673</v>
          </cell>
          <cell r="J551">
            <v>2</v>
          </cell>
          <cell r="K551" t="str">
            <v>CPQ-124724-B21</v>
          </cell>
          <cell r="L551" t="str">
            <v>124724-B21</v>
          </cell>
          <cell r="M551" t="str">
            <v>20.0GB ATA 66 HARD DRIVE</v>
          </cell>
          <cell r="O551" t="str">
            <v>PN</v>
          </cell>
          <cell r="P551">
            <v>1</v>
          </cell>
          <cell r="Q551">
            <v>314</v>
          </cell>
          <cell r="R551">
            <v>314</v>
          </cell>
          <cell r="X551">
            <v>314</v>
          </cell>
          <cell r="Y551">
            <v>36642</v>
          </cell>
        </row>
        <row r="552">
          <cell r="A552">
            <v>36643</v>
          </cell>
          <cell r="B552" t="str">
            <v>IN</v>
          </cell>
          <cell r="C552" t="str">
            <v>747841</v>
          </cell>
          <cell r="D552">
            <v>0</v>
          </cell>
          <cell r="E552">
            <v>36641</v>
          </cell>
          <cell r="F552">
            <v>2</v>
          </cell>
          <cell r="G552" t="str">
            <v>122276</v>
          </cell>
          <cell r="H552" t="str">
            <v>B0004135</v>
          </cell>
          <cell r="I552">
            <v>36673</v>
          </cell>
          <cell r="J552">
            <v>3</v>
          </cell>
          <cell r="K552" t="str">
            <v>CPQ-294407-B21</v>
          </cell>
          <cell r="L552" t="str">
            <v>294407-B21</v>
          </cell>
          <cell r="M552" t="str">
            <v>32X/8X/4X REWRITABLE</v>
          </cell>
          <cell r="O552" t="str">
            <v>PN</v>
          </cell>
          <cell r="P552">
            <v>1</v>
          </cell>
          <cell r="Q552">
            <v>247</v>
          </cell>
          <cell r="R552">
            <v>247</v>
          </cell>
          <cell r="S552">
            <v>434.86</v>
          </cell>
          <cell r="T552">
            <v>0</v>
          </cell>
          <cell r="U552">
            <v>0</v>
          </cell>
          <cell r="V552">
            <v>0</v>
          </cell>
          <cell r="W552">
            <v>0</v>
          </cell>
          <cell r="X552">
            <v>247</v>
          </cell>
          <cell r="Y552">
            <v>36642</v>
          </cell>
        </row>
        <row r="553">
          <cell r="A553">
            <v>36643</v>
          </cell>
          <cell r="B553" t="str">
            <v>IN</v>
          </cell>
          <cell r="C553" t="str">
            <v>747845</v>
          </cell>
          <cell r="D553">
            <v>0</v>
          </cell>
          <cell r="E553">
            <v>36642</v>
          </cell>
          <cell r="F553">
            <v>1</v>
          </cell>
          <cell r="G553" t="str">
            <v>122294</v>
          </cell>
          <cell r="H553" t="str">
            <v>B0004135</v>
          </cell>
          <cell r="I553">
            <v>36673</v>
          </cell>
          <cell r="J553">
            <v>4</v>
          </cell>
          <cell r="K553" t="str">
            <v>CPQ-294407-B21</v>
          </cell>
          <cell r="L553" t="str">
            <v>294407-B21</v>
          </cell>
          <cell r="M553" t="str">
            <v>32X/8X/4X REWRITABLE</v>
          </cell>
          <cell r="O553" t="str">
            <v>PN</v>
          </cell>
          <cell r="P553">
            <v>1</v>
          </cell>
          <cell r="Q553">
            <v>247</v>
          </cell>
          <cell r="R553">
            <v>247</v>
          </cell>
          <cell r="X553">
            <v>247</v>
          </cell>
          <cell r="Y553">
            <v>36642</v>
          </cell>
        </row>
        <row r="554">
          <cell r="A554">
            <v>36643</v>
          </cell>
          <cell r="B554" t="str">
            <v>IN</v>
          </cell>
          <cell r="C554" t="str">
            <v>746974</v>
          </cell>
          <cell r="D554">
            <v>0</v>
          </cell>
          <cell r="E554">
            <v>36641</v>
          </cell>
          <cell r="F554">
            <v>2</v>
          </cell>
          <cell r="G554" t="str">
            <v>122276</v>
          </cell>
          <cell r="H554" t="str">
            <v>B0004135</v>
          </cell>
          <cell r="I554">
            <v>36673</v>
          </cell>
          <cell r="J554">
            <v>1</v>
          </cell>
          <cell r="K554" t="str">
            <v>CPQ-174566-B21</v>
          </cell>
          <cell r="L554" t="str">
            <v>174566-B21</v>
          </cell>
          <cell r="M554" t="str">
            <v>ELSA GLORIA II 64MB AGP FOR WORKSTATIONS</v>
          </cell>
          <cell r="O554" t="str">
            <v>PN</v>
          </cell>
          <cell r="P554">
            <v>1</v>
          </cell>
          <cell r="Q554">
            <v>682</v>
          </cell>
          <cell r="R554">
            <v>682</v>
          </cell>
          <cell r="S554">
            <v>58.99</v>
          </cell>
          <cell r="T554">
            <v>0</v>
          </cell>
          <cell r="U554">
            <v>0</v>
          </cell>
          <cell r="V554">
            <v>0</v>
          </cell>
          <cell r="W554">
            <v>0</v>
          </cell>
          <cell r="X554">
            <v>740.99</v>
          </cell>
          <cell r="Y554">
            <v>36642</v>
          </cell>
        </row>
        <row r="555">
          <cell r="A555">
            <v>36643</v>
          </cell>
          <cell r="B555" t="str">
            <v>IN</v>
          </cell>
          <cell r="C555" t="str">
            <v>746974</v>
          </cell>
          <cell r="D555">
            <v>0</v>
          </cell>
          <cell r="E555">
            <v>36641</v>
          </cell>
          <cell r="F555">
            <v>2</v>
          </cell>
          <cell r="G555" t="str">
            <v>122276</v>
          </cell>
          <cell r="H555" t="str">
            <v>B0004135</v>
          </cell>
          <cell r="I555">
            <v>36673</v>
          </cell>
          <cell r="J555">
            <v>3</v>
          </cell>
          <cell r="K555" t="str">
            <v>MIC-FREIGHT</v>
          </cell>
          <cell r="L555" t="str">
            <v>FREIGHT</v>
          </cell>
          <cell r="M555" t="str">
            <v>FREIGHT CHARGE TAXABLETAXABLE</v>
          </cell>
          <cell r="O555" t="str">
            <v>PN</v>
          </cell>
          <cell r="P555">
            <v>1</v>
          </cell>
          <cell r="Q555">
            <v>33</v>
          </cell>
          <cell r="R555">
            <v>33</v>
          </cell>
          <cell r="X555">
            <v>33</v>
          </cell>
          <cell r="Y555">
            <v>36642</v>
          </cell>
        </row>
        <row r="556">
          <cell r="A556">
            <v>36643</v>
          </cell>
          <cell r="B556" t="str">
            <v>IN</v>
          </cell>
          <cell r="C556" t="str">
            <v>747845</v>
          </cell>
          <cell r="D556">
            <v>0</v>
          </cell>
          <cell r="E556">
            <v>36642</v>
          </cell>
          <cell r="F556">
            <v>1</v>
          </cell>
          <cell r="G556" t="str">
            <v>122294</v>
          </cell>
          <cell r="H556" t="str">
            <v>B0004135</v>
          </cell>
          <cell r="I556">
            <v>36673</v>
          </cell>
          <cell r="J556">
            <v>6</v>
          </cell>
          <cell r="K556" t="str">
            <v>MIC-FREIGHT</v>
          </cell>
          <cell r="L556" t="str">
            <v>FREIGHT</v>
          </cell>
          <cell r="M556" t="str">
            <v>FREIGHT CHARGE TAXABLETAXABLE</v>
          </cell>
          <cell r="O556" t="str">
            <v>PN</v>
          </cell>
          <cell r="P556">
            <v>1</v>
          </cell>
          <cell r="Q556">
            <v>33</v>
          </cell>
          <cell r="R556">
            <v>33</v>
          </cell>
          <cell r="X556">
            <v>33</v>
          </cell>
          <cell r="Y556">
            <v>36642</v>
          </cell>
        </row>
        <row r="557">
          <cell r="A557">
            <v>36643</v>
          </cell>
          <cell r="B557" t="str">
            <v>IN</v>
          </cell>
          <cell r="C557" t="str">
            <v>747845</v>
          </cell>
          <cell r="D557">
            <v>0</v>
          </cell>
          <cell r="E557">
            <v>36642</v>
          </cell>
          <cell r="F557">
            <v>1</v>
          </cell>
          <cell r="G557" t="str">
            <v>122294</v>
          </cell>
          <cell r="H557" t="str">
            <v>B0004135</v>
          </cell>
          <cell r="I557">
            <v>36673</v>
          </cell>
          <cell r="J557">
            <v>3</v>
          </cell>
          <cell r="K557" t="str">
            <v>CPQ-294416-B21</v>
          </cell>
          <cell r="L557" t="str">
            <v>294416-B21</v>
          </cell>
          <cell r="M557" t="str">
            <v>IOMEGA ZIP 250</v>
          </cell>
          <cell r="O557" t="str">
            <v>PN</v>
          </cell>
          <cell r="P557">
            <v>1</v>
          </cell>
          <cell r="Q557">
            <v>180</v>
          </cell>
          <cell r="R557">
            <v>180</v>
          </cell>
          <cell r="S557">
            <v>18.48</v>
          </cell>
          <cell r="T557">
            <v>0</v>
          </cell>
          <cell r="U557">
            <v>0</v>
          </cell>
          <cell r="V557">
            <v>0</v>
          </cell>
          <cell r="W557">
            <v>0</v>
          </cell>
          <cell r="X557">
            <v>180</v>
          </cell>
          <cell r="Y557">
            <v>36642</v>
          </cell>
        </row>
        <row r="558">
          <cell r="A558">
            <v>36643</v>
          </cell>
          <cell r="B558" t="str">
            <v>IN</v>
          </cell>
          <cell r="C558" t="str">
            <v>749296</v>
          </cell>
          <cell r="D558">
            <v>0</v>
          </cell>
          <cell r="E558">
            <v>36641</v>
          </cell>
          <cell r="F558">
            <v>2</v>
          </cell>
          <cell r="G558" t="str">
            <v>122276</v>
          </cell>
          <cell r="H558" t="str">
            <v>B0004135</v>
          </cell>
          <cell r="I558">
            <v>36673</v>
          </cell>
          <cell r="J558">
            <v>1</v>
          </cell>
          <cell r="K558" t="str">
            <v>CPQ-294416-B21</v>
          </cell>
          <cell r="L558" t="str">
            <v>294416-B21</v>
          </cell>
          <cell r="M558" t="str">
            <v>IOMEGA ZIP 250</v>
          </cell>
          <cell r="O558" t="str">
            <v>PN</v>
          </cell>
          <cell r="P558">
            <v>1</v>
          </cell>
          <cell r="Q558">
            <v>180</v>
          </cell>
          <cell r="R558">
            <v>180</v>
          </cell>
          <cell r="S558">
            <v>14.85</v>
          </cell>
          <cell r="T558">
            <v>0</v>
          </cell>
          <cell r="U558">
            <v>0</v>
          </cell>
          <cell r="V558">
            <v>0</v>
          </cell>
          <cell r="W558">
            <v>0</v>
          </cell>
          <cell r="X558">
            <v>194.85</v>
          </cell>
          <cell r="Y558">
            <v>36641</v>
          </cell>
        </row>
        <row r="559">
          <cell r="A559">
            <v>36643</v>
          </cell>
          <cell r="B559" t="str">
            <v>IN</v>
          </cell>
          <cell r="C559" t="str">
            <v>747841</v>
          </cell>
          <cell r="D559">
            <v>0</v>
          </cell>
          <cell r="E559">
            <v>36641</v>
          </cell>
          <cell r="F559">
            <v>2</v>
          </cell>
          <cell r="G559" t="str">
            <v>122276</v>
          </cell>
          <cell r="H559" t="str">
            <v>B0004135</v>
          </cell>
          <cell r="I559">
            <v>36673</v>
          </cell>
          <cell r="J559">
            <v>1</v>
          </cell>
          <cell r="K559" t="str">
            <v>CPQ-386326-001</v>
          </cell>
          <cell r="L559" t="str">
            <v>386326-001</v>
          </cell>
          <cell r="M559" t="str">
            <v>P900 COLOR MONITOR</v>
          </cell>
          <cell r="O559" t="str">
            <v>PN</v>
          </cell>
          <cell r="P559">
            <v>1</v>
          </cell>
          <cell r="Q559">
            <v>607</v>
          </cell>
          <cell r="R559">
            <v>607</v>
          </cell>
          <cell r="S559">
            <v>96.36</v>
          </cell>
          <cell r="T559">
            <v>0</v>
          </cell>
          <cell r="U559">
            <v>0</v>
          </cell>
          <cell r="V559">
            <v>0</v>
          </cell>
          <cell r="W559">
            <v>0</v>
          </cell>
          <cell r="X559">
            <v>703.36</v>
          </cell>
          <cell r="Y559">
            <v>36642</v>
          </cell>
        </row>
        <row r="560">
          <cell r="A560">
            <v>36643</v>
          </cell>
          <cell r="B560" t="str">
            <v>IN</v>
          </cell>
          <cell r="C560" t="str">
            <v>747845</v>
          </cell>
          <cell r="D560">
            <v>0</v>
          </cell>
          <cell r="E560">
            <v>36642</v>
          </cell>
          <cell r="F560">
            <v>1</v>
          </cell>
          <cell r="G560" t="str">
            <v>122294</v>
          </cell>
          <cell r="H560" t="str">
            <v>B0004135</v>
          </cell>
          <cell r="I560">
            <v>36673</v>
          </cell>
          <cell r="J560">
            <v>1</v>
          </cell>
          <cell r="K560" t="str">
            <v>CPQ-386326-001</v>
          </cell>
          <cell r="L560" t="str">
            <v>386326-001</v>
          </cell>
          <cell r="M560" t="str">
            <v>P900 COLOR MONITOR</v>
          </cell>
          <cell r="O560" t="str">
            <v>PN</v>
          </cell>
          <cell r="P560">
            <v>1</v>
          </cell>
          <cell r="Q560">
            <v>607</v>
          </cell>
          <cell r="R560">
            <v>607</v>
          </cell>
          <cell r="S560">
            <v>113.93</v>
          </cell>
          <cell r="T560">
            <v>0</v>
          </cell>
          <cell r="U560">
            <v>0</v>
          </cell>
          <cell r="V560">
            <v>0</v>
          </cell>
          <cell r="W560">
            <v>0</v>
          </cell>
          <cell r="X560">
            <v>720.93000000000006</v>
          </cell>
          <cell r="Y560">
            <v>36642</v>
          </cell>
        </row>
        <row r="561">
          <cell r="A561">
            <v>36642</v>
          </cell>
          <cell r="B561" t="str">
            <v>IN</v>
          </cell>
          <cell r="C561" t="str">
            <v>746691</v>
          </cell>
          <cell r="D561">
            <v>0</v>
          </cell>
          <cell r="E561">
            <v>36641</v>
          </cell>
          <cell r="F561">
            <v>1</v>
          </cell>
          <cell r="G561" t="str">
            <v>122275</v>
          </cell>
          <cell r="H561" t="str">
            <v>B0004136</v>
          </cell>
          <cell r="I561">
            <v>36672</v>
          </cell>
          <cell r="J561">
            <v>1</v>
          </cell>
          <cell r="K561" t="str">
            <v>CPQ-325606-001</v>
          </cell>
          <cell r="L561" t="str">
            <v>325606-001</v>
          </cell>
          <cell r="M561" t="str">
            <v>21IN/19.8V 24MM 1280X1024110HZ P1100</v>
          </cell>
          <cell r="N561">
            <v>1</v>
          </cell>
          <cell r="O561" t="str">
            <v>PN</v>
          </cell>
          <cell r="P561">
            <v>1</v>
          </cell>
          <cell r="Q561">
            <v>1039</v>
          </cell>
          <cell r="R561">
            <v>1039</v>
          </cell>
          <cell r="S561">
            <v>86.54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1125.54</v>
          </cell>
          <cell r="Y561">
            <v>36642</v>
          </cell>
        </row>
        <row r="562">
          <cell r="A562">
            <v>36642</v>
          </cell>
          <cell r="B562" t="str">
            <v>IN</v>
          </cell>
          <cell r="C562" t="str">
            <v>746691</v>
          </cell>
          <cell r="D562">
            <v>0</v>
          </cell>
          <cell r="E562">
            <v>36641</v>
          </cell>
          <cell r="F562">
            <v>1</v>
          </cell>
          <cell r="G562" t="str">
            <v>122275</v>
          </cell>
          <cell r="H562" t="str">
            <v>B0004136</v>
          </cell>
          <cell r="I562">
            <v>36672</v>
          </cell>
          <cell r="J562">
            <v>3</v>
          </cell>
          <cell r="K562" t="str">
            <v>MIC-FREIGHT</v>
          </cell>
          <cell r="L562" t="str">
            <v>FREIGHT</v>
          </cell>
          <cell r="M562" t="str">
            <v>FREIGHT CHARGE TAXABLETAXABLE</v>
          </cell>
          <cell r="N562">
            <v>1</v>
          </cell>
          <cell r="O562" t="str">
            <v>PN</v>
          </cell>
          <cell r="P562">
            <v>1</v>
          </cell>
          <cell r="Q562">
            <v>10</v>
          </cell>
          <cell r="R562">
            <v>10</v>
          </cell>
          <cell r="S562">
            <v>113.6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X562">
            <v>10</v>
          </cell>
          <cell r="Y562">
            <v>36642</v>
          </cell>
        </row>
        <row r="563">
          <cell r="A563">
            <v>36643</v>
          </cell>
          <cell r="B563" t="str">
            <v>IN</v>
          </cell>
          <cell r="C563" t="str">
            <v>747846</v>
          </cell>
          <cell r="D563">
            <v>0</v>
          </cell>
          <cell r="E563">
            <v>36642</v>
          </cell>
          <cell r="F563">
            <v>1</v>
          </cell>
          <cell r="G563" t="str">
            <v>122297</v>
          </cell>
          <cell r="H563" t="str">
            <v>B0004138</v>
          </cell>
          <cell r="I563">
            <v>36673</v>
          </cell>
          <cell r="J563">
            <v>1</v>
          </cell>
          <cell r="K563" t="str">
            <v>CPQ-166617-B21</v>
          </cell>
          <cell r="L563" t="str">
            <v>166617-B21</v>
          </cell>
          <cell r="M563" t="str">
            <v>64MB SYNCH DRAM 100MHZ DIMM ECC</v>
          </cell>
          <cell r="O563" t="str">
            <v>PN</v>
          </cell>
          <cell r="P563">
            <v>1</v>
          </cell>
          <cell r="Q563">
            <v>111</v>
          </cell>
          <cell r="R563">
            <v>111</v>
          </cell>
          <cell r="S563">
            <v>6.38</v>
          </cell>
          <cell r="T563">
            <v>10</v>
          </cell>
          <cell r="U563">
            <v>0</v>
          </cell>
          <cell r="V563">
            <v>0</v>
          </cell>
          <cell r="W563">
            <v>0</v>
          </cell>
          <cell r="X563">
            <v>127.38</v>
          </cell>
          <cell r="Y563">
            <v>36642</v>
          </cell>
        </row>
        <row r="564">
          <cell r="A564">
            <v>36643</v>
          </cell>
          <cell r="B564" t="str">
            <v>IN</v>
          </cell>
          <cell r="C564" t="str">
            <v>747847</v>
          </cell>
          <cell r="D564">
            <v>0</v>
          </cell>
          <cell r="E564">
            <v>36642</v>
          </cell>
          <cell r="F564">
            <v>1</v>
          </cell>
          <cell r="G564" t="str">
            <v>122298</v>
          </cell>
          <cell r="H564" t="str">
            <v>B0004139</v>
          </cell>
          <cell r="I564">
            <v>36673</v>
          </cell>
          <cell r="J564">
            <v>1</v>
          </cell>
          <cell r="K564" t="str">
            <v>CPQ-400313-B21</v>
          </cell>
          <cell r="L564" t="str">
            <v>400313-B21</v>
          </cell>
          <cell r="M564" t="str">
            <v>128MB 100MHZ SDRAM ARMADAM300,M700,E700</v>
          </cell>
          <cell r="O564" t="str">
            <v>PN</v>
          </cell>
          <cell r="P564">
            <v>1</v>
          </cell>
          <cell r="Q564">
            <v>177</v>
          </cell>
          <cell r="R564">
            <v>177</v>
          </cell>
          <cell r="S564">
            <v>15.43</v>
          </cell>
          <cell r="T564">
            <v>0</v>
          </cell>
          <cell r="U564">
            <v>0</v>
          </cell>
          <cell r="V564">
            <v>0</v>
          </cell>
          <cell r="W564">
            <v>0</v>
          </cell>
          <cell r="X564">
            <v>192.43</v>
          </cell>
          <cell r="Y564">
            <v>36642</v>
          </cell>
        </row>
        <row r="565">
          <cell r="A565">
            <v>36643</v>
          </cell>
          <cell r="B565" t="str">
            <v>IN</v>
          </cell>
          <cell r="C565" t="str">
            <v>747847</v>
          </cell>
          <cell r="D565">
            <v>0</v>
          </cell>
          <cell r="E565">
            <v>36642</v>
          </cell>
          <cell r="F565">
            <v>1</v>
          </cell>
          <cell r="G565" t="str">
            <v>122298</v>
          </cell>
          <cell r="H565" t="str">
            <v>B0004139</v>
          </cell>
          <cell r="I565">
            <v>36673</v>
          </cell>
          <cell r="J565">
            <v>3</v>
          </cell>
          <cell r="K565" t="str">
            <v>MIC-FREIGHT</v>
          </cell>
          <cell r="L565" t="str">
            <v>FREIGHT</v>
          </cell>
          <cell r="M565" t="str">
            <v>FREIGHT CHARGE TAXABLETAXABLE</v>
          </cell>
          <cell r="O565" t="str">
            <v>PN</v>
          </cell>
          <cell r="P565">
            <v>1</v>
          </cell>
          <cell r="Q565">
            <v>10</v>
          </cell>
          <cell r="R565">
            <v>10</v>
          </cell>
          <cell r="S565">
            <v>434.86</v>
          </cell>
          <cell r="T565">
            <v>0</v>
          </cell>
          <cell r="U565">
            <v>0</v>
          </cell>
          <cell r="V565">
            <v>0</v>
          </cell>
          <cell r="W565">
            <v>0</v>
          </cell>
          <cell r="X565">
            <v>10</v>
          </cell>
          <cell r="Y565">
            <v>36642</v>
          </cell>
        </row>
        <row r="566">
          <cell r="A566">
            <v>36644</v>
          </cell>
          <cell r="B566" t="str">
            <v>IN</v>
          </cell>
          <cell r="C566" t="str">
            <v>751201</v>
          </cell>
          <cell r="D566">
            <v>0</v>
          </cell>
          <cell r="E566">
            <v>36642</v>
          </cell>
          <cell r="F566">
            <v>2</v>
          </cell>
          <cell r="G566" t="str">
            <v>122300</v>
          </cell>
          <cell r="H566" t="str">
            <v>B0004141</v>
          </cell>
          <cell r="I566">
            <v>36674</v>
          </cell>
          <cell r="J566">
            <v>3</v>
          </cell>
          <cell r="K566" t="str">
            <v>MIC-FREIGHT</v>
          </cell>
          <cell r="L566" t="str">
            <v>FREIGHT</v>
          </cell>
          <cell r="M566" t="str">
            <v>FREIGHT CHARGE TAXABLETAXABLE</v>
          </cell>
          <cell r="O566" t="str">
            <v>PN</v>
          </cell>
          <cell r="P566">
            <v>1</v>
          </cell>
          <cell r="Q566">
            <v>10</v>
          </cell>
          <cell r="R566">
            <v>10</v>
          </cell>
          <cell r="S566">
            <v>29.95</v>
          </cell>
          <cell r="T566">
            <v>0</v>
          </cell>
          <cell r="U566">
            <v>0</v>
          </cell>
          <cell r="V566">
            <v>0</v>
          </cell>
          <cell r="W566">
            <v>0</v>
          </cell>
          <cell r="X566">
            <v>10</v>
          </cell>
          <cell r="Y566">
            <v>36643</v>
          </cell>
        </row>
        <row r="567">
          <cell r="A567">
            <v>36644</v>
          </cell>
          <cell r="B567" t="str">
            <v>IN</v>
          </cell>
          <cell r="C567" t="str">
            <v>751201</v>
          </cell>
          <cell r="D567">
            <v>0</v>
          </cell>
          <cell r="E567">
            <v>36642</v>
          </cell>
          <cell r="F567">
            <v>2</v>
          </cell>
          <cell r="G567" t="str">
            <v>122300</v>
          </cell>
          <cell r="H567" t="str">
            <v>B0004141</v>
          </cell>
          <cell r="I567">
            <v>36674</v>
          </cell>
          <cell r="J567">
            <v>1</v>
          </cell>
          <cell r="K567" t="str">
            <v>ADB-27530001</v>
          </cell>
          <cell r="L567" t="str">
            <v>27530001</v>
          </cell>
          <cell r="M567" t="str">
            <v>PAGEMAKER 6.5+ WIN9XNT</v>
          </cell>
          <cell r="O567" t="str">
            <v>PN</v>
          </cell>
          <cell r="P567">
            <v>1</v>
          </cell>
          <cell r="Q567">
            <v>507</v>
          </cell>
          <cell r="R567">
            <v>507</v>
          </cell>
          <cell r="S567">
            <v>42.65</v>
          </cell>
          <cell r="T567">
            <v>0</v>
          </cell>
          <cell r="U567">
            <v>0</v>
          </cell>
          <cell r="V567">
            <v>0</v>
          </cell>
          <cell r="W567">
            <v>0</v>
          </cell>
          <cell r="X567">
            <v>549.65</v>
          </cell>
          <cell r="Y567">
            <v>36643</v>
          </cell>
        </row>
        <row r="568">
          <cell r="A568">
            <v>36642</v>
          </cell>
          <cell r="B568" t="str">
            <v>IN</v>
          </cell>
          <cell r="C568" t="str">
            <v>746696</v>
          </cell>
          <cell r="D568">
            <v>0</v>
          </cell>
          <cell r="E568">
            <v>36642</v>
          </cell>
          <cell r="F568">
            <v>0</v>
          </cell>
          <cell r="G568" t="str">
            <v>122301</v>
          </cell>
          <cell r="H568" t="str">
            <v>B0004142</v>
          </cell>
          <cell r="I568">
            <v>36672</v>
          </cell>
          <cell r="J568">
            <v>1</v>
          </cell>
          <cell r="K568" t="str">
            <v>CPQ-325800-001</v>
          </cell>
          <cell r="L568" t="str">
            <v>325800-001</v>
          </cell>
          <cell r="M568" t="str">
            <v>COMPAQ V700 17IN COLMON16VIS .22MM 1600X1200</v>
          </cell>
          <cell r="O568" t="str">
            <v>PN</v>
          </cell>
          <cell r="P568">
            <v>1</v>
          </cell>
          <cell r="Q568">
            <v>295</v>
          </cell>
          <cell r="R568">
            <v>295</v>
          </cell>
          <cell r="S568">
            <v>22.86</v>
          </cell>
          <cell r="T568">
            <v>10</v>
          </cell>
          <cell r="U568">
            <v>0</v>
          </cell>
          <cell r="V568">
            <v>0</v>
          </cell>
          <cell r="W568">
            <v>0</v>
          </cell>
          <cell r="X568">
            <v>327.86</v>
          </cell>
          <cell r="Y568">
            <v>36642</v>
          </cell>
        </row>
        <row r="569">
          <cell r="A569">
            <v>36642</v>
          </cell>
          <cell r="B569" t="str">
            <v>IN</v>
          </cell>
          <cell r="C569" t="str">
            <v>746697</v>
          </cell>
          <cell r="D569">
            <v>0</v>
          </cell>
          <cell r="E569">
            <v>36642</v>
          </cell>
          <cell r="F569">
            <v>0</v>
          </cell>
          <cell r="G569" t="str">
            <v>122302</v>
          </cell>
          <cell r="H569" t="str">
            <v>B0004143</v>
          </cell>
          <cell r="I569">
            <v>36672</v>
          </cell>
          <cell r="J569">
            <v>1</v>
          </cell>
          <cell r="K569" t="str">
            <v>CPQ-325800-001</v>
          </cell>
          <cell r="L569" t="str">
            <v>325800-001</v>
          </cell>
          <cell r="M569" t="str">
            <v>COMPAQ V700 17IN COLMON16VIS .22MM 1600X1200</v>
          </cell>
          <cell r="O569" t="str">
            <v>PN</v>
          </cell>
          <cell r="P569">
            <v>1</v>
          </cell>
          <cell r="Q569">
            <v>295</v>
          </cell>
          <cell r="R569">
            <v>295</v>
          </cell>
          <cell r="S569">
            <v>25.16</v>
          </cell>
          <cell r="T569">
            <v>0</v>
          </cell>
          <cell r="U569">
            <v>0</v>
          </cell>
          <cell r="V569">
            <v>0</v>
          </cell>
          <cell r="W569">
            <v>0</v>
          </cell>
          <cell r="X569">
            <v>320.16000000000003</v>
          </cell>
          <cell r="Y569">
            <v>36642</v>
          </cell>
        </row>
        <row r="570">
          <cell r="A570">
            <v>36642</v>
          </cell>
          <cell r="B570" t="str">
            <v>IN</v>
          </cell>
          <cell r="C570" t="str">
            <v>746697</v>
          </cell>
          <cell r="D570">
            <v>0</v>
          </cell>
          <cell r="E570">
            <v>36642</v>
          </cell>
          <cell r="F570">
            <v>0</v>
          </cell>
          <cell r="G570" t="str">
            <v>122302</v>
          </cell>
          <cell r="H570" t="str">
            <v>B0004143</v>
          </cell>
          <cell r="I570">
            <v>36672</v>
          </cell>
          <cell r="J570">
            <v>3</v>
          </cell>
          <cell r="K570" t="str">
            <v>MIC-FREIGHT</v>
          </cell>
          <cell r="L570" t="str">
            <v>FREIGHT</v>
          </cell>
          <cell r="M570" t="str">
            <v>FREIGHT CHARGE TAXABLETAXABLE</v>
          </cell>
          <cell r="O570" t="str">
            <v>PN</v>
          </cell>
          <cell r="P570">
            <v>1</v>
          </cell>
          <cell r="Q570">
            <v>10</v>
          </cell>
          <cell r="R570">
            <v>10</v>
          </cell>
          <cell r="S570">
            <v>18.48</v>
          </cell>
          <cell r="T570">
            <v>0</v>
          </cell>
          <cell r="U570">
            <v>0</v>
          </cell>
          <cell r="V570">
            <v>0</v>
          </cell>
          <cell r="W570">
            <v>0</v>
          </cell>
          <cell r="X570">
            <v>10</v>
          </cell>
          <cell r="Y570">
            <v>36642</v>
          </cell>
        </row>
        <row r="571">
          <cell r="A571">
            <v>36642</v>
          </cell>
          <cell r="B571" t="str">
            <v>IN</v>
          </cell>
          <cell r="C571" t="str">
            <v>746698</v>
          </cell>
          <cell r="D571">
            <v>0</v>
          </cell>
          <cell r="E571">
            <v>36642</v>
          </cell>
          <cell r="F571">
            <v>0</v>
          </cell>
          <cell r="G571" t="str">
            <v>122303</v>
          </cell>
          <cell r="H571" t="str">
            <v>B0004144</v>
          </cell>
          <cell r="I571">
            <v>36672</v>
          </cell>
          <cell r="J571">
            <v>1</v>
          </cell>
          <cell r="K571" t="str">
            <v>CPQ-325800-001</v>
          </cell>
          <cell r="L571" t="str">
            <v>325800-001</v>
          </cell>
          <cell r="M571" t="str">
            <v>COMPAQ V700 17IN COLMON16VIS .22MM 1600X1200</v>
          </cell>
          <cell r="O571" t="str">
            <v>PN</v>
          </cell>
          <cell r="P571">
            <v>1</v>
          </cell>
          <cell r="Q571">
            <v>295</v>
          </cell>
          <cell r="R571">
            <v>295</v>
          </cell>
          <cell r="S571">
            <v>25.16</v>
          </cell>
          <cell r="T571">
            <v>0</v>
          </cell>
          <cell r="U571">
            <v>0</v>
          </cell>
          <cell r="V571">
            <v>0</v>
          </cell>
          <cell r="W571">
            <v>0</v>
          </cell>
          <cell r="X571">
            <v>320.16000000000003</v>
          </cell>
          <cell r="Y571">
            <v>36642</v>
          </cell>
        </row>
        <row r="572">
          <cell r="A572">
            <v>36642</v>
          </cell>
          <cell r="B572" t="str">
            <v>IN</v>
          </cell>
          <cell r="C572" t="str">
            <v>746698</v>
          </cell>
          <cell r="D572">
            <v>0</v>
          </cell>
          <cell r="E572">
            <v>36642</v>
          </cell>
          <cell r="F572">
            <v>0</v>
          </cell>
          <cell r="G572" t="str">
            <v>122303</v>
          </cell>
          <cell r="H572" t="str">
            <v>B0004144</v>
          </cell>
          <cell r="I572">
            <v>36672</v>
          </cell>
          <cell r="J572">
            <v>3</v>
          </cell>
          <cell r="K572" t="str">
            <v>MIC-FREIGHT</v>
          </cell>
          <cell r="L572" t="str">
            <v>FREIGHT</v>
          </cell>
          <cell r="M572" t="str">
            <v>FREIGHT CHARGE TAXABLETAXABLE</v>
          </cell>
          <cell r="O572" t="str">
            <v>PN</v>
          </cell>
          <cell r="P572">
            <v>1</v>
          </cell>
          <cell r="Q572">
            <v>10</v>
          </cell>
          <cell r="R572">
            <v>10</v>
          </cell>
          <cell r="X572">
            <v>10</v>
          </cell>
          <cell r="Y572">
            <v>36642</v>
          </cell>
        </row>
        <row r="573">
          <cell r="A573">
            <v>36643</v>
          </cell>
          <cell r="B573" t="str">
            <v>IN</v>
          </cell>
          <cell r="C573" t="str">
            <v>746975</v>
          </cell>
          <cell r="D573">
            <v>0</v>
          </cell>
          <cell r="E573">
            <v>36642</v>
          </cell>
          <cell r="F573">
            <v>1</v>
          </cell>
          <cell r="G573" t="str">
            <v>122304</v>
          </cell>
          <cell r="H573" t="str">
            <v>B0004145</v>
          </cell>
          <cell r="I573">
            <v>36673</v>
          </cell>
          <cell r="J573">
            <v>1</v>
          </cell>
          <cell r="K573" t="str">
            <v>SMC-SMC5604DS</v>
          </cell>
          <cell r="L573" t="str">
            <v>SMC5604DS</v>
          </cell>
          <cell r="M573" t="str">
            <v>4PT 10BT/100BTX-DUAL SPEED HUB</v>
          </cell>
          <cell r="O573" t="str">
            <v>PN</v>
          </cell>
          <cell r="P573">
            <v>1</v>
          </cell>
          <cell r="Q573">
            <v>63</v>
          </cell>
          <cell r="R573">
            <v>63</v>
          </cell>
          <cell r="S573">
            <v>6.02</v>
          </cell>
          <cell r="T573">
            <v>0</v>
          </cell>
          <cell r="U573">
            <v>0</v>
          </cell>
          <cell r="V573">
            <v>0</v>
          </cell>
          <cell r="W573">
            <v>0</v>
          </cell>
          <cell r="X573">
            <v>69.02</v>
          </cell>
          <cell r="Y573">
            <v>36642</v>
          </cell>
        </row>
        <row r="574">
          <cell r="A574">
            <v>36643</v>
          </cell>
          <cell r="B574" t="str">
            <v>IN</v>
          </cell>
          <cell r="C574" t="str">
            <v>746975</v>
          </cell>
          <cell r="D574">
            <v>0</v>
          </cell>
          <cell r="E574">
            <v>36642</v>
          </cell>
          <cell r="F574">
            <v>1</v>
          </cell>
          <cell r="G574" t="str">
            <v>122304</v>
          </cell>
          <cell r="H574" t="str">
            <v>B0004145</v>
          </cell>
          <cell r="I574">
            <v>36673</v>
          </cell>
          <cell r="J574">
            <v>3</v>
          </cell>
          <cell r="K574" t="str">
            <v>MIC-FREIGHT</v>
          </cell>
          <cell r="L574" t="str">
            <v>FREIGHT</v>
          </cell>
          <cell r="M574" t="str">
            <v>FREIGHT CHARGE TAXABLETAXABLE</v>
          </cell>
          <cell r="P574">
            <v>1</v>
          </cell>
          <cell r="Q574">
            <v>10</v>
          </cell>
          <cell r="R574">
            <v>10</v>
          </cell>
          <cell r="S574">
            <v>22.86</v>
          </cell>
          <cell r="T574">
            <v>10</v>
          </cell>
          <cell r="U574">
            <v>0</v>
          </cell>
          <cell r="V574">
            <v>0</v>
          </cell>
          <cell r="W574">
            <v>0</v>
          </cell>
          <cell r="X574">
            <v>10</v>
          </cell>
          <cell r="Y574">
            <v>36642</v>
          </cell>
        </row>
        <row r="575">
          <cell r="A575">
            <v>36648</v>
          </cell>
          <cell r="B575" t="str">
            <v>IN</v>
          </cell>
          <cell r="C575" t="str">
            <v>755462</v>
          </cell>
          <cell r="D575">
            <v>0</v>
          </cell>
          <cell r="E575">
            <v>36642</v>
          </cell>
          <cell r="F575">
            <v>6</v>
          </cell>
          <cell r="G575" t="str">
            <v>122305</v>
          </cell>
          <cell r="H575" t="str">
            <v>B0004146</v>
          </cell>
          <cell r="I575">
            <v>36678</v>
          </cell>
          <cell r="J575">
            <v>3</v>
          </cell>
          <cell r="K575" t="str">
            <v>MIC-FREIGHT</v>
          </cell>
          <cell r="L575" t="str">
            <v>FREIGHT</v>
          </cell>
          <cell r="M575" t="str">
            <v>FREIGHT CHARGE TAXABLETAXABLE</v>
          </cell>
          <cell r="P575">
            <v>1</v>
          </cell>
          <cell r="Q575">
            <v>10</v>
          </cell>
          <cell r="R575">
            <v>10</v>
          </cell>
          <cell r="S575">
            <v>25.16</v>
          </cell>
          <cell r="T575">
            <v>0</v>
          </cell>
          <cell r="U575">
            <v>0</v>
          </cell>
          <cell r="V575">
            <v>0</v>
          </cell>
          <cell r="W575">
            <v>0</v>
          </cell>
          <cell r="X575">
            <v>10</v>
          </cell>
          <cell r="Y575">
            <v>36647</v>
          </cell>
        </row>
        <row r="576">
          <cell r="A576">
            <v>36648</v>
          </cell>
          <cell r="B576" t="str">
            <v>IN</v>
          </cell>
          <cell r="C576" t="str">
            <v>755462</v>
          </cell>
          <cell r="D576">
            <v>0</v>
          </cell>
          <cell r="E576">
            <v>36642</v>
          </cell>
          <cell r="F576">
            <v>6</v>
          </cell>
          <cell r="G576" t="str">
            <v>122305</v>
          </cell>
          <cell r="H576" t="str">
            <v>B0004146</v>
          </cell>
          <cell r="I576">
            <v>36678</v>
          </cell>
          <cell r="J576">
            <v>1</v>
          </cell>
          <cell r="K576" t="str">
            <v>IBM-860240U</v>
          </cell>
          <cell r="L576" t="str">
            <v>860240U</v>
          </cell>
          <cell r="M576" t="str">
            <v>WORKPAD C3 PC PDA 2MB-CRADLE LOTUS EASYSYNC 3.0</v>
          </cell>
          <cell r="P576">
            <v>1</v>
          </cell>
          <cell r="Q576">
            <v>266</v>
          </cell>
          <cell r="R576">
            <v>266</v>
          </cell>
          <cell r="S576">
            <v>22.77</v>
          </cell>
          <cell r="T576">
            <v>0</v>
          </cell>
          <cell r="U576">
            <v>0</v>
          </cell>
          <cell r="V576">
            <v>0</v>
          </cell>
          <cell r="W576">
            <v>0</v>
          </cell>
          <cell r="X576">
            <v>288.77</v>
          </cell>
          <cell r="Y576">
            <v>36647</v>
          </cell>
        </row>
        <row r="577">
          <cell r="A577">
            <v>36644</v>
          </cell>
          <cell r="B577" t="str">
            <v>IN</v>
          </cell>
          <cell r="C577" t="str">
            <v>751202</v>
          </cell>
          <cell r="D577">
            <v>0</v>
          </cell>
          <cell r="E577">
            <v>36642</v>
          </cell>
          <cell r="F577">
            <v>2</v>
          </cell>
          <cell r="G577" t="str">
            <v>122306</v>
          </cell>
          <cell r="H577" t="str">
            <v>B0004147</v>
          </cell>
          <cell r="I577">
            <v>36674</v>
          </cell>
          <cell r="J577">
            <v>3</v>
          </cell>
          <cell r="K577" t="str">
            <v>MIC-FREIGHT</v>
          </cell>
          <cell r="L577" t="str">
            <v>FREIGHT</v>
          </cell>
          <cell r="M577" t="str">
            <v>FREIGHT CHARGE TAXABLETAXABLE</v>
          </cell>
          <cell r="P577">
            <v>1</v>
          </cell>
          <cell r="Q577">
            <v>10</v>
          </cell>
          <cell r="R577">
            <v>10</v>
          </cell>
          <cell r="S577">
            <v>25.16</v>
          </cell>
          <cell r="T577">
            <v>0</v>
          </cell>
          <cell r="U577">
            <v>0</v>
          </cell>
          <cell r="V577">
            <v>0</v>
          </cell>
          <cell r="W577">
            <v>0</v>
          </cell>
          <cell r="X577">
            <v>10</v>
          </cell>
          <cell r="Y577">
            <v>36643</v>
          </cell>
        </row>
        <row r="578">
          <cell r="A578">
            <v>36644</v>
          </cell>
          <cell r="B578" t="str">
            <v>IN</v>
          </cell>
          <cell r="C578" t="str">
            <v>751202</v>
          </cell>
          <cell r="D578">
            <v>0</v>
          </cell>
          <cell r="E578">
            <v>36642</v>
          </cell>
          <cell r="F578">
            <v>2</v>
          </cell>
          <cell r="G578" t="str">
            <v>122306</v>
          </cell>
          <cell r="H578" t="str">
            <v>B0004147</v>
          </cell>
          <cell r="I578">
            <v>36674</v>
          </cell>
          <cell r="J578">
            <v>1</v>
          </cell>
          <cell r="K578" t="str">
            <v>IBM-00N8134</v>
          </cell>
          <cell r="L578" t="str">
            <v>00N8134</v>
          </cell>
          <cell r="M578" t="str">
            <v>OBI WORKPAD C3 TRAVEL KIT</v>
          </cell>
          <cell r="P578">
            <v>1</v>
          </cell>
          <cell r="Q578">
            <v>47</v>
          </cell>
          <cell r="R578">
            <v>47</v>
          </cell>
          <cell r="S578">
            <v>4.7</v>
          </cell>
          <cell r="T578">
            <v>0</v>
          </cell>
          <cell r="U578">
            <v>0</v>
          </cell>
          <cell r="V578">
            <v>0</v>
          </cell>
          <cell r="W578">
            <v>0</v>
          </cell>
          <cell r="X578">
            <v>51.7</v>
          </cell>
          <cell r="Y578">
            <v>36643</v>
          </cell>
        </row>
        <row r="579">
          <cell r="A579">
            <v>36648</v>
          </cell>
          <cell r="B579" t="str">
            <v>IN</v>
          </cell>
          <cell r="C579" t="str">
            <v>755463</v>
          </cell>
          <cell r="D579">
            <v>0</v>
          </cell>
          <cell r="E579">
            <v>36642</v>
          </cell>
          <cell r="F579">
            <v>6</v>
          </cell>
          <cell r="G579" t="str">
            <v>122306</v>
          </cell>
          <cell r="H579" t="str">
            <v>B0004147</v>
          </cell>
          <cell r="I579">
            <v>36678</v>
          </cell>
          <cell r="J579">
            <v>1</v>
          </cell>
          <cell r="K579" t="str">
            <v>IBM-860240U</v>
          </cell>
          <cell r="L579" t="str">
            <v>860240U</v>
          </cell>
          <cell r="M579" t="str">
            <v>WORKPAD C3 PC PDA 2MB-CRADLE LOTUS EASYSYNC 3.0</v>
          </cell>
          <cell r="P579">
            <v>1</v>
          </cell>
          <cell r="Q579">
            <v>266</v>
          </cell>
          <cell r="R579">
            <v>266</v>
          </cell>
          <cell r="S579">
            <v>21.95</v>
          </cell>
          <cell r="T579">
            <v>0</v>
          </cell>
          <cell r="U579">
            <v>0</v>
          </cell>
          <cell r="V579">
            <v>0</v>
          </cell>
          <cell r="W579">
            <v>0</v>
          </cell>
          <cell r="X579">
            <v>287.95</v>
          </cell>
          <cell r="Y579">
            <v>36647</v>
          </cell>
        </row>
        <row r="580">
          <cell r="A580">
            <v>36644</v>
          </cell>
          <cell r="B580" t="str">
            <v>IN</v>
          </cell>
          <cell r="C580" t="str">
            <v>752876</v>
          </cell>
          <cell r="D580">
            <v>0</v>
          </cell>
          <cell r="E580">
            <v>36643</v>
          </cell>
          <cell r="F580">
            <v>1</v>
          </cell>
          <cell r="G580" t="str">
            <v>122356</v>
          </cell>
          <cell r="H580" t="str">
            <v>B0004160</v>
          </cell>
          <cell r="I580">
            <v>36674</v>
          </cell>
          <cell r="J580">
            <v>3</v>
          </cell>
          <cell r="K580" t="str">
            <v>LEX-12A1453</v>
          </cell>
          <cell r="L580" t="str">
            <v>12A1453</v>
          </cell>
          <cell r="M580" t="str">
            <v>YELLOW TONER CARTRIDGE FOR COLOR OPTRA 1200,1200</v>
          </cell>
          <cell r="P580">
            <v>2</v>
          </cell>
          <cell r="Q580">
            <v>112</v>
          </cell>
          <cell r="R580">
            <v>224</v>
          </cell>
          <cell r="X580">
            <v>224</v>
          </cell>
          <cell r="Y580">
            <v>36644</v>
          </cell>
        </row>
        <row r="581">
          <cell r="A581">
            <v>36645</v>
          </cell>
          <cell r="B581" t="str">
            <v>IN</v>
          </cell>
          <cell r="C581" t="str">
            <v>753314</v>
          </cell>
          <cell r="D581">
            <v>0</v>
          </cell>
          <cell r="E581">
            <v>36643</v>
          </cell>
          <cell r="F581">
            <v>2</v>
          </cell>
          <cell r="G581" t="str">
            <v>122429</v>
          </cell>
          <cell r="H581" t="str">
            <v>B0004162</v>
          </cell>
          <cell r="I581">
            <v>36675</v>
          </cell>
          <cell r="J581">
            <v>3</v>
          </cell>
          <cell r="K581" t="str">
            <v>MIC-FREIGHT</v>
          </cell>
          <cell r="L581" t="str">
            <v>FREIGHT</v>
          </cell>
          <cell r="M581" t="str">
            <v>FREIGHT CHARGE TAXABLETAXABLE</v>
          </cell>
          <cell r="P581">
            <v>1</v>
          </cell>
          <cell r="Q581">
            <v>10</v>
          </cell>
          <cell r="R581">
            <v>10</v>
          </cell>
          <cell r="S581">
            <v>9.98</v>
          </cell>
          <cell r="T581">
            <v>0</v>
          </cell>
          <cell r="U581">
            <v>0</v>
          </cell>
          <cell r="V581">
            <v>0</v>
          </cell>
          <cell r="W581">
            <v>0</v>
          </cell>
          <cell r="X581">
            <v>10</v>
          </cell>
          <cell r="Y581">
            <v>36644</v>
          </cell>
        </row>
        <row r="582">
          <cell r="A582">
            <v>36645</v>
          </cell>
          <cell r="B582" t="str">
            <v>IN</v>
          </cell>
          <cell r="C582" t="str">
            <v>753314</v>
          </cell>
          <cell r="D582">
            <v>0</v>
          </cell>
          <cell r="E582">
            <v>36643</v>
          </cell>
          <cell r="F582">
            <v>2</v>
          </cell>
          <cell r="G582" t="str">
            <v>122429</v>
          </cell>
          <cell r="H582" t="str">
            <v>B0004162</v>
          </cell>
          <cell r="I582">
            <v>36675</v>
          </cell>
          <cell r="J582">
            <v>1</v>
          </cell>
          <cell r="K582" t="str">
            <v>TCM-3C80600U</v>
          </cell>
          <cell r="L582" t="str">
            <v>3C80600U</v>
          </cell>
          <cell r="M582" t="str">
            <v>PALM IIIC CONNECTED ORGAN</v>
          </cell>
          <cell r="P582">
            <v>1</v>
          </cell>
          <cell r="Q582">
            <v>409</v>
          </cell>
          <cell r="R582">
            <v>409</v>
          </cell>
          <cell r="S582">
            <v>34.57</v>
          </cell>
          <cell r="T582">
            <v>0</v>
          </cell>
          <cell r="U582">
            <v>0</v>
          </cell>
          <cell r="V582">
            <v>0</v>
          </cell>
          <cell r="W582">
            <v>0</v>
          </cell>
          <cell r="X582">
            <v>443.57</v>
          </cell>
          <cell r="Y582">
            <v>36644</v>
          </cell>
        </row>
        <row r="583">
          <cell r="A583">
            <v>36651</v>
          </cell>
          <cell r="B583" t="str">
            <v>IN</v>
          </cell>
          <cell r="C583" t="str">
            <v>760470</v>
          </cell>
          <cell r="D583">
            <v>0</v>
          </cell>
          <cell r="E583">
            <v>36643</v>
          </cell>
          <cell r="F583">
            <v>8</v>
          </cell>
          <cell r="G583" t="str">
            <v>122431</v>
          </cell>
          <cell r="H583" t="str">
            <v>B0004163</v>
          </cell>
          <cell r="I583">
            <v>36681</v>
          </cell>
          <cell r="J583">
            <v>1</v>
          </cell>
          <cell r="K583" t="str">
            <v>ADB-22001201</v>
          </cell>
          <cell r="L583" t="str">
            <v>22001201</v>
          </cell>
          <cell r="M583" t="str">
            <v>ACROBAT 4.0 WIN</v>
          </cell>
          <cell r="P583">
            <v>1</v>
          </cell>
          <cell r="Q583">
            <v>227</v>
          </cell>
          <cell r="R583">
            <v>227</v>
          </cell>
          <cell r="S583">
            <v>19.55</v>
          </cell>
          <cell r="T583">
            <v>0</v>
          </cell>
          <cell r="U583">
            <v>0</v>
          </cell>
          <cell r="V583">
            <v>0</v>
          </cell>
          <cell r="W583">
            <v>0</v>
          </cell>
          <cell r="X583">
            <v>246.55</v>
          </cell>
          <cell r="Y583">
            <v>36650</v>
          </cell>
        </row>
        <row r="584">
          <cell r="A584">
            <v>36651</v>
          </cell>
          <cell r="B584" t="str">
            <v>IN</v>
          </cell>
          <cell r="C584" t="str">
            <v>760470</v>
          </cell>
          <cell r="D584">
            <v>0</v>
          </cell>
          <cell r="E584">
            <v>36643</v>
          </cell>
          <cell r="F584">
            <v>8</v>
          </cell>
          <cell r="G584" t="str">
            <v>122431</v>
          </cell>
          <cell r="H584" t="str">
            <v>B0004163</v>
          </cell>
          <cell r="I584">
            <v>36681</v>
          </cell>
          <cell r="J584">
            <v>3</v>
          </cell>
          <cell r="K584" t="str">
            <v>MIC-FREIGHT</v>
          </cell>
          <cell r="L584" t="str">
            <v>FREIGHT</v>
          </cell>
          <cell r="M584" t="str">
            <v>FREIGHT CHARGE TAXABLETAXABLE</v>
          </cell>
          <cell r="P584">
            <v>1</v>
          </cell>
          <cell r="Q584">
            <v>10</v>
          </cell>
          <cell r="R584">
            <v>10</v>
          </cell>
          <cell r="X584">
            <v>10</v>
          </cell>
          <cell r="Y584">
            <v>36650</v>
          </cell>
        </row>
        <row r="585">
          <cell r="A585">
            <v>36651</v>
          </cell>
          <cell r="B585" t="str">
            <v>IN</v>
          </cell>
          <cell r="C585" t="str">
            <v>760471</v>
          </cell>
          <cell r="D585">
            <v>0</v>
          </cell>
          <cell r="E585">
            <v>36643</v>
          </cell>
          <cell r="F585">
            <v>8</v>
          </cell>
          <cell r="G585" t="str">
            <v>122432</v>
          </cell>
          <cell r="H585" t="str">
            <v>B0004164</v>
          </cell>
          <cell r="I585">
            <v>36681</v>
          </cell>
          <cell r="J585">
            <v>1</v>
          </cell>
          <cell r="K585" t="str">
            <v>CPQ-166618-B21</v>
          </cell>
          <cell r="L585" t="str">
            <v>166618-B21</v>
          </cell>
          <cell r="M585" t="str">
            <v>128MB SYNCH DRAM 100MHZ DIMM ECC</v>
          </cell>
          <cell r="P585">
            <v>1</v>
          </cell>
          <cell r="Q585">
            <v>212</v>
          </cell>
          <cell r="R585">
            <v>212</v>
          </cell>
          <cell r="S585">
            <v>18.32</v>
          </cell>
          <cell r="T585">
            <v>0</v>
          </cell>
          <cell r="U585">
            <v>0</v>
          </cell>
          <cell r="V585">
            <v>0</v>
          </cell>
          <cell r="W585">
            <v>0</v>
          </cell>
          <cell r="X585">
            <v>230.32</v>
          </cell>
          <cell r="Y585">
            <v>36650</v>
          </cell>
        </row>
        <row r="586">
          <cell r="A586">
            <v>36651</v>
          </cell>
          <cell r="B586" t="str">
            <v>IN</v>
          </cell>
          <cell r="C586" t="str">
            <v>760471</v>
          </cell>
          <cell r="D586">
            <v>0</v>
          </cell>
          <cell r="E586">
            <v>36643</v>
          </cell>
          <cell r="F586">
            <v>8</v>
          </cell>
          <cell r="G586" t="str">
            <v>122432</v>
          </cell>
          <cell r="H586" t="str">
            <v>B0004164</v>
          </cell>
          <cell r="I586">
            <v>36681</v>
          </cell>
          <cell r="J586">
            <v>3</v>
          </cell>
          <cell r="K586" t="str">
            <v>MIC-FREIGHT</v>
          </cell>
          <cell r="L586" t="str">
            <v>FREIGHT</v>
          </cell>
          <cell r="M586" t="str">
            <v>FREIGHT CHARGE TAXABLETAXABLE</v>
          </cell>
          <cell r="P586">
            <v>1</v>
          </cell>
          <cell r="Q586">
            <v>10</v>
          </cell>
          <cell r="R586">
            <v>10</v>
          </cell>
          <cell r="S586">
            <v>2.06</v>
          </cell>
          <cell r="T586">
            <v>0</v>
          </cell>
          <cell r="U586">
            <v>0</v>
          </cell>
          <cell r="V586">
            <v>0</v>
          </cell>
          <cell r="W586">
            <v>0</v>
          </cell>
          <cell r="X586">
            <v>10</v>
          </cell>
          <cell r="Y586">
            <v>36650</v>
          </cell>
        </row>
        <row r="587">
          <cell r="A587">
            <v>36644</v>
          </cell>
          <cell r="B587" t="str">
            <v>IN</v>
          </cell>
          <cell r="C587" t="str">
            <v>751218</v>
          </cell>
          <cell r="D587">
            <v>0</v>
          </cell>
          <cell r="E587">
            <v>36643</v>
          </cell>
          <cell r="F587">
            <v>1</v>
          </cell>
          <cell r="G587" t="str">
            <v>122440</v>
          </cell>
          <cell r="H587" t="str">
            <v>B0004167</v>
          </cell>
          <cell r="I587">
            <v>36674</v>
          </cell>
          <cell r="J587">
            <v>1</v>
          </cell>
          <cell r="K587" t="str">
            <v>CPQ-325800-001</v>
          </cell>
          <cell r="L587" t="str">
            <v>325800-001</v>
          </cell>
          <cell r="M587" t="str">
            <v>COMPAQ V700 17IN COLMON16VIS .22MM 1600X1200</v>
          </cell>
          <cell r="P587">
            <v>1</v>
          </cell>
          <cell r="Q587">
            <v>295</v>
          </cell>
          <cell r="R587">
            <v>295</v>
          </cell>
          <cell r="S587">
            <v>22.86</v>
          </cell>
          <cell r="T587">
            <v>10</v>
          </cell>
          <cell r="U587">
            <v>0</v>
          </cell>
          <cell r="V587">
            <v>0</v>
          </cell>
          <cell r="W587">
            <v>0</v>
          </cell>
          <cell r="X587">
            <v>327.86</v>
          </cell>
          <cell r="Y587">
            <v>36643</v>
          </cell>
        </row>
        <row r="588">
          <cell r="A588">
            <v>36644</v>
          </cell>
          <cell r="B588" t="str">
            <v>IN</v>
          </cell>
          <cell r="C588" t="str">
            <v>752880</v>
          </cell>
          <cell r="D588">
            <v>0</v>
          </cell>
          <cell r="E588">
            <v>36643</v>
          </cell>
          <cell r="F588">
            <v>1</v>
          </cell>
          <cell r="G588" t="str">
            <v>122444</v>
          </cell>
          <cell r="H588" t="str">
            <v>B0004168</v>
          </cell>
          <cell r="I588">
            <v>36674</v>
          </cell>
          <cell r="J588">
            <v>1</v>
          </cell>
          <cell r="K588" t="str">
            <v>CPQ-325800-001</v>
          </cell>
          <cell r="L588" t="str">
            <v>325800-001</v>
          </cell>
          <cell r="M588" t="str">
            <v>COMPAQ V700 17IN COLMON16VIS .22MM 1600X1200</v>
          </cell>
          <cell r="N588" t="str">
            <v>x</v>
          </cell>
          <cell r="P588">
            <v>1</v>
          </cell>
          <cell r="Q588">
            <v>295</v>
          </cell>
          <cell r="R588">
            <v>295</v>
          </cell>
          <cell r="S588">
            <v>25.16</v>
          </cell>
          <cell r="T588">
            <v>0</v>
          </cell>
          <cell r="U588">
            <v>0</v>
          </cell>
          <cell r="V588">
            <v>0</v>
          </cell>
          <cell r="W588">
            <v>0</v>
          </cell>
          <cell r="X588">
            <v>320.16000000000003</v>
          </cell>
          <cell r="Y588">
            <v>36644</v>
          </cell>
        </row>
        <row r="589">
          <cell r="A589">
            <v>36644</v>
          </cell>
          <cell r="B589" t="str">
            <v>IN</v>
          </cell>
          <cell r="C589" t="str">
            <v>752880</v>
          </cell>
          <cell r="D589">
            <v>0</v>
          </cell>
          <cell r="E589">
            <v>36643</v>
          </cell>
          <cell r="F589">
            <v>1</v>
          </cell>
          <cell r="G589" t="str">
            <v>122444</v>
          </cell>
          <cell r="H589" t="str">
            <v>B0004168</v>
          </cell>
          <cell r="I589">
            <v>36674</v>
          </cell>
          <cell r="J589">
            <v>3</v>
          </cell>
          <cell r="K589" t="str">
            <v>MIC-FREIGHT</v>
          </cell>
          <cell r="L589" t="str">
            <v>FREIGHT</v>
          </cell>
          <cell r="M589" t="str">
            <v>FREIGHT CHARGE TAXABLETAXABLE</v>
          </cell>
          <cell r="N589" t="str">
            <v>x</v>
          </cell>
          <cell r="P589">
            <v>1</v>
          </cell>
          <cell r="Q589">
            <v>10</v>
          </cell>
          <cell r="R589">
            <v>10</v>
          </cell>
          <cell r="S589">
            <v>6.27</v>
          </cell>
          <cell r="T589">
            <v>0</v>
          </cell>
          <cell r="U589">
            <v>0</v>
          </cell>
          <cell r="V589">
            <v>0</v>
          </cell>
          <cell r="W589">
            <v>0</v>
          </cell>
          <cell r="X589">
            <v>10</v>
          </cell>
          <cell r="Y589">
            <v>36644</v>
          </cell>
        </row>
        <row r="590">
          <cell r="A590">
            <v>36644</v>
          </cell>
          <cell r="B590" t="str">
            <v>IN</v>
          </cell>
          <cell r="C590" t="str">
            <v>752881</v>
          </cell>
          <cell r="D590">
            <v>0</v>
          </cell>
          <cell r="E590">
            <v>36643</v>
          </cell>
          <cell r="F590">
            <v>1</v>
          </cell>
          <cell r="G590" t="str">
            <v>122446</v>
          </cell>
          <cell r="H590" t="str">
            <v>B0004169</v>
          </cell>
          <cell r="I590">
            <v>36674</v>
          </cell>
          <cell r="J590">
            <v>1</v>
          </cell>
          <cell r="K590" t="str">
            <v>CPQ-325800-001</v>
          </cell>
          <cell r="L590" t="str">
            <v>325800-001</v>
          </cell>
          <cell r="M590" t="str">
            <v>COMPAQ V700 17IN COLMON16VIS .22MM 1600X1200</v>
          </cell>
          <cell r="P590">
            <v>1</v>
          </cell>
          <cell r="Q590">
            <v>295</v>
          </cell>
          <cell r="R590">
            <v>295</v>
          </cell>
          <cell r="S590">
            <v>25.16</v>
          </cell>
          <cell r="T590">
            <v>0</v>
          </cell>
          <cell r="U590">
            <v>0</v>
          </cell>
          <cell r="V590">
            <v>0</v>
          </cell>
          <cell r="W590">
            <v>0</v>
          </cell>
          <cell r="X590">
            <v>320.16000000000003</v>
          </cell>
          <cell r="Y590">
            <v>36644</v>
          </cell>
        </row>
        <row r="591">
          <cell r="A591">
            <v>36644</v>
          </cell>
          <cell r="B591" t="str">
            <v>IN</v>
          </cell>
          <cell r="C591" t="str">
            <v>752881</v>
          </cell>
          <cell r="D591">
            <v>0</v>
          </cell>
          <cell r="E591">
            <v>36643</v>
          </cell>
          <cell r="F591">
            <v>1</v>
          </cell>
          <cell r="G591" t="str">
            <v>122446</v>
          </cell>
          <cell r="H591" t="str">
            <v>B0004169</v>
          </cell>
          <cell r="I591">
            <v>36674</v>
          </cell>
          <cell r="J591">
            <v>3</v>
          </cell>
          <cell r="K591" t="str">
            <v>MIC-FREIGHT</v>
          </cell>
          <cell r="L591" t="str">
            <v>FREIGHT</v>
          </cell>
          <cell r="M591" t="str">
            <v>FREIGHT CHARGE TAXABLETAXABLE</v>
          </cell>
          <cell r="P591">
            <v>1</v>
          </cell>
          <cell r="Q591">
            <v>10</v>
          </cell>
          <cell r="R591">
            <v>10</v>
          </cell>
          <cell r="X591">
            <v>10</v>
          </cell>
          <cell r="Y591">
            <v>36644</v>
          </cell>
        </row>
        <row r="592">
          <cell r="A592">
            <v>36649</v>
          </cell>
          <cell r="B592" t="str">
            <v>IN</v>
          </cell>
          <cell r="C592" t="str">
            <v>757473</v>
          </cell>
          <cell r="D592">
            <v>0</v>
          </cell>
          <cell r="E592">
            <v>36643</v>
          </cell>
          <cell r="F592">
            <v>6</v>
          </cell>
          <cell r="G592" t="str">
            <v>122448</v>
          </cell>
          <cell r="H592" t="str">
            <v>B0004170</v>
          </cell>
          <cell r="I592">
            <v>36679</v>
          </cell>
          <cell r="J592">
            <v>1</v>
          </cell>
          <cell r="K592" t="str">
            <v>LIF-P26L0821</v>
          </cell>
          <cell r="L592" t="str">
            <v>P26L0821</v>
          </cell>
          <cell r="M592" t="str">
            <v>ERWIN WITH 1 YEAR MAINTEN</v>
          </cell>
          <cell r="P592">
            <v>1</v>
          </cell>
          <cell r="Q592">
            <v>3474</v>
          </cell>
          <cell r="R592">
            <v>3474</v>
          </cell>
          <cell r="S592">
            <v>288.08999999999997</v>
          </cell>
          <cell r="T592">
            <v>0</v>
          </cell>
          <cell r="U592">
            <v>0</v>
          </cell>
          <cell r="V592">
            <v>0</v>
          </cell>
          <cell r="W592">
            <v>0</v>
          </cell>
          <cell r="X592">
            <v>3762.09</v>
          </cell>
          <cell r="Y592">
            <v>36637</v>
          </cell>
        </row>
        <row r="593">
          <cell r="A593">
            <v>36649</v>
          </cell>
          <cell r="B593" t="str">
            <v>IN</v>
          </cell>
          <cell r="C593" t="str">
            <v>757473</v>
          </cell>
          <cell r="D593">
            <v>0</v>
          </cell>
          <cell r="E593">
            <v>36643</v>
          </cell>
          <cell r="F593">
            <v>6</v>
          </cell>
          <cell r="G593" t="str">
            <v>122448</v>
          </cell>
          <cell r="H593" t="str">
            <v>B0004170</v>
          </cell>
          <cell r="I593">
            <v>36679</v>
          </cell>
          <cell r="J593">
            <v>2</v>
          </cell>
          <cell r="K593" t="str">
            <v>MIC-FREIGHT</v>
          </cell>
          <cell r="L593" t="str">
            <v>FREIGHT</v>
          </cell>
          <cell r="M593" t="str">
            <v>FREIGHT CHARGE TAXABLETAXABLE</v>
          </cell>
          <cell r="N593" t="str">
            <v>x</v>
          </cell>
          <cell r="P593">
            <v>1</v>
          </cell>
          <cell r="Q593">
            <v>18</v>
          </cell>
          <cell r="R593">
            <v>18</v>
          </cell>
          <cell r="S593">
            <v>24.5</v>
          </cell>
          <cell r="T593">
            <v>0</v>
          </cell>
          <cell r="U593">
            <v>0</v>
          </cell>
          <cell r="V593">
            <v>0</v>
          </cell>
          <cell r="W593">
            <v>0</v>
          </cell>
          <cell r="X593">
            <v>18</v>
          </cell>
          <cell r="Y593">
            <v>36637</v>
          </cell>
        </row>
        <row r="594">
          <cell r="A594">
            <v>36651</v>
          </cell>
          <cell r="B594" t="str">
            <v>IN</v>
          </cell>
          <cell r="C594" t="str">
            <v>760476</v>
          </cell>
          <cell r="D594">
            <v>0</v>
          </cell>
          <cell r="E594">
            <v>36643</v>
          </cell>
          <cell r="F594">
            <v>8</v>
          </cell>
          <cell r="G594" t="str">
            <v>122449</v>
          </cell>
          <cell r="H594" t="str">
            <v>B0004171</v>
          </cell>
          <cell r="I594">
            <v>36681</v>
          </cell>
          <cell r="J594">
            <v>1</v>
          </cell>
          <cell r="K594" t="str">
            <v>CPQ-166617-B21</v>
          </cell>
          <cell r="L594" t="str">
            <v>166617-B21</v>
          </cell>
          <cell r="M594" t="str">
            <v>64MB SYNCH DRAM 100MHZ DIMM ECC</v>
          </cell>
          <cell r="N594" t="str">
            <v>x</v>
          </cell>
          <cell r="P594">
            <v>1</v>
          </cell>
          <cell r="Q594">
            <v>111</v>
          </cell>
          <cell r="R594">
            <v>111</v>
          </cell>
          <cell r="S594">
            <v>9.98</v>
          </cell>
          <cell r="T594">
            <v>0</v>
          </cell>
          <cell r="U594">
            <v>0</v>
          </cell>
          <cell r="V594">
            <v>0</v>
          </cell>
          <cell r="W594">
            <v>0</v>
          </cell>
          <cell r="X594">
            <v>120.98</v>
          </cell>
          <cell r="Y594">
            <v>36650</v>
          </cell>
        </row>
        <row r="595">
          <cell r="A595">
            <v>36651</v>
          </cell>
          <cell r="B595" t="str">
            <v>IN</v>
          </cell>
          <cell r="C595" t="str">
            <v>760476</v>
          </cell>
          <cell r="D595">
            <v>0</v>
          </cell>
          <cell r="E595">
            <v>36643</v>
          </cell>
          <cell r="F595">
            <v>8</v>
          </cell>
          <cell r="G595" t="str">
            <v>122449</v>
          </cell>
          <cell r="H595" t="str">
            <v>B0004171</v>
          </cell>
          <cell r="I595">
            <v>36681</v>
          </cell>
          <cell r="J595">
            <v>3</v>
          </cell>
          <cell r="K595" t="str">
            <v>MIC-FREIGHT</v>
          </cell>
          <cell r="L595" t="str">
            <v>FREIGHT</v>
          </cell>
          <cell r="M595" t="str">
            <v>FREIGHT CHARGE TAXABLETAXABLE</v>
          </cell>
          <cell r="P595">
            <v>1</v>
          </cell>
          <cell r="Q595">
            <v>10</v>
          </cell>
          <cell r="R595">
            <v>10</v>
          </cell>
          <cell r="S595">
            <v>25.16</v>
          </cell>
          <cell r="T595">
            <v>0</v>
          </cell>
          <cell r="U595">
            <v>0</v>
          </cell>
          <cell r="V595">
            <v>0</v>
          </cell>
          <cell r="W595">
            <v>0</v>
          </cell>
          <cell r="X595">
            <v>10</v>
          </cell>
          <cell r="Y595">
            <v>36650</v>
          </cell>
        </row>
        <row r="596">
          <cell r="A596">
            <v>36647</v>
          </cell>
          <cell r="B596" t="str">
            <v>IN</v>
          </cell>
          <cell r="C596" t="str">
            <v>754867</v>
          </cell>
          <cell r="D596">
            <v>0</v>
          </cell>
          <cell r="E596">
            <v>36643</v>
          </cell>
          <cell r="F596">
            <v>4</v>
          </cell>
          <cell r="G596" t="str">
            <v>122450</v>
          </cell>
          <cell r="H596" t="str">
            <v>B0004172</v>
          </cell>
          <cell r="I596">
            <v>36677</v>
          </cell>
          <cell r="J596">
            <v>1</v>
          </cell>
          <cell r="K596" t="str">
            <v>MIC-FREIGHT</v>
          </cell>
          <cell r="L596" t="str">
            <v>FREIGHT</v>
          </cell>
          <cell r="M596" t="str">
            <v>FREIGHT CHARGE TAXABLETAXABLE</v>
          </cell>
          <cell r="P596">
            <v>1</v>
          </cell>
          <cell r="Q596">
            <v>10</v>
          </cell>
          <cell r="R596">
            <v>10</v>
          </cell>
          <cell r="S596">
            <v>104.78</v>
          </cell>
          <cell r="T596">
            <v>0</v>
          </cell>
          <cell r="U596">
            <v>0</v>
          </cell>
          <cell r="V596">
            <v>0</v>
          </cell>
          <cell r="W596">
            <v>0</v>
          </cell>
          <cell r="X596">
            <v>114.78</v>
          </cell>
          <cell r="Y596">
            <v>36644</v>
          </cell>
        </row>
        <row r="597">
          <cell r="A597">
            <v>36647</v>
          </cell>
          <cell r="B597" t="str">
            <v>IN</v>
          </cell>
          <cell r="C597" t="str">
            <v>754867</v>
          </cell>
          <cell r="D597">
            <v>0</v>
          </cell>
          <cell r="E597">
            <v>36643</v>
          </cell>
          <cell r="F597">
            <v>4</v>
          </cell>
          <cell r="G597" t="str">
            <v>122450</v>
          </cell>
          <cell r="H597" t="str">
            <v>B0004172</v>
          </cell>
          <cell r="I597">
            <v>36677</v>
          </cell>
          <cell r="J597">
            <v>2</v>
          </cell>
          <cell r="K597" t="str">
            <v>LEX-12C0877</v>
          </cell>
          <cell r="L597" t="str">
            <v>12C0877</v>
          </cell>
          <cell r="M597" t="str">
            <v>LEXMARK TRANSFER BELT FOROPTRA SC1275</v>
          </cell>
          <cell r="P597">
            <v>2</v>
          </cell>
          <cell r="Q597">
            <v>630</v>
          </cell>
          <cell r="R597">
            <v>1260</v>
          </cell>
          <cell r="X597">
            <v>1260</v>
          </cell>
          <cell r="Y597">
            <v>36644</v>
          </cell>
        </row>
        <row r="598">
          <cell r="A598">
            <v>36644</v>
          </cell>
          <cell r="B598" t="str">
            <v>IN</v>
          </cell>
          <cell r="C598" t="str">
            <v>752882</v>
          </cell>
          <cell r="D598">
            <v>0</v>
          </cell>
          <cell r="E598">
            <v>36643</v>
          </cell>
          <cell r="F598">
            <v>1</v>
          </cell>
          <cell r="G598" t="str">
            <v>122451</v>
          </cell>
          <cell r="H598" t="str">
            <v>B0004173</v>
          </cell>
          <cell r="I598">
            <v>36674</v>
          </cell>
          <cell r="J598">
            <v>3</v>
          </cell>
          <cell r="K598" t="str">
            <v>MIC-FREIGHT</v>
          </cell>
          <cell r="L598" t="str">
            <v>FREIGHT</v>
          </cell>
          <cell r="M598" t="str">
            <v>FREIGHT CHARGE TAXABLETAXABLE</v>
          </cell>
          <cell r="P598">
            <v>1</v>
          </cell>
          <cell r="Q598">
            <v>10</v>
          </cell>
          <cell r="R598">
            <v>10</v>
          </cell>
          <cell r="X598">
            <v>10</v>
          </cell>
          <cell r="Y598">
            <v>36644</v>
          </cell>
        </row>
        <row r="599">
          <cell r="A599">
            <v>36644</v>
          </cell>
          <cell r="B599" t="str">
            <v>IN</v>
          </cell>
          <cell r="C599" t="str">
            <v>752882</v>
          </cell>
          <cell r="D599">
            <v>0</v>
          </cell>
          <cell r="E599">
            <v>36643</v>
          </cell>
          <cell r="F599">
            <v>1</v>
          </cell>
          <cell r="G599" t="str">
            <v>122451</v>
          </cell>
          <cell r="H599" t="str">
            <v>B0004173</v>
          </cell>
          <cell r="I599">
            <v>36674</v>
          </cell>
          <cell r="J599">
            <v>1</v>
          </cell>
          <cell r="K599" t="str">
            <v>BEL-F2L088-06</v>
          </cell>
          <cell r="L599" t="str">
            <v>F2L088-06</v>
          </cell>
          <cell r="M599" t="str">
            <v>IBM AT MDM ADPTR CABLE, 6DB9F/DB25M</v>
          </cell>
          <cell r="P599">
            <v>5</v>
          </cell>
          <cell r="Q599">
            <v>3</v>
          </cell>
          <cell r="R599">
            <v>15</v>
          </cell>
          <cell r="S599">
            <v>2.06</v>
          </cell>
          <cell r="T599">
            <v>0</v>
          </cell>
          <cell r="U599">
            <v>0</v>
          </cell>
          <cell r="V599">
            <v>0</v>
          </cell>
          <cell r="W599">
            <v>0</v>
          </cell>
          <cell r="X599">
            <v>17.059999999999999</v>
          </cell>
          <cell r="Y599">
            <v>36644</v>
          </cell>
        </row>
        <row r="600">
          <cell r="A600">
            <v>36645</v>
          </cell>
          <cell r="B600" t="str">
            <v>IN</v>
          </cell>
          <cell r="C600" t="str">
            <v>753323</v>
          </cell>
          <cell r="D600">
            <v>0</v>
          </cell>
          <cell r="E600">
            <v>36643</v>
          </cell>
          <cell r="F600">
            <v>2</v>
          </cell>
          <cell r="G600" t="str">
            <v>122451</v>
          </cell>
          <cell r="H600" t="str">
            <v>B0004173</v>
          </cell>
          <cell r="I600">
            <v>36675</v>
          </cell>
          <cell r="J600">
            <v>1</v>
          </cell>
          <cell r="K600" t="str">
            <v>TCM-005686-03</v>
          </cell>
          <cell r="L600" t="str">
            <v>005686-03</v>
          </cell>
          <cell r="M600" t="str">
            <v>US ROBOTICS 56K ITU V.90-EXT D/F MODEM</v>
          </cell>
          <cell r="P600">
            <v>5</v>
          </cell>
          <cell r="Q600">
            <v>115</v>
          </cell>
          <cell r="R600">
            <v>575</v>
          </cell>
          <cell r="S600">
            <v>47.44</v>
          </cell>
          <cell r="T600">
            <v>0</v>
          </cell>
          <cell r="U600">
            <v>0</v>
          </cell>
          <cell r="V600">
            <v>0</v>
          </cell>
          <cell r="W600">
            <v>0</v>
          </cell>
          <cell r="X600">
            <v>622.44000000000005</v>
          </cell>
          <cell r="Y600">
            <v>36644</v>
          </cell>
        </row>
        <row r="601">
          <cell r="A601">
            <v>36645</v>
          </cell>
          <cell r="B601" t="str">
            <v>IN</v>
          </cell>
          <cell r="C601" t="str">
            <v>754343</v>
          </cell>
          <cell r="D601">
            <v>0</v>
          </cell>
          <cell r="E601">
            <v>36643</v>
          </cell>
          <cell r="F601">
            <v>2</v>
          </cell>
          <cell r="G601" t="str">
            <v>122452</v>
          </cell>
          <cell r="H601" t="str">
            <v>B0004174</v>
          </cell>
          <cell r="I601">
            <v>36675</v>
          </cell>
          <cell r="J601">
            <v>1</v>
          </cell>
          <cell r="K601" t="str">
            <v>CPQ-325800-001</v>
          </cell>
          <cell r="L601" t="str">
            <v>325800-001</v>
          </cell>
          <cell r="M601" t="str">
            <v>COMPAQ V700 17IN COLMON16VIS .22MM 1600X1200</v>
          </cell>
          <cell r="P601">
            <v>1</v>
          </cell>
          <cell r="Q601">
            <v>295</v>
          </cell>
          <cell r="R601">
            <v>295</v>
          </cell>
          <cell r="S601">
            <v>25.16</v>
          </cell>
          <cell r="T601">
            <v>0</v>
          </cell>
          <cell r="U601">
            <v>0</v>
          </cell>
          <cell r="V601">
            <v>0</v>
          </cell>
          <cell r="W601">
            <v>0</v>
          </cell>
          <cell r="X601">
            <v>320.16000000000003</v>
          </cell>
          <cell r="Y601">
            <v>36645</v>
          </cell>
        </row>
        <row r="602">
          <cell r="A602">
            <v>36651</v>
          </cell>
          <cell r="B602" t="str">
            <v>IN</v>
          </cell>
          <cell r="C602" t="str">
            <v>760477</v>
          </cell>
          <cell r="D602">
            <v>0</v>
          </cell>
          <cell r="E602">
            <v>36643</v>
          </cell>
          <cell r="F602">
            <v>8</v>
          </cell>
          <cell r="G602" t="str">
            <v>122452</v>
          </cell>
          <cell r="H602" t="str">
            <v>B0004174</v>
          </cell>
          <cell r="I602">
            <v>36681</v>
          </cell>
          <cell r="J602">
            <v>2</v>
          </cell>
          <cell r="K602" t="str">
            <v>CPQ-294343-001</v>
          </cell>
          <cell r="L602" t="str">
            <v>294343-001</v>
          </cell>
          <cell r="M602" t="str">
            <v>ENHANCED KYBRD - OPAL F/ARMADA</v>
          </cell>
          <cell r="P602">
            <v>1</v>
          </cell>
          <cell r="Q602">
            <v>52</v>
          </cell>
          <cell r="R602">
            <v>52</v>
          </cell>
          <cell r="X602">
            <v>52</v>
          </cell>
          <cell r="Y602">
            <v>36650</v>
          </cell>
        </row>
        <row r="603">
          <cell r="A603">
            <v>36645</v>
          </cell>
          <cell r="B603" t="str">
            <v>IN</v>
          </cell>
          <cell r="C603" t="str">
            <v>754343</v>
          </cell>
          <cell r="D603">
            <v>0</v>
          </cell>
          <cell r="E603">
            <v>36643</v>
          </cell>
          <cell r="F603">
            <v>2</v>
          </cell>
          <cell r="G603" t="str">
            <v>122452</v>
          </cell>
          <cell r="H603" t="str">
            <v>B0004174</v>
          </cell>
          <cell r="I603">
            <v>36675</v>
          </cell>
          <cell r="J603">
            <v>3</v>
          </cell>
          <cell r="K603" t="str">
            <v>MIC-FREIGHT</v>
          </cell>
          <cell r="L603" t="str">
            <v>FREIGHT</v>
          </cell>
          <cell r="M603" t="str">
            <v>FREIGHT CHARGE TAXABLETAXABLE</v>
          </cell>
          <cell r="P603">
            <v>1</v>
          </cell>
          <cell r="Q603">
            <v>10</v>
          </cell>
          <cell r="R603">
            <v>10</v>
          </cell>
          <cell r="S603">
            <v>202.79</v>
          </cell>
          <cell r="T603">
            <v>0</v>
          </cell>
          <cell r="U603">
            <v>0</v>
          </cell>
          <cell r="V603">
            <v>0</v>
          </cell>
          <cell r="W603">
            <v>0</v>
          </cell>
          <cell r="X603">
            <v>10</v>
          </cell>
          <cell r="Y603">
            <v>36645</v>
          </cell>
        </row>
        <row r="604">
          <cell r="A604">
            <v>36645</v>
          </cell>
          <cell r="B604" t="str">
            <v>IN</v>
          </cell>
          <cell r="C604" t="str">
            <v>754344</v>
          </cell>
          <cell r="D604">
            <v>0</v>
          </cell>
          <cell r="E604">
            <v>36643</v>
          </cell>
          <cell r="F604">
            <v>2</v>
          </cell>
          <cell r="G604" t="str">
            <v>122453</v>
          </cell>
          <cell r="H604" t="str">
            <v>B0004175</v>
          </cell>
          <cell r="I604">
            <v>36675</v>
          </cell>
          <cell r="J604">
            <v>1</v>
          </cell>
          <cell r="K604" t="str">
            <v>CPQ-325800-001</v>
          </cell>
          <cell r="L604" t="str">
            <v>325800-001</v>
          </cell>
          <cell r="M604" t="str">
            <v>COMPAQ V700 17IN COLMON16VIS .22MM 1600X1200</v>
          </cell>
          <cell r="P604">
            <v>1</v>
          </cell>
          <cell r="Q604">
            <v>295</v>
          </cell>
          <cell r="R604">
            <v>295</v>
          </cell>
          <cell r="S604">
            <v>25.16</v>
          </cell>
          <cell r="T604">
            <v>0</v>
          </cell>
          <cell r="U604">
            <v>0</v>
          </cell>
          <cell r="V604">
            <v>0</v>
          </cell>
          <cell r="W604">
            <v>0</v>
          </cell>
          <cell r="X604">
            <v>320.16000000000003</v>
          </cell>
          <cell r="Y604">
            <v>36645</v>
          </cell>
        </row>
        <row r="605">
          <cell r="A605">
            <v>36651</v>
          </cell>
          <cell r="B605" t="str">
            <v>IN</v>
          </cell>
          <cell r="C605" t="str">
            <v>760478</v>
          </cell>
          <cell r="D605">
            <v>0</v>
          </cell>
          <cell r="E605">
            <v>36643</v>
          </cell>
          <cell r="F605">
            <v>8</v>
          </cell>
          <cell r="G605" t="str">
            <v>122453</v>
          </cell>
          <cell r="H605" t="str">
            <v>B0004175</v>
          </cell>
          <cell r="I605">
            <v>36681</v>
          </cell>
          <cell r="J605">
            <v>2</v>
          </cell>
          <cell r="K605" t="str">
            <v>CPQ-294343-001</v>
          </cell>
          <cell r="L605" t="str">
            <v>294343-001</v>
          </cell>
          <cell r="M605" t="str">
            <v>ENHANCED KYBRD - OPAL F/ARMADA</v>
          </cell>
          <cell r="P605">
            <v>1</v>
          </cell>
          <cell r="Q605">
            <v>52</v>
          </cell>
          <cell r="R605">
            <v>52</v>
          </cell>
          <cell r="S605">
            <v>22.85</v>
          </cell>
          <cell r="T605">
            <v>0</v>
          </cell>
          <cell r="U605">
            <v>0</v>
          </cell>
          <cell r="V605">
            <v>0</v>
          </cell>
          <cell r="W605">
            <v>0</v>
          </cell>
          <cell r="X605">
            <v>52</v>
          </cell>
          <cell r="Y605">
            <v>36650</v>
          </cell>
        </row>
        <row r="606">
          <cell r="A606">
            <v>36645</v>
          </cell>
          <cell r="B606" t="str">
            <v>IN</v>
          </cell>
          <cell r="C606" t="str">
            <v>754344</v>
          </cell>
          <cell r="D606">
            <v>0</v>
          </cell>
          <cell r="E606">
            <v>36643</v>
          </cell>
          <cell r="F606">
            <v>2</v>
          </cell>
          <cell r="G606" t="str">
            <v>122453</v>
          </cell>
          <cell r="H606" t="str">
            <v>B0004175</v>
          </cell>
          <cell r="I606">
            <v>36675</v>
          </cell>
          <cell r="J606">
            <v>3</v>
          </cell>
          <cell r="K606" t="str">
            <v>MIC-FREIGHT</v>
          </cell>
          <cell r="L606" t="str">
            <v>FREIGHT</v>
          </cell>
          <cell r="M606" t="str">
            <v>FREIGHT CHARGE TAXABLETAXABLE</v>
          </cell>
          <cell r="P606">
            <v>1</v>
          </cell>
          <cell r="Q606">
            <v>10</v>
          </cell>
          <cell r="R606">
            <v>10</v>
          </cell>
          <cell r="S606">
            <v>19.55</v>
          </cell>
          <cell r="T606">
            <v>0</v>
          </cell>
          <cell r="U606">
            <v>0</v>
          </cell>
          <cell r="V606">
            <v>0</v>
          </cell>
          <cell r="W606">
            <v>0</v>
          </cell>
          <cell r="X606">
            <v>10</v>
          </cell>
          <cell r="Y606">
            <v>36645</v>
          </cell>
        </row>
        <row r="607">
          <cell r="A607">
            <v>36651</v>
          </cell>
          <cell r="B607" t="str">
            <v>IN</v>
          </cell>
          <cell r="C607" t="str">
            <v>760478</v>
          </cell>
          <cell r="D607">
            <v>0</v>
          </cell>
          <cell r="E607">
            <v>36643</v>
          </cell>
          <cell r="F607">
            <v>8</v>
          </cell>
          <cell r="G607" t="str">
            <v>122453</v>
          </cell>
          <cell r="H607" t="str">
            <v>B0004175</v>
          </cell>
          <cell r="I607">
            <v>36681</v>
          </cell>
          <cell r="J607">
            <v>3</v>
          </cell>
          <cell r="K607" t="str">
            <v>CPQ-143315-B21</v>
          </cell>
          <cell r="L607" t="str">
            <v>143315-B21</v>
          </cell>
          <cell r="M607" t="str">
            <v>MOUSE - OPAL F/ARMADA</v>
          </cell>
          <cell r="P607">
            <v>1</v>
          </cell>
          <cell r="Q607">
            <v>33</v>
          </cell>
          <cell r="R607">
            <v>33</v>
          </cell>
          <cell r="X607">
            <v>33</v>
          </cell>
          <cell r="Y607">
            <v>36650</v>
          </cell>
        </row>
        <row r="608">
          <cell r="A608">
            <v>36650</v>
          </cell>
          <cell r="B608" t="str">
            <v>IN</v>
          </cell>
          <cell r="C608" t="str">
            <v>758653</v>
          </cell>
          <cell r="D608">
            <v>0</v>
          </cell>
          <cell r="E608">
            <v>36644</v>
          </cell>
          <cell r="F608">
            <v>6</v>
          </cell>
          <cell r="G608" t="str">
            <v>122460</v>
          </cell>
          <cell r="H608" t="str">
            <v>B0004176</v>
          </cell>
          <cell r="I608">
            <v>36680</v>
          </cell>
          <cell r="J608">
            <v>1</v>
          </cell>
          <cell r="K608" t="str">
            <v>CEX-CS-A03950-CD</v>
          </cell>
          <cell r="L608" t="str">
            <v>CS-A03950-CD</v>
          </cell>
          <cell r="M608" t="str">
            <v>CARDSCAN EXECUTIVE W/ V5.SOFTWARE</v>
          </cell>
          <cell r="P608">
            <v>1</v>
          </cell>
          <cell r="Q608">
            <v>224</v>
          </cell>
          <cell r="R608">
            <v>224</v>
          </cell>
          <cell r="S608">
            <v>22.11</v>
          </cell>
          <cell r="T608">
            <v>0</v>
          </cell>
          <cell r="U608">
            <v>0</v>
          </cell>
          <cell r="V608">
            <v>0</v>
          </cell>
          <cell r="W608">
            <v>0</v>
          </cell>
          <cell r="X608">
            <v>246.11</v>
          </cell>
          <cell r="Y608">
            <v>36649</v>
          </cell>
        </row>
        <row r="609">
          <cell r="A609">
            <v>36650</v>
          </cell>
          <cell r="B609" t="str">
            <v>IN</v>
          </cell>
          <cell r="C609" t="str">
            <v>758653</v>
          </cell>
          <cell r="D609">
            <v>0</v>
          </cell>
          <cell r="E609">
            <v>36644</v>
          </cell>
          <cell r="F609">
            <v>6</v>
          </cell>
          <cell r="G609" t="str">
            <v>122460</v>
          </cell>
          <cell r="H609" t="str">
            <v>B0004176</v>
          </cell>
          <cell r="I609">
            <v>36680</v>
          </cell>
          <cell r="J609">
            <v>4</v>
          </cell>
          <cell r="K609" t="str">
            <v>MIC-FREIGHT</v>
          </cell>
          <cell r="L609" t="str">
            <v>FREIGHT</v>
          </cell>
          <cell r="M609" t="str">
            <v>FREIGHT CHARGE TAXABLETAXABLE</v>
          </cell>
          <cell r="P609">
            <v>1</v>
          </cell>
          <cell r="Q609">
            <v>10</v>
          </cell>
          <cell r="R609">
            <v>10</v>
          </cell>
          <cell r="S609">
            <v>34.49</v>
          </cell>
          <cell r="T609">
            <v>0</v>
          </cell>
          <cell r="U609">
            <v>0</v>
          </cell>
          <cell r="V609">
            <v>0</v>
          </cell>
          <cell r="W609">
            <v>0</v>
          </cell>
          <cell r="X609">
            <v>10</v>
          </cell>
          <cell r="Y609">
            <v>36649</v>
          </cell>
        </row>
        <row r="610">
          <cell r="A610">
            <v>36650</v>
          </cell>
          <cell r="B610" t="str">
            <v>IN</v>
          </cell>
          <cell r="C610" t="str">
            <v>758653</v>
          </cell>
          <cell r="D610">
            <v>0</v>
          </cell>
          <cell r="E610">
            <v>36644</v>
          </cell>
          <cell r="F610">
            <v>6</v>
          </cell>
          <cell r="G610" t="str">
            <v>122460</v>
          </cell>
          <cell r="H610" t="str">
            <v>B0004176</v>
          </cell>
          <cell r="I610">
            <v>36680</v>
          </cell>
          <cell r="J610">
            <v>2</v>
          </cell>
          <cell r="K610" t="str">
            <v>KEN-64068</v>
          </cell>
          <cell r="L610" t="str">
            <v>64068</v>
          </cell>
          <cell r="M610" t="str">
            <v>MICROSAVER SECURITY SYS FOR CPQ PORT</v>
          </cell>
          <cell r="N610">
            <v>1</v>
          </cell>
          <cell r="O610" t="str">
            <v>PN</v>
          </cell>
          <cell r="P610">
            <v>1</v>
          </cell>
          <cell r="Q610">
            <v>34</v>
          </cell>
          <cell r="R610">
            <v>34</v>
          </cell>
          <cell r="S610">
            <v>110.14</v>
          </cell>
          <cell r="T610">
            <v>0</v>
          </cell>
          <cell r="U610">
            <v>0</v>
          </cell>
          <cell r="V610">
            <v>0</v>
          </cell>
          <cell r="W610">
            <v>0</v>
          </cell>
          <cell r="X610">
            <v>34</v>
          </cell>
          <cell r="Y610">
            <v>36649</v>
          </cell>
        </row>
        <row r="611">
          <cell r="A611">
            <v>36656</v>
          </cell>
          <cell r="B611" t="str">
            <v>IN</v>
          </cell>
          <cell r="C611" t="str">
            <v>766637</v>
          </cell>
          <cell r="D611">
            <v>0</v>
          </cell>
          <cell r="E611">
            <v>36644</v>
          </cell>
          <cell r="F611">
            <v>12</v>
          </cell>
          <cell r="G611" t="str">
            <v>122461</v>
          </cell>
          <cell r="H611" t="str">
            <v>B0004177</v>
          </cell>
          <cell r="I611">
            <v>36686</v>
          </cell>
          <cell r="J611">
            <v>3</v>
          </cell>
          <cell r="K611" t="str">
            <v>MIC-FREIGHT</v>
          </cell>
          <cell r="L611" t="str">
            <v>FREIGHT</v>
          </cell>
          <cell r="M611" t="str">
            <v>FREIGHT CHARGE TAXABLETAXABLE</v>
          </cell>
          <cell r="O611" t="str">
            <v>PN</v>
          </cell>
          <cell r="P611">
            <v>1</v>
          </cell>
          <cell r="Q611">
            <v>10</v>
          </cell>
          <cell r="R611">
            <v>10</v>
          </cell>
          <cell r="S611">
            <v>16.579999999999998</v>
          </cell>
          <cell r="T611">
            <v>0</v>
          </cell>
          <cell r="U611">
            <v>0</v>
          </cell>
          <cell r="V611">
            <v>0</v>
          </cell>
          <cell r="W611">
            <v>0</v>
          </cell>
          <cell r="X611">
            <v>10</v>
          </cell>
          <cell r="Y611">
            <v>36655</v>
          </cell>
        </row>
        <row r="612">
          <cell r="A612">
            <v>36656</v>
          </cell>
          <cell r="B612" t="str">
            <v>IN</v>
          </cell>
          <cell r="C612" t="str">
            <v>766637</v>
          </cell>
          <cell r="D612">
            <v>0</v>
          </cell>
          <cell r="E612">
            <v>36644</v>
          </cell>
          <cell r="F612">
            <v>12</v>
          </cell>
          <cell r="G612" t="str">
            <v>122461</v>
          </cell>
          <cell r="H612" t="str">
            <v>B0004177</v>
          </cell>
          <cell r="I612">
            <v>36686</v>
          </cell>
          <cell r="J612">
            <v>1</v>
          </cell>
          <cell r="K612" t="str">
            <v>CPQ-326100-001</v>
          </cell>
          <cell r="L612" t="str">
            <v>326100-001</v>
          </cell>
          <cell r="M612" t="str">
            <v>TFT8020 FLAT PANEL-MONITOR OPAL</v>
          </cell>
          <cell r="O612" t="str">
            <v>PN</v>
          </cell>
          <cell r="P612">
            <v>1</v>
          </cell>
          <cell r="Q612">
            <v>2448</v>
          </cell>
          <cell r="R612">
            <v>2448</v>
          </cell>
          <cell r="S612">
            <v>202.79</v>
          </cell>
          <cell r="T612">
            <v>0</v>
          </cell>
          <cell r="U612">
            <v>0</v>
          </cell>
          <cell r="V612">
            <v>0</v>
          </cell>
          <cell r="W612">
            <v>0</v>
          </cell>
          <cell r="X612">
            <v>2650.79</v>
          </cell>
          <cell r="Y612">
            <v>36655</v>
          </cell>
        </row>
        <row r="613">
          <cell r="A613">
            <v>36676</v>
          </cell>
          <cell r="B613" t="str">
            <v>IN</v>
          </cell>
          <cell r="C613" t="str">
            <v>789180</v>
          </cell>
          <cell r="D613">
            <v>0</v>
          </cell>
          <cell r="E613">
            <v>36644</v>
          </cell>
          <cell r="F613">
            <v>32</v>
          </cell>
          <cell r="G613" t="str">
            <v>122462</v>
          </cell>
          <cell r="H613" t="str">
            <v>B0004178</v>
          </cell>
          <cell r="I613">
            <v>36706</v>
          </cell>
          <cell r="J613">
            <v>2</v>
          </cell>
          <cell r="K613" t="str">
            <v>MIC-FREIGHT</v>
          </cell>
          <cell r="L613" t="str">
            <v>FREIGHT</v>
          </cell>
          <cell r="M613" t="str">
            <v>FREIGHT CHARGE TAXABLETAXABLE</v>
          </cell>
          <cell r="P613">
            <v>1</v>
          </cell>
          <cell r="Q613">
            <v>10</v>
          </cell>
          <cell r="R613">
            <v>10</v>
          </cell>
          <cell r="X613">
            <v>10</v>
          </cell>
          <cell r="Y613">
            <v>36650</v>
          </cell>
        </row>
        <row r="614">
          <cell r="A614">
            <v>36676</v>
          </cell>
          <cell r="B614" t="str">
            <v>IN</v>
          </cell>
          <cell r="C614" t="str">
            <v>789180</v>
          </cell>
          <cell r="D614">
            <v>0</v>
          </cell>
          <cell r="E614">
            <v>36644</v>
          </cell>
          <cell r="F614">
            <v>32</v>
          </cell>
          <cell r="G614" t="str">
            <v>122462</v>
          </cell>
          <cell r="H614" t="str">
            <v>B0004178</v>
          </cell>
          <cell r="I614">
            <v>36706</v>
          </cell>
          <cell r="J614">
            <v>1</v>
          </cell>
          <cell r="K614" t="str">
            <v>IBM-860240U</v>
          </cell>
          <cell r="L614" t="str">
            <v>860240U</v>
          </cell>
          <cell r="M614" t="str">
            <v>WORKPAD C3 PC PDA 2MB-CRADLE LOTUS EASYSYNC 3.0</v>
          </cell>
          <cell r="P614">
            <v>1</v>
          </cell>
          <cell r="Q614">
            <v>267</v>
          </cell>
          <cell r="R614">
            <v>267</v>
          </cell>
          <cell r="S614">
            <v>22.85</v>
          </cell>
          <cell r="T614">
            <v>0</v>
          </cell>
          <cell r="U614">
            <v>0</v>
          </cell>
          <cell r="V614">
            <v>0</v>
          </cell>
          <cell r="W614">
            <v>0</v>
          </cell>
          <cell r="X614">
            <v>289.85000000000002</v>
          </cell>
          <cell r="Y614">
            <v>36650</v>
          </cell>
        </row>
        <row r="615">
          <cell r="A615">
            <v>36650</v>
          </cell>
          <cell r="B615" t="str">
            <v>IN</v>
          </cell>
          <cell r="C615" t="str">
            <v>758654</v>
          </cell>
          <cell r="D615">
            <v>0</v>
          </cell>
          <cell r="E615">
            <v>36644</v>
          </cell>
          <cell r="F615">
            <v>6</v>
          </cell>
          <cell r="G615" t="str">
            <v>122463</v>
          </cell>
          <cell r="H615" t="str">
            <v>B0004179</v>
          </cell>
          <cell r="I615">
            <v>36680</v>
          </cell>
          <cell r="J615">
            <v>1</v>
          </cell>
          <cell r="K615" t="str">
            <v>ADB-22001201</v>
          </cell>
          <cell r="L615" t="str">
            <v>22001201</v>
          </cell>
          <cell r="M615" t="str">
            <v>ACROBAT 4.0 WIN</v>
          </cell>
          <cell r="P615">
            <v>1</v>
          </cell>
          <cell r="Q615">
            <v>227</v>
          </cell>
          <cell r="R615">
            <v>227</v>
          </cell>
          <cell r="S615">
            <v>19.55</v>
          </cell>
          <cell r="T615">
            <v>0</v>
          </cell>
          <cell r="U615">
            <v>0</v>
          </cell>
          <cell r="V615">
            <v>0</v>
          </cell>
          <cell r="W615">
            <v>0</v>
          </cell>
          <cell r="X615">
            <v>246.55</v>
          </cell>
          <cell r="Y615">
            <v>36649</v>
          </cell>
        </row>
        <row r="616">
          <cell r="A616">
            <v>36650</v>
          </cell>
          <cell r="B616" t="str">
            <v>IN</v>
          </cell>
          <cell r="C616" t="str">
            <v>758654</v>
          </cell>
          <cell r="D616">
            <v>0</v>
          </cell>
          <cell r="E616">
            <v>36644</v>
          </cell>
          <cell r="F616">
            <v>6</v>
          </cell>
          <cell r="G616" t="str">
            <v>122463</v>
          </cell>
          <cell r="H616" t="str">
            <v>B0004179</v>
          </cell>
          <cell r="I616">
            <v>36680</v>
          </cell>
          <cell r="J616">
            <v>3</v>
          </cell>
          <cell r="K616" t="str">
            <v>MIC-FREIGHT</v>
          </cell>
          <cell r="L616" t="str">
            <v>FREIGHT</v>
          </cell>
          <cell r="M616" t="str">
            <v>FREIGHT CHARGE TAXABLETAXABLE</v>
          </cell>
          <cell r="P616">
            <v>1</v>
          </cell>
          <cell r="Q616">
            <v>10</v>
          </cell>
          <cell r="R616">
            <v>10</v>
          </cell>
          <cell r="X616">
            <v>10</v>
          </cell>
          <cell r="Y616">
            <v>36649</v>
          </cell>
        </row>
        <row r="617">
          <cell r="A617">
            <v>36650</v>
          </cell>
          <cell r="B617" t="str">
            <v>IN</v>
          </cell>
          <cell r="C617" t="str">
            <v>758655</v>
          </cell>
          <cell r="D617">
            <v>0</v>
          </cell>
          <cell r="E617">
            <v>36644</v>
          </cell>
          <cell r="F617">
            <v>6</v>
          </cell>
          <cell r="G617" t="str">
            <v>122464</v>
          </cell>
          <cell r="H617" t="str">
            <v>B0004181</v>
          </cell>
          <cell r="I617">
            <v>36680</v>
          </cell>
          <cell r="J617">
            <v>3</v>
          </cell>
          <cell r="K617" t="str">
            <v>MIC-FREIGHT</v>
          </cell>
          <cell r="L617" t="str">
            <v>FREIGHT</v>
          </cell>
          <cell r="M617" t="str">
            <v>FREIGHT CHARGE TAXABLETAXABLE</v>
          </cell>
          <cell r="P617">
            <v>1</v>
          </cell>
          <cell r="Q617">
            <v>10</v>
          </cell>
          <cell r="R617">
            <v>10</v>
          </cell>
          <cell r="X617">
            <v>10</v>
          </cell>
          <cell r="Y617">
            <v>36649</v>
          </cell>
        </row>
        <row r="618">
          <cell r="A618">
            <v>36650</v>
          </cell>
          <cell r="B618" t="str">
            <v>IN</v>
          </cell>
          <cell r="C618" t="str">
            <v>758655</v>
          </cell>
          <cell r="D618">
            <v>0</v>
          </cell>
          <cell r="E618">
            <v>36644</v>
          </cell>
          <cell r="F618">
            <v>6</v>
          </cell>
          <cell r="G618" t="str">
            <v>122464</v>
          </cell>
          <cell r="H618" t="str">
            <v>B0004181</v>
          </cell>
          <cell r="I618">
            <v>36680</v>
          </cell>
          <cell r="J618">
            <v>1</v>
          </cell>
          <cell r="K618" t="str">
            <v>PRV-1-57408-08-X</v>
          </cell>
          <cell r="L618" t="str">
            <v>1-57408-08-X</v>
          </cell>
          <cell r="M618" t="str">
            <v>SURETRAK PROJECT MANAGER</v>
          </cell>
          <cell r="P618">
            <v>1</v>
          </cell>
          <cell r="Q618">
            <v>408</v>
          </cell>
          <cell r="R618">
            <v>408</v>
          </cell>
          <cell r="S618">
            <v>34.49</v>
          </cell>
          <cell r="T618">
            <v>0</v>
          </cell>
          <cell r="U618">
            <v>0</v>
          </cell>
          <cell r="V618">
            <v>0</v>
          </cell>
          <cell r="W618">
            <v>0</v>
          </cell>
          <cell r="X618">
            <v>442.49</v>
          </cell>
          <cell r="Y618">
            <v>36649</v>
          </cell>
        </row>
        <row r="619">
          <cell r="A619">
            <v>36652</v>
          </cell>
          <cell r="B619" t="str">
            <v>IN</v>
          </cell>
          <cell r="C619" t="str">
            <v>762321</v>
          </cell>
          <cell r="D619">
            <v>0</v>
          </cell>
          <cell r="E619">
            <v>36644</v>
          </cell>
          <cell r="F619">
            <v>8</v>
          </cell>
          <cell r="G619" t="str">
            <v>122466</v>
          </cell>
          <cell r="H619" t="str">
            <v>B0004183</v>
          </cell>
          <cell r="I619">
            <v>36682</v>
          </cell>
          <cell r="J619">
            <v>3</v>
          </cell>
          <cell r="K619" t="str">
            <v>MIC-FREIGHT</v>
          </cell>
          <cell r="L619" t="str">
            <v>FREIGHT</v>
          </cell>
          <cell r="M619" t="str">
            <v>FREIGHT CHARGE TAXABLETAXABLE</v>
          </cell>
          <cell r="P619">
            <v>1</v>
          </cell>
          <cell r="Q619">
            <v>10</v>
          </cell>
          <cell r="R619">
            <v>10</v>
          </cell>
          <cell r="X619">
            <v>10</v>
          </cell>
          <cell r="Y619">
            <v>36651</v>
          </cell>
        </row>
        <row r="620">
          <cell r="A620">
            <v>36652</v>
          </cell>
          <cell r="B620" t="str">
            <v>IN</v>
          </cell>
          <cell r="C620" t="str">
            <v>762321</v>
          </cell>
          <cell r="D620">
            <v>0</v>
          </cell>
          <cell r="E620">
            <v>36644</v>
          </cell>
          <cell r="F620">
            <v>8</v>
          </cell>
          <cell r="G620" t="str">
            <v>122466</v>
          </cell>
          <cell r="H620" t="str">
            <v>B0004183</v>
          </cell>
          <cell r="I620">
            <v>36682</v>
          </cell>
          <cell r="J620">
            <v>1</v>
          </cell>
          <cell r="K620" t="str">
            <v>IBM-860240U</v>
          </cell>
          <cell r="L620" t="str">
            <v>860240U</v>
          </cell>
          <cell r="M620" t="str">
            <v>WORKPAD C3 PC PDA 2MB-CRADLE LOTUS EASYSYNC 3.0</v>
          </cell>
          <cell r="P620">
            <v>1</v>
          </cell>
          <cell r="Q620">
            <v>267</v>
          </cell>
          <cell r="R620">
            <v>267</v>
          </cell>
          <cell r="S620">
            <v>22.85</v>
          </cell>
          <cell r="T620">
            <v>0</v>
          </cell>
          <cell r="U620">
            <v>0</v>
          </cell>
          <cell r="V620">
            <v>0</v>
          </cell>
          <cell r="W620">
            <v>0</v>
          </cell>
          <cell r="X620">
            <v>289.85000000000002</v>
          </cell>
          <cell r="Y620">
            <v>36651</v>
          </cell>
        </row>
        <row r="621">
          <cell r="A621">
            <v>36651</v>
          </cell>
          <cell r="B621" t="str">
            <v>IN</v>
          </cell>
          <cell r="C621" t="str">
            <v>760480</v>
          </cell>
          <cell r="D621">
            <v>0</v>
          </cell>
          <cell r="E621">
            <v>36644</v>
          </cell>
          <cell r="F621">
            <v>7</v>
          </cell>
          <cell r="G621" t="str">
            <v>122467</v>
          </cell>
          <cell r="H621" t="str">
            <v>B0004184</v>
          </cell>
          <cell r="I621">
            <v>36681</v>
          </cell>
          <cell r="J621">
            <v>1</v>
          </cell>
          <cell r="K621" t="str">
            <v>PRC-PR-IDE13500</v>
          </cell>
          <cell r="L621" t="str">
            <v>PR-IDE13500</v>
          </cell>
          <cell r="M621" t="str">
            <v>13.5GB EIDE ULTRA-DMA 10MS W/ SOFTWARE</v>
          </cell>
          <cell r="P621">
            <v>1</v>
          </cell>
          <cell r="Q621">
            <v>166</v>
          </cell>
          <cell r="R621">
            <v>166</v>
          </cell>
          <cell r="S621">
            <v>14.52</v>
          </cell>
          <cell r="T621">
            <v>0</v>
          </cell>
          <cell r="U621">
            <v>0</v>
          </cell>
          <cell r="V621">
            <v>0</v>
          </cell>
          <cell r="W621">
            <v>0</v>
          </cell>
          <cell r="X621">
            <v>180.52</v>
          </cell>
          <cell r="Y621">
            <v>36650</v>
          </cell>
        </row>
        <row r="622">
          <cell r="A622">
            <v>36651</v>
          </cell>
          <cell r="B622" t="str">
            <v>IN</v>
          </cell>
          <cell r="C622" t="str">
            <v>760480</v>
          </cell>
          <cell r="D622">
            <v>0</v>
          </cell>
          <cell r="E622">
            <v>36644</v>
          </cell>
          <cell r="F622">
            <v>7</v>
          </cell>
          <cell r="G622" t="str">
            <v>122467</v>
          </cell>
          <cell r="H622" t="str">
            <v>B0004184</v>
          </cell>
          <cell r="I622">
            <v>36681</v>
          </cell>
          <cell r="J622">
            <v>3</v>
          </cell>
          <cell r="K622" t="str">
            <v>MIC-FREIGHT</v>
          </cell>
          <cell r="L622" t="str">
            <v>FREIGHT</v>
          </cell>
          <cell r="M622" t="str">
            <v>FREIGHT CHARGE TAXABLETAXABLE</v>
          </cell>
          <cell r="P622">
            <v>1</v>
          </cell>
          <cell r="Q622">
            <v>10</v>
          </cell>
          <cell r="R622">
            <v>10</v>
          </cell>
          <cell r="S622">
            <v>3.63</v>
          </cell>
          <cell r="T622">
            <v>0</v>
          </cell>
          <cell r="U622">
            <v>0</v>
          </cell>
          <cell r="V622">
            <v>0</v>
          </cell>
          <cell r="W622">
            <v>0</v>
          </cell>
          <cell r="X622">
            <v>10</v>
          </cell>
          <cell r="Y622">
            <v>36650</v>
          </cell>
        </row>
        <row r="623">
          <cell r="A623">
            <v>36651</v>
          </cell>
          <cell r="B623" t="str">
            <v>IN</v>
          </cell>
          <cell r="C623" t="str">
            <v>760481</v>
          </cell>
          <cell r="D623">
            <v>0</v>
          </cell>
          <cell r="E623">
            <v>36644</v>
          </cell>
          <cell r="F623">
            <v>7</v>
          </cell>
          <cell r="G623" t="str">
            <v>122468</v>
          </cell>
          <cell r="H623" t="str">
            <v>B0004185</v>
          </cell>
          <cell r="I623">
            <v>36681</v>
          </cell>
          <cell r="J623">
            <v>3</v>
          </cell>
          <cell r="K623" t="str">
            <v>MIC-FREIGHT</v>
          </cell>
          <cell r="L623" t="str">
            <v>FREIGHT</v>
          </cell>
          <cell r="M623" t="str">
            <v>FREIGHT CHARGE TAXABLETAXABLE</v>
          </cell>
          <cell r="P623">
            <v>1</v>
          </cell>
          <cell r="Q623">
            <v>10</v>
          </cell>
          <cell r="R623">
            <v>10</v>
          </cell>
          <cell r="X623">
            <v>10</v>
          </cell>
          <cell r="Y623">
            <v>36650</v>
          </cell>
        </row>
        <row r="624">
          <cell r="A624">
            <v>36651</v>
          </cell>
          <cell r="B624" t="str">
            <v>IN</v>
          </cell>
          <cell r="C624" t="str">
            <v>760481</v>
          </cell>
          <cell r="D624">
            <v>0</v>
          </cell>
          <cell r="E624">
            <v>36644</v>
          </cell>
          <cell r="F624">
            <v>7</v>
          </cell>
          <cell r="G624" t="str">
            <v>122468</v>
          </cell>
          <cell r="H624" t="str">
            <v>B0004185</v>
          </cell>
          <cell r="I624">
            <v>36681</v>
          </cell>
          <cell r="J624">
            <v>1</v>
          </cell>
          <cell r="K624" t="str">
            <v>KEN-64068</v>
          </cell>
          <cell r="L624" t="str">
            <v>64068</v>
          </cell>
          <cell r="M624" t="str">
            <v>MICROSAVER SECURITY SYS FOR CPQ PORT</v>
          </cell>
          <cell r="P624">
            <v>1</v>
          </cell>
          <cell r="Q624">
            <v>34</v>
          </cell>
          <cell r="R624">
            <v>34</v>
          </cell>
          <cell r="S624">
            <v>3.63</v>
          </cell>
          <cell r="T624">
            <v>0</v>
          </cell>
          <cell r="U624">
            <v>0</v>
          </cell>
          <cell r="V624">
            <v>0</v>
          </cell>
          <cell r="W624">
            <v>0</v>
          </cell>
          <cell r="X624">
            <v>37.630000000000003</v>
          </cell>
          <cell r="Y624">
            <v>36650</v>
          </cell>
        </row>
        <row r="625">
          <cell r="A625">
            <v>36651</v>
          </cell>
          <cell r="B625" t="str">
            <v>IN</v>
          </cell>
          <cell r="C625" t="str">
            <v>760482</v>
          </cell>
          <cell r="D625">
            <v>0</v>
          </cell>
          <cell r="E625">
            <v>36644</v>
          </cell>
          <cell r="F625">
            <v>7</v>
          </cell>
          <cell r="G625" t="str">
            <v>122469</v>
          </cell>
          <cell r="H625" t="str">
            <v>B0004186</v>
          </cell>
          <cell r="I625">
            <v>36681</v>
          </cell>
          <cell r="J625">
            <v>3</v>
          </cell>
          <cell r="K625" t="str">
            <v>MIC-FREIGHT</v>
          </cell>
          <cell r="L625" t="str">
            <v>FREIGHT</v>
          </cell>
          <cell r="M625" t="str">
            <v>FREIGHT CHARGE TAXABLETAXABLE</v>
          </cell>
          <cell r="P625">
            <v>1</v>
          </cell>
          <cell r="Q625">
            <v>10</v>
          </cell>
          <cell r="R625">
            <v>10</v>
          </cell>
          <cell r="S625">
            <v>22.03</v>
          </cell>
          <cell r="T625">
            <v>0</v>
          </cell>
          <cell r="U625">
            <v>0</v>
          </cell>
          <cell r="V625">
            <v>0</v>
          </cell>
          <cell r="W625">
            <v>0</v>
          </cell>
          <cell r="X625">
            <v>10</v>
          </cell>
          <cell r="Y625">
            <v>36650</v>
          </cell>
        </row>
        <row r="626">
          <cell r="A626">
            <v>36651</v>
          </cell>
          <cell r="B626" t="str">
            <v>IN</v>
          </cell>
          <cell r="C626" t="str">
            <v>760482</v>
          </cell>
          <cell r="D626">
            <v>0</v>
          </cell>
          <cell r="E626">
            <v>36644</v>
          </cell>
          <cell r="F626">
            <v>7</v>
          </cell>
          <cell r="G626" t="str">
            <v>122469</v>
          </cell>
          <cell r="H626" t="str">
            <v>B0004186</v>
          </cell>
          <cell r="I626">
            <v>36681</v>
          </cell>
          <cell r="J626">
            <v>1</v>
          </cell>
          <cell r="K626" t="str">
            <v>KEN-64068</v>
          </cell>
          <cell r="L626" t="str">
            <v>64068</v>
          </cell>
          <cell r="M626" t="str">
            <v>MICROSAVER SECURITY SYS FOR CPQ PORT</v>
          </cell>
          <cell r="P626">
            <v>1</v>
          </cell>
          <cell r="Q626">
            <v>34</v>
          </cell>
          <cell r="R626">
            <v>34</v>
          </cell>
          <cell r="S626">
            <v>3.63</v>
          </cell>
          <cell r="T626">
            <v>0</v>
          </cell>
          <cell r="U626">
            <v>0</v>
          </cell>
          <cell r="V626">
            <v>0</v>
          </cell>
          <cell r="W626">
            <v>0</v>
          </cell>
          <cell r="X626">
            <v>37.630000000000003</v>
          </cell>
          <cell r="Y626">
            <v>36650</v>
          </cell>
        </row>
        <row r="627">
          <cell r="A627">
            <v>36651</v>
          </cell>
          <cell r="B627" t="str">
            <v>IN</v>
          </cell>
          <cell r="C627" t="str">
            <v>760483</v>
          </cell>
          <cell r="D627">
            <v>0</v>
          </cell>
          <cell r="E627">
            <v>36644</v>
          </cell>
          <cell r="F627">
            <v>7</v>
          </cell>
          <cell r="G627" t="str">
            <v>122470</v>
          </cell>
          <cell r="H627" t="str">
            <v>B0004187</v>
          </cell>
          <cell r="I627">
            <v>36681</v>
          </cell>
          <cell r="J627">
            <v>3</v>
          </cell>
          <cell r="K627" t="str">
            <v>MIC-FREIGHT</v>
          </cell>
          <cell r="L627" t="str">
            <v>FREIGHT</v>
          </cell>
          <cell r="M627" t="str">
            <v>FREIGHT CHARGE TAXABLETAXABLE</v>
          </cell>
          <cell r="P627">
            <v>1</v>
          </cell>
          <cell r="Q627">
            <v>10</v>
          </cell>
          <cell r="R627">
            <v>10</v>
          </cell>
          <cell r="S627">
            <v>34.49</v>
          </cell>
          <cell r="T627">
            <v>0</v>
          </cell>
          <cell r="U627">
            <v>0</v>
          </cell>
          <cell r="V627">
            <v>0</v>
          </cell>
          <cell r="W627">
            <v>0</v>
          </cell>
          <cell r="X627">
            <v>10</v>
          </cell>
          <cell r="Y627">
            <v>36650</v>
          </cell>
        </row>
        <row r="628">
          <cell r="A628">
            <v>36651</v>
          </cell>
          <cell r="B628" t="str">
            <v>IN</v>
          </cell>
          <cell r="C628" t="str">
            <v>760483</v>
          </cell>
          <cell r="D628">
            <v>0</v>
          </cell>
          <cell r="E628">
            <v>36644</v>
          </cell>
          <cell r="F628">
            <v>7</v>
          </cell>
          <cell r="G628" t="str">
            <v>122470</v>
          </cell>
          <cell r="H628" t="str">
            <v>B0004187</v>
          </cell>
          <cell r="I628">
            <v>36681</v>
          </cell>
          <cell r="J628">
            <v>1</v>
          </cell>
          <cell r="K628" t="str">
            <v>KEN-64068</v>
          </cell>
          <cell r="L628" t="str">
            <v>64068</v>
          </cell>
          <cell r="M628" t="str">
            <v>MICROSAVER SECURITY SYS FOR CPQ PORT</v>
          </cell>
          <cell r="P628">
            <v>1</v>
          </cell>
          <cell r="Q628">
            <v>34</v>
          </cell>
          <cell r="R628">
            <v>34</v>
          </cell>
          <cell r="S628">
            <v>3.63</v>
          </cell>
          <cell r="T628">
            <v>0</v>
          </cell>
          <cell r="U628">
            <v>0</v>
          </cell>
          <cell r="V628">
            <v>0</v>
          </cell>
          <cell r="W628">
            <v>0</v>
          </cell>
          <cell r="X628">
            <v>37.630000000000003</v>
          </cell>
          <cell r="Y628">
            <v>36650</v>
          </cell>
        </row>
        <row r="629">
          <cell r="A629">
            <v>36645</v>
          </cell>
          <cell r="B629" t="str">
            <v>IN</v>
          </cell>
          <cell r="C629" t="str">
            <v>753327</v>
          </cell>
          <cell r="D629">
            <v>0</v>
          </cell>
          <cell r="E629">
            <v>36644</v>
          </cell>
          <cell r="F629">
            <v>1</v>
          </cell>
          <cell r="G629" t="str">
            <v>122491</v>
          </cell>
          <cell r="H629" t="str">
            <v>B0004189</v>
          </cell>
          <cell r="I629">
            <v>36675</v>
          </cell>
          <cell r="J629">
            <v>3</v>
          </cell>
          <cell r="K629" t="str">
            <v>MIC-FREIGHT</v>
          </cell>
          <cell r="L629" t="str">
            <v>FREIGHT</v>
          </cell>
          <cell r="M629" t="str">
            <v>FREIGHT CHARGE TAXABLETAXABLE</v>
          </cell>
          <cell r="P629">
            <v>1</v>
          </cell>
          <cell r="Q629">
            <v>10</v>
          </cell>
          <cell r="R629">
            <v>10</v>
          </cell>
          <cell r="S629">
            <v>34.49</v>
          </cell>
          <cell r="T629">
            <v>0</v>
          </cell>
          <cell r="U629">
            <v>0</v>
          </cell>
          <cell r="V629">
            <v>0</v>
          </cell>
          <cell r="W629">
            <v>0</v>
          </cell>
          <cell r="X629">
            <v>10</v>
          </cell>
          <cell r="Y629">
            <v>36644</v>
          </cell>
        </row>
        <row r="630">
          <cell r="A630">
            <v>36645</v>
          </cell>
          <cell r="B630" t="str">
            <v>IN</v>
          </cell>
          <cell r="C630" t="str">
            <v>753327</v>
          </cell>
          <cell r="D630">
            <v>0</v>
          </cell>
          <cell r="E630">
            <v>36644</v>
          </cell>
          <cell r="F630">
            <v>1</v>
          </cell>
          <cell r="G630" t="str">
            <v>122491</v>
          </cell>
          <cell r="H630" t="str">
            <v>B0004189</v>
          </cell>
          <cell r="I630">
            <v>36675</v>
          </cell>
          <cell r="J630">
            <v>1</v>
          </cell>
          <cell r="K630" t="str">
            <v>IBM-00N8134</v>
          </cell>
          <cell r="L630" t="str">
            <v>00N8134</v>
          </cell>
          <cell r="M630" t="str">
            <v>OBI WORKPAD C3 TRAVEL KIT</v>
          </cell>
          <cell r="P630">
            <v>1</v>
          </cell>
          <cell r="Q630">
            <v>47</v>
          </cell>
          <cell r="R630">
            <v>47</v>
          </cell>
          <cell r="S630">
            <v>4.7</v>
          </cell>
          <cell r="T630">
            <v>0</v>
          </cell>
          <cell r="U630">
            <v>0</v>
          </cell>
          <cell r="V630">
            <v>0</v>
          </cell>
          <cell r="W630">
            <v>0</v>
          </cell>
          <cell r="X630">
            <v>51.7</v>
          </cell>
          <cell r="Y630">
            <v>36644</v>
          </cell>
        </row>
        <row r="631">
          <cell r="A631">
            <v>36652</v>
          </cell>
          <cell r="B631" t="str">
            <v>IN</v>
          </cell>
          <cell r="C631" t="str">
            <v>762322</v>
          </cell>
          <cell r="D631">
            <v>0</v>
          </cell>
          <cell r="E631">
            <v>36644</v>
          </cell>
          <cell r="F631">
            <v>8</v>
          </cell>
          <cell r="G631" t="str">
            <v>122491</v>
          </cell>
          <cell r="H631" t="str">
            <v>B0004189</v>
          </cell>
          <cell r="I631">
            <v>36682</v>
          </cell>
          <cell r="J631">
            <v>1</v>
          </cell>
          <cell r="K631" t="str">
            <v>IBM-860240U</v>
          </cell>
          <cell r="L631" t="str">
            <v>860240U</v>
          </cell>
          <cell r="M631" t="str">
            <v>WORKPAD C3 PC PDA 2MB-CRADLE LOTUS EASYSYNC 3.0</v>
          </cell>
          <cell r="P631">
            <v>1</v>
          </cell>
          <cell r="Q631">
            <v>267</v>
          </cell>
          <cell r="R631">
            <v>267</v>
          </cell>
          <cell r="S631">
            <v>22.03</v>
          </cell>
          <cell r="T631">
            <v>0</v>
          </cell>
          <cell r="U631">
            <v>0</v>
          </cell>
          <cell r="V631">
            <v>0</v>
          </cell>
          <cell r="W631">
            <v>0</v>
          </cell>
          <cell r="X631">
            <v>289.02999999999997</v>
          </cell>
          <cell r="Y631">
            <v>36651</v>
          </cell>
        </row>
        <row r="632">
          <cell r="A632">
            <v>36651</v>
          </cell>
          <cell r="B632" t="str">
            <v>IN</v>
          </cell>
          <cell r="C632" t="str">
            <v>760484</v>
          </cell>
          <cell r="D632">
            <v>0</v>
          </cell>
          <cell r="E632">
            <v>36644</v>
          </cell>
          <cell r="F632">
            <v>7</v>
          </cell>
          <cell r="G632" t="str">
            <v>122492</v>
          </cell>
          <cell r="H632" t="str">
            <v>B0004191</v>
          </cell>
          <cell r="I632">
            <v>36681</v>
          </cell>
          <cell r="J632">
            <v>3</v>
          </cell>
          <cell r="K632" t="str">
            <v>MIC-FREIGHT</v>
          </cell>
          <cell r="L632" t="str">
            <v>FREIGHT</v>
          </cell>
          <cell r="M632" t="str">
            <v>FREIGHT CHARGE TAXABLETAXABLE</v>
          </cell>
          <cell r="P632">
            <v>1</v>
          </cell>
          <cell r="Q632">
            <v>10</v>
          </cell>
          <cell r="R632">
            <v>10</v>
          </cell>
          <cell r="S632">
            <v>58.82</v>
          </cell>
          <cell r="T632">
            <v>0</v>
          </cell>
          <cell r="U632">
            <v>0</v>
          </cell>
          <cell r="V632">
            <v>0</v>
          </cell>
          <cell r="W632">
            <v>0</v>
          </cell>
          <cell r="X632">
            <v>10</v>
          </cell>
          <cell r="Y632">
            <v>36650</v>
          </cell>
        </row>
        <row r="633">
          <cell r="A633">
            <v>36651</v>
          </cell>
          <cell r="B633" t="str">
            <v>IN</v>
          </cell>
          <cell r="C633" t="str">
            <v>760484</v>
          </cell>
          <cell r="D633">
            <v>0</v>
          </cell>
          <cell r="E633">
            <v>36644</v>
          </cell>
          <cell r="F633">
            <v>7</v>
          </cell>
          <cell r="G633" t="str">
            <v>122492</v>
          </cell>
          <cell r="H633" t="str">
            <v>B0004191</v>
          </cell>
          <cell r="I633">
            <v>36681</v>
          </cell>
          <cell r="J633">
            <v>1</v>
          </cell>
          <cell r="K633" t="str">
            <v>PRV-1-57408-08-X</v>
          </cell>
          <cell r="L633" t="str">
            <v>1-57408-08-X</v>
          </cell>
          <cell r="M633" t="str">
            <v>SURETRAK PROJECT MANAGER</v>
          </cell>
          <cell r="P633">
            <v>1</v>
          </cell>
          <cell r="Q633">
            <v>408</v>
          </cell>
          <cell r="R633">
            <v>408</v>
          </cell>
          <cell r="S633">
            <v>34.49</v>
          </cell>
          <cell r="T633">
            <v>0</v>
          </cell>
          <cell r="U633">
            <v>0</v>
          </cell>
          <cell r="V633">
            <v>0</v>
          </cell>
          <cell r="W633">
            <v>0</v>
          </cell>
          <cell r="X633">
            <v>442.49</v>
          </cell>
          <cell r="Y633">
            <v>36650</v>
          </cell>
        </row>
        <row r="634">
          <cell r="A634">
            <v>36651</v>
          </cell>
          <cell r="B634" t="str">
            <v>IN</v>
          </cell>
          <cell r="C634" t="str">
            <v>760485</v>
          </cell>
          <cell r="D634">
            <v>0</v>
          </cell>
          <cell r="E634">
            <v>36644</v>
          </cell>
          <cell r="F634">
            <v>7</v>
          </cell>
          <cell r="G634" t="str">
            <v>122493</v>
          </cell>
          <cell r="H634" t="str">
            <v>B0004193</v>
          </cell>
          <cell r="I634">
            <v>36681</v>
          </cell>
          <cell r="J634">
            <v>3</v>
          </cell>
          <cell r="K634" t="str">
            <v>MIC-FREIGHT</v>
          </cell>
          <cell r="L634" t="str">
            <v>FREIGHT</v>
          </cell>
          <cell r="M634" t="str">
            <v>FREIGHT CHARGE TAXABLETAXABLE</v>
          </cell>
          <cell r="P634">
            <v>1</v>
          </cell>
          <cell r="Q634">
            <v>10</v>
          </cell>
          <cell r="R634">
            <v>10</v>
          </cell>
          <cell r="X634">
            <v>10</v>
          </cell>
          <cell r="Y634">
            <v>36650</v>
          </cell>
        </row>
        <row r="635">
          <cell r="A635">
            <v>36651</v>
          </cell>
          <cell r="B635" t="str">
            <v>IN</v>
          </cell>
          <cell r="C635" t="str">
            <v>760485</v>
          </cell>
          <cell r="D635">
            <v>0</v>
          </cell>
          <cell r="E635">
            <v>36644</v>
          </cell>
          <cell r="F635">
            <v>7</v>
          </cell>
          <cell r="G635" t="str">
            <v>122493</v>
          </cell>
          <cell r="H635" t="str">
            <v>B0004193</v>
          </cell>
          <cell r="I635">
            <v>36681</v>
          </cell>
          <cell r="J635">
            <v>1</v>
          </cell>
          <cell r="K635" t="str">
            <v>PRV-1-57408-08-X</v>
          </cell>
          <cell r="L635" t="str">
            <v>1-57408-08-X</v>
          </cell>
          <cell r="M635" t="str">
            <v>SURETRAK PROJECT MANAGER</v>
          </cell>
          <cell r="P635">
            <v>1</v>
          </cell>
          <cell r="Q635">
            <v>408</v>
          </cell>
          <cell r="R635">
            <v>408</v>
          </cell>
          <cell r="S635">
            <v>34.49</v>
          </cell>
          <cell r="T635">
            <v>0</v>
          </cell>
          <cell r="U635">
            <v>0</v>
          </cell>
          <cell r="V635">
            <v>0</v>
          </cell>
          <cell r="W635">
            <v>0</v>
          </cell>
          <cell r="X635">
            <v>442.49</v>
          </cell>
          <cell r="Y635">
            <v>36650</v>
          </cell>
        </row>
        <row r="636">
          <cell r="A636">
            <v>36651</v>
          </cell>
          <cell r="B636" t="str">
            <v>IN</v>
          </cell>
          <cell r="C636" t="str">
            <v>760486</v>
          </cell>
          <cell r="D636">
            <v>0</v>
          </cell>
          <cell r="E636">
            <v>36644</v>
          </cell>
          <cell r="F636">
            <v>7</v>
          </cell>
          <cell r="G636" t="str">
            <v>122494</v>
          </cell>
          <cell r="H636" t="str">
            <v>B0004195</v>
          </cell>
          <cell r="I636">
            <v>36681</v>
          </cell>
          <cell r="J636">
            <v>2</v>
          </cell>
          <cell r="K636" t="str">
            <v>CPQ-325800-001</v>
          </cell>
          <cell r="L636" t="str">
            <v>325800-001</v>
          </cell>
          <cell r="M636" t="str">
            <v>COMPAQ V700 17IN COLMON16VIS .22MM 1600X1200</v>
          </cell>
          <cell r="P636">
            <v>1</v>
          </cell>
          <cell r="Q636">
            <v>295</v>
          </cell>
          <cell r="R636">
            <v>295</v>
          </cell>
          <cell r="X636">
            <v>295</v>
          </cell>
          <cell r="Y636">
            <v>36650</v>
          </cell>
        </row>
        <row r="637">
          <cell r="A637">
            <v>36651</v>
          </cell>
          <cell r="B637" t="str">
            <v>IN</v>
          </cell>
          <cell r="C637" t="str">
            <v>760486</v>
          </cell>
          <cell r="D637">
            <v>0</v>
          </cell>
          <cell r="E637">
            <v>36644</v>
          </cell>
          <cell r="F637">
            <v>7</v>
          </cell>
          <cell r="G637" t="str">
            <v>122494</v>
          </cell>
          <cell r="H637" t="str">
            <v>B0004195</v>
          </cell>
          <cell r="I637">
            <v>36681</v>
          </cell>
          <cell r="J637">
            <v>4</v>
          </cell>
          <cell r="K637" t="str">
            <v>MIC-FREIGHT</v>
          </cell>
          <cell r="L637" t="str">
            <v>FREIGHT</v>
          </cell>
          <cell r="M637" t="str">
            <v>FREIGHT CHARGE TAXABLETAXABLE</v>
          </cell>
          <cell r="P637">
            <v>1</v>
          </cell>
          <cell r="Q637">
            <v>10</v>
          </cell>
          <cell r="R637">
            <v>10</v>
          </cell>
          <cell r="S637">
            <v>42.9</v>
          </cell>
          <cell r="T637">
            <v>0</v>
          </cell>
          <cell r="U637">
            <v>0</v>
          </cell>
          <cell r="V637">
            <v>0</v>
          </cell>
          <cell r="W637">
            <v>0</v>
          </cell>
          <cell r="X637">
            <v>10</v>
          </cell>
          <cell r="Y637">
            <v>36650</v>
          </cell>
        </row>
        <row r="638">
          <cell r="A638">
            <v>36651</v>
          </cell>
          <cell r="B638" t="str">
            <v>IN</v>
          </cell>
          <cell r="C638" t="str">
            <v>760486</v>
          </cell>
          <cell r="D638">
            <v>0</v>
          </cell>
          <cell r="E638">
            <v>36644</v>
          </cell>
          <cell r="F638">
            <v>7</v>
          </cell>
          <cell r="G638" t="str">
            <v>122494</v>
          </cell>
          <cell r="H638" t="str">
            <v>B0004195</v>
          </cell>
          <cell r="I638">
            <v>36681</v>
          </cell>
          <cell r="J638">
            <v>1</v>
          </cell>
          <cell r="K638" t="str">
            <v>PRV-1-57408-08-X</v>
          </cell>
          <cell r="L638" t="str">
            <v>1-57408-08-X</v>
          </cell>
          <cell r="M638" t="str">
            <v>SURETRAK PROJECT MANAGER</v>
          </cell>
          <cell r="P638">
            <v>1</v>
          </cell>
          <cell r="Q638">
            <v>408</v>
          </cell>
          <cell r="R638">
            <v>408</v>
          </cell>
          <cell r="S638">
            <v>58.82</v>
          </cell>
          <cell r="T638">
            <v>0</v>
          </cell>
          <cell r="U638">
            <v>0</v>
          </cell>
          <cell r="V638">
            <v>0</v>
          </cell>
          <cell r="W638">
            <v>0</v>
          </cell>
          <cell r="X638">
            <v>466.82</v>
          </cell>
          <cell r="Y638">
            <v>36650</v>
          </cell>
        </row>
        <row r="639">
          <cell r="A639">
            <v>36651</v>
          </cell>
          <cell r="B639" t="str">
            <v>IN</v>
          </cell>
          <cell r="C639" t="str">
            <v>760487</v>
          </cell>
          <cell r="D639">
            <v>0</v>
          </cell>
          <cell r="E639">
            <v>36644</v>
          </cell>
          <cell r="F639">
            <v>7</v>
          </cell>
          <cell r="G639" t="str">
            <v>122495</v>
          </cell>
          <cell r="H639" t="str">
            <v>B0004196</v>
          </cell>
          <cell r="I639">
            <v>36681</v>
          </cell>
          <cell r="J639">
            <v>1</v>
          </cell>
          <cell r="K639" t="str">
            <v>AUO-05720-016008-9</v>
          </cell>
          <cell r="L639" t="str">
            <v>05720-016008-9000</v>
          </cell>
          <cell r="M639" t="str">
            <v>AUTOCAD LT 2000 SINGLE 1-DOC WIN95/NT</v>
          </cell>
          <cell r="P639">
            <v>1</v>
          </cell>
          <cell r="Q639">
            <v>510</v>
          </cell>
          <cell r="R639">
            <v>510</v>
          </cell>
          <cell r="S639">
            <v>42.9</v>
          </cell>
          <cell r="T639">
            <v>0</v>
          </cell>
          <cell r="U639">
            <v>0</v>
          </cell>
          <cell r="V639">
            <v>0</v>
          </cell>
          <cell r="W639">
            <v>0</v>
          </cell>
          <cell r="X639">
            <v>552.9</v>
          </cell>
          <cell r="Y639">
            <v>36650</v>
          </cell>
        </row>
        <row r="640">
          <cell r="A640">
            <v>36651</v>
          </cell>
          <cell r="B640" t="str">
            <v>IN</v>
          </cell>
          <cell r="C640" t="str">
            <v>760487</v>
          </cell>
          <cell r="D640">
            <v>0</v>
          </cell>
          <cell r="E640">
            <v>36644</v>
          </cell>
          <cell r="F640">
            <v>7</v>
          </cell>
          <cell r="G640" t="str">
            <v>122495</v>
          </cell>
          <cell r="H640" t="str">
            <v>B0004196</v>
          </cell>
          <cell r="I640">
            <v>36681</v>
          </cell>
          <cell r="J640">
            <v>3</v>
          </cell>
          <cell r="K640" t="str">
            <v>MIC-FREIGHT</v>
          </cell>
          <cell r="L640" t="str">
            <v>FREIGHT</v>
          </cell>
          <cell r="M640" t="str">
            <v>FREIGHT CHARGE TAXABLETAXABLE</v>
          </cell>
          <cell r="P640">
            <v>1</v>
          </cell>
          <cell r="Q640">
            <v>10</v>
          </cell>
          <cell r="R640">
            <v>10</v>
          </cell>
          <cell r="X640">
            <v>10</v>
          </cell>
          <cell r="Y640">
            <v>36650</v>
          </cell>
        </row>
        <row r="641">
          <cell r="A641">
            <v>36651</v>
          </cell>
          <cell r="B641" t="str">
            <v>IN</v>
          </cell>
          <cell r="C641" t="str">
            <v>760488</v>
          </cell>
          <cell r="D641">
            <v>0</v>
          </cell>
          <cell r="E641">
            <v>36644</v>
          </cell>
          <cell r="F641">
            <v>7</v>
          </cell>
          <cell r="G641" t="str">
            <v>122497</v>
          </cell>
          <cell r="H641" t="str">
            <v>B0004197</v>
          </cell>
          <cell r="I641">
            <v>36681</v>
          </cell>
          <cell r="J641">
            <v>1</v>
          </cell>
          <cell r="K641" t="str">
            <v>AUO-05720-016008-9</v>
          </cell>
          <cell r="L641" t="str">
            <v>05720-016008-9000</v>
          </cell>
          <cell r="M641" t="str">
            <v>AUTOCAD LT 2000 SINGLE 1-DOC WIN95/NT</v>
          </cell>
          <cell r="P641">
            <v>1</v>
          </cell>
          <cell r="Q641">
            <v>510</v>
          </cell>
          <cell r="R641">
            <v>510</v>
          </cell>
          <cell r="S641">
            <v>42.9</v>
          </cell>
          <cell r="T641">
            <v>0</v>
          </cell>
          <cell r="U641">
            <v>0</v>
          </cell>
          <cell r="V641">
            <v>0</v>
          </cell>
          <cell r="W641">
            <v>0</v>
          </cell>
          <cell r="X641">
            <v>552.9</v>
          </cell>
          <cell r="Y641">
            <v>36650</v>
          </cell>
        </row>
        <row r="642">
          <cell r="A642">
            <v>36651</v>
          </cell>
          <cell r="B642" t="str">
            <v>IN</v>
          </cell>
          <cell r="C642" t="str">
            <v>760488</v>
          </cell>
          <cell r="D642">
            <v>0</v>
          </cell>
          <cell r="E642">
            <v>36644</v>
          </cell>
          <cell r="F642">
            <v>7</v>
          </cell>
          <cell r="G642" t="str">
            <v>122497</v>
          </cell>
          <cell r="H642" t="str">
            <v>B0004197</v>
          </cell>
          <cell r="I642">
            <v>36681</v>
          </cell>
          <cell r="J642">
            <v>3</v>
          </cell>
          <cell r="K642" t="str">
            <v>MIC-FREIGHT</v>
          </cell>
          <cell r="L642" t="str">
            <v>FREIGHT</v>
          </cell>
          <cell r="M642" t="str">
            <v>FREIGHT CHARGE TAXABLETAXABLE</v>
          </cell>
          <cell r="P642">
            <v>1</v>
          </cell>
          <cell r="Q642">
            <v>10</v>
          </cell>
          <cell r="R642">
            <v>10</v>
          </cell>
          <cell r="X642">
            <v>10</v>
          </cell>
          <cell r="Y642">
            <v>36650</v>
          </cell>
        </row>
        <row r="643">
          <cell r="A643">
            <v>36651</v>
          </cell>
          <cell r="B643" t="str">
            <v>IN</v>
          </cell>
          <cell r="C643" t="str">
            <v>760489</v>
          </cell>
          <cell r="D643">
            <v>0</v>
          </cell>
          <cell r="E643">
            <v>36644</v>
          </cell>
          <cell r="F643">
            <v>7</v>
          </cell>
          <cell r="G643" t="str">
            <v>122498</v>
          </cell>
          <cell r="H643" t="str">
            <v>B0004198</v>
          </cell>
          <cell r="I643">
            <v>36681</v>
          </cell>
          <cell r="J643">
            <v>1</v>
          </cell>
          <cell r="K643" t="str">
            <v>AUO-05720-016008-9</v>
          </cell>
          <cell r="L643" t="str">
            <v>05720-016008-9000</v>
          </cell>
          <cell r="M643" t="str">
            <v>AUTOCAD LT 2000 SINGLE 1-DOC WIN95/NT</v>
          </cell>
          <cell r="P643">
            <v>1</v>
          </cell>
          <cell r="Q643">
            <v>510</v>
          </cell>
          <cell r="R643">
            <v>510</v>
          </cell>
          <cell r="S643">
            <v>42.9</v>
          </cell>
          <cell r="T643">
            <v>0</v>
          </cell>
          <cell r="U643">
            <v>0</v>
          </cell>
          <cell r="V643">
            <v>0</v>
          </cell>
          <cell r="W643">
            <v>0</v>
          </cell>
          <cell r="X643">
            <v>552.9</v>
          </cell>
          <cell r="Y643">
            <v>36650</v>
          </cell>
        </row>
        <row r="644">
          <cell r="A644">
            <v>36651</v>
          </cell>
          <cell r="B644" t="str">
            <v>IN</v>
          </cell>
          <cell r="C644" t="str">
            <v>760489</v>
          </cell>
          <cell r="D644">
            <v>0</v>
          </cell>
          <cell r="E644">
            <v>36644</v>
          </cell>
          <cell r="F644">
            <v>7</v>
          </cell>
          <cell r="G644" t="str">
            <v>122498</v>
          </cell>
          <cell r="H644" t="str">
            <v>B0004198</v>
          </cell>
          <cell r="I644">
            <v>36681</v>
          </cell>
          <cell r="J644">
            <v>3</v>
          </cell>
          <cell r="K644" t="str">
            <v>MIC-FREIGHT</v>
          </cell>
          <cell r="L644" t="str">
            <v>FREIGHT</v>
          </cell>
          <cell r="M644" t="str">
            <v>FREIGHT CHARGE TAXABLETAXABLE</v>
          </cell>
          <cell r="P644">
            <v>1</v>
          </cell>
          <cell r="Q644">
            <v>10</v>
          </cell>
          <cell r="R644">
            <v>10</v>
          </cell>
          <cell r="X644">
            <v>10</v>
          </cell>
          <cell r="Y644">
            <v>36650</v>
          </cell>
        </row>
        <row r="645">
          <cell r="A645">
            <v>36651</v>
          </cell>
          <cell r="B645" t="str">
            <v>IN</v>
          </cell>
          <cell r="C645" t="str">
            <v>760490</v>
          </cell>
          <cell r="D645">
            <v>0</v>
          </cell>
          <cell r="E645">
            <v>36644</v>
          </cell>
          <cell r="F645">
            <v>7</v>
          </cell>
          <cell r="G645" t="str">
            <v>122502</v>
          </cell>
          <cell r="H645" t="str">
            <v>B0004199</v>
          </cell>
          <cell r="I645">
            <v>36681</v>
          </cell>
          <cell r="J645">
            <v>1</v>
          </cell>
          <cell r="K645" t="str">
            <v>CPQ-166617-B21</v>
          </cell>
          <cell r="L645" t="str">
            <v>166617-B21</v>
          </cell>
          <cell r="M645" t="str">
            <v>64MB SYNCH DRAM 100MHZ DIMM ECC</v>
          </cell>
          <cell r="P645">
            <v>1</v>
          </cell>
          <cell r="Q645">
            <v>111</v>
          </cell>
          <cell r="R645">
            <v>111</v>
          </cell>
          <cell r="S645">
            <v>9.98</v>
          </cell>
          <cell r="T645">
            <v>0</v>
          </cell>
          <cell r="U645">
            <v>0</v>
          </cell>
          <cell r="V645">
            <v>0</v>
          </cell>
          <cell r="W645">
            <v>0</v>
          </cell>
          <cell r="X645">
            <v>120.98</v>
          </cell>
          <cell r="Y645">
            <v>36650</v>
          </cell>
        </row>
        <row r="646">
          <cell r="A646">
            <v>36651</v>
          </cell>
          <cell r="B646" t="str">
            <v>IN</v>
          </cell>
          <cell r="C646" t="str">
            <v>760490</v>
          </cell>
          <cell r="D646">
            <v>0</v>
          </cell>
          <cell r="E646">
            <v>36644</v>
          </cell>
          <cell r="F646">
            <v>7</v>
          </cell>
          <cell r="G646" t="str">
            <v>122502</v>
          </cell>
          <cell r="H646" t="str">
            <v>B0004199</v>
          </cell>
          <cell r="I646">
            <v>36681</v>
          </cell>
          <cell r="J646">
            <v>3</v>
          </cell>
          <cell r="K646" t="str">
            <v>MIC-FREIGHT</v>
          </cell>
          <cell r="L646" t="str">
            <v>FREIGHT</v>
          </cell>
          <cell r="M646" t="str">
            <v>FREIGHT CHARGE TAXABLETAXABLE</v>
          </cell>
          <cell r="P646">
            <v>1</v>
          </cell>
          <cell r="Q646">
            <v>10</v>
          </cell>
          <cell r="R646">
            <v>10</v>
          </cell>
          <cell r="X646">
            <v>10</v>
          </cell>
          <cell r="Y646">
            <v>36650</v>
          </cell>
        </row>
        <row r="647">
          <cell r="A647">
            <v>36651</v>
          </cell>
          <cell r="B647" t="str">
            <v>IN</v>
          </cell>
          <cell r="C647" t="str">
            <v>760491</v>
          </cell>
          <cell r="D647">
            <v>0</v>
          </cell>
          <cell r="E647">
            <v>36644</v>
          </cell>
          <cell r="F647">
            <v>7</v>
          </cell>
          <cell r="G647" t="str">
            <v>122503</v>
          </cell>
          <cell r="H647" t="str">
            <v>B0004200</v>
          </cell>
          <cell r="I647">
            <v>36681</v>
          </cell>
          <cell r="J647">
            <v>1</v>
          </cell>
          <cell r="K647" t="str">
            <v>CPQ-166617-B21</v>
          </cell>
          <cell r="L647" t="str">
            <v>166617-B21</v>
          </cell>
          <cell r="M647" t="str">
            <v>64MB SYNCH DRAM 100MHZ DIMM ECC</v>
          </cell>
          <cell r="N647" t="str">
            <v>x</v>
          </cell>
          <cell r="P647">
            <v>1</v>
          </cell>
          <cell r="Q647">
            <v>111</v>
          </cell>
          <cell r="R647">
            <v>111</v>
          </cell>
          <cell r="S647">
            <v>9.98</v>
          </cell>
          <cell r="T647">
            <v>0</v>
          </cell>
          <cell r="U647">
            <v>0</v>
          </cell>
          <cell r="V647">
            <v>0</v>
          </cell>
          <cell r="W647">
            <v>0</v>
          </cell>
          <cell r="X647">
            <v>120.98</v>
          </cell>
          <cell r="Y647">
            <v>36650</v>
          </cell>
        </row>
        <row r="648">
          <cell r="A648">
            <v>36651</v>
          </cell>
          <cell r="B648" t="str">
            <v>IN</v>
          </cell>
          <cell r="C648" t="str">
            <v>760491</v>
          </cell>
          <cell r="D648">
            <v>0</v>
          </cell>
          <cell r="E648">
            <v>36644</v>
          </cell>
          <cell r="F648">
            <v>7</v>
          </cell>
          <cell r="G648" t="str">
            <v>122503</v>
          </cell>
          <cell r="H648" t="str">
            <v>B0004200</v>
          </cell>
          <cell r="I648">
            <v>36681</v>
          </cell>
          <cell r="J648">
            <v>3</v>
          </cell>
          <cell r="K648" t="str">
            <v>MIC-FREIGHT</v>
          </cell>
          <cell r="L648" t="str">
            <v>FREIGHT</v>
          </cell>
          <cell r="M648" t="str">
            <v>FREIGHT CHARGE TAXABLETAXABLE</v>
          </cell>
          <cell r="N648" t="str">
            <v>x</v>
          </cell>
          <cell r="P648">
            <v>1</v>
          </cell>
          <cell r="Q648">
            <v>10</v>
          </cell>
          <cell r="R648">
            <v>10</v>
          </cell>
          <cell r="S648">
            <v>7.1</v>
          </cell>
          <cell r="T648">
            <v>0</v>
          </cell>
          <cell r="U648">
            <v>0</v>
          </cell>
          <cell r="V648">
            <v>0</v>
          </cell>
          <cell r="W648">
            <v>0</v>
          </cell>
          <cell r="X648">
            <v>10</v>
          </cell>
          <cell r="Y648">
            <v>36650</v>
          </cell>
        </row>
        <row r="649">
          <cell r="A649">
            <v>36645</v>
          </cell>
          <cell r="B649" t="str">
            <v>IN</v>
          </cell>
          <cell r="C649" t="str">
            <v>753328</v>
          </cell>
          <cell r="D649">
            <v>0</v>
          </cell>
          <cell r="E649">
            <v>36644</v>
          </cell>
          <cell r="F649">
            <v>1</v>
          </cell>
          <cell r="G649" t="str">
            <v>122504</v>
          </cell>
          <cell r="H649" t="str">
            <v>B0004201</v>
          </cell>
          <cell r="I649">
            <v>36675</v>
          </cell>
          <cell r="J649">
            <v>1</v>
          </cell>
          <cell r="K649" t="str">
            <v>CPQ-314891-B21</v>
          </cell>
          <cell r="L649" t="str">
            <v>314891-B21</v>
          </cell>
          <cell r="M649" t="str">
            <v>64MB SDRAM 66MHZ SODIMM ARMADA 1700/3500/7400/780</v>
          </cell>
          <cell r="N649" t="str">
            <v>x</v>
          </cell>
          <cell r="P649">
            <v>1</v>
          </cell>
          <cell r="Q649">
            <v>111</v>
          </cell>
          <cell r="R649">
            <v>111</v>
          </cell>
          <cell r="S649">
            <v>9.98</v>
          </cell>
          <cell r="T649">
            <v>0</v>
          </cell>
          <cell r="U649">
            <v>0</v>
          </cell>
          <cell r="V649">
            <v>0</v>
          </cell>
          <cell r="W649">
            <v>0</v>
          </cell>
          <cell r="X649">
            <v>120.98</v>
          </cell>
          <cell r="Y649">
            <v>36644</v>
          </cell>
        </row>
        <row r="650">
          <cell r="A650">
            <v>36645</v>
          </cell>
          <cell r="B650" t="str">
            <v>IN</v>
          </cell>
          <cell r="C650" t="str">
            <v>753328</v>
          </cell>
          <cell r="D650">
            <v>0</v>
          </cell>
          <cell r="E650">
            <v>36644</v>
          </cell>
          <cell r="F650">
            <v>1</v>
          </cell>
          <cell r="G650" t="str">
            <v>122504</v>
          </cell>
          <cell r="H650" t="str">
            <v>B0004201</v>
          </cell>
          <cell r="I650">
            <v>36675</v>
          </cell>
          <cell r="J650">
            <v>3</v>
          </cell>
          <cell r="K650" t="str">
            <v>MIC-FREIGHT</v>
          </cell>
          <cell r="L650" t="str">
            <v>FREIGHT</v>
          </cell>
          <cell r="M650" t="str">
            <v>FREIGHT CHARGE TAXABLETAXABLE</v>
          </cell>
          <cell r="P650">
            <v>1</v>
          </cell>
          <cell r="Q650">
            <v>10</v>
          </cell>
          <cell r="R650">
            <v>10</v>
          </cell>
          <cell r="S650">
            <v>33.659999999999997</v>
          </cell>
          <cell r="T650">
            <v>0</v>
          </cell>
          <cell r="U650">
            <v>0</v>
          </cell>
          <cell r="V650">
            <v>0</v>
          </cell>
          <cell r="W650">
            <v>0</v>
          </cell>
          <cell r="X650">
            <v>10</v>
          </cell>
          <cell r="Y650">
            <v>36644</v>
          </cell>
        </row>
        <row r="651">
          <cell r="A651">
            <v>36651</v>
          </cell>
          <cell r="B651" t="str">
            <v>IN</v>
          </cell>
          <cell r="C651" t="str">
            <v>760492</v>
          </cell>
          <cell r="D651">
            <v>0</v>
          </cell>
          <cell r="E651">
            <v>36644</v>
          </cell>
          <cell r="F651">
            <v>7</v>
          </cell>
          <cell r="G651" t="str">
            <v>122505</v>
          </cell>
          <cell r="H651" t="str">
            <v>B0004202</v>
          </cell>
          <cell r="I651">
            <v>36681</v>
          </cell>
          <cell r="J651">
            <v>1</v>
          </cell>
          <cell r="K651" t="str">
            <v>CPQ-166617-B21</v>
          </cell>
          <cell r="L651" t="str">
            <v>166617-B21</v>
          </cell>
          <cell r="M651" t="str">
            <v>64MB SYNCH DRAM 100MHZ DIMM ECC</v>
          </cell>
          <cell r="N651" t="str">
            <v>x</v>
          </cell>
          <cell r="P651">
            <v>1</v>
          </cell>
          <cell r="Q651">
            <v>111</v>
          </cell>
          <cell r="R651">
            <v>111</v>
          </cell>
          <cell r="S651">
            <v>9.98</v>
          </cell>
          <cell r="T651">
            <v>0</v>
          </cell>
          <cell r="U651">
            <v>0</v>
          </cell>
          <cell r="V651">
            <v>0</v>
          </cell>
          <cell r="W651">
            <v>0</v>
          </cell>
          <cell r="X651">
            <v>120.98</v>
          </cell>
          <cell r="Y651">
            <v>36650</v>
          </cell>
        </row>
        <row r="652">
          <cell r="A652">
            <v>36651</v>
          </cell>
          <cell r="B652" t="str">
            <v>IN</v>
          </cell>
          <cell r="C652" t="str">
            <v>760492</v>
          </cell>
          <cell r="D652">
            <v>0</v>
          </cell>
          <cell r="E652">
            <v>36644</v>
          </cell>
          <cell r="F652">
            <v>7</v>
          </cell>
          <cell r="G652" t="str">
            <v>122505</v>
          </cell>
          <cell r="H652" t="str">
            <v>B0004202</v>
          </cell>
          <cell r="I652">
            <v>36681</v>
          </cell>
          <cell r="J652">
            <v>3</v>
          </cell>
          <cell r="K652" t="str">
            <v>MIC-FREIGHT</v>
          </cell>
          <cell r="L652" t="str">
            <v>FREIGHT</v>
          </cell>
          <cell r="M652" t="str">
            <v>FREIGHT CHARGE TAXABLETAXABLE</v>
          </cell>
          <cell r="N652" t="str">
            <v>x</v>
          </cell>
          <cell r="P652">
            <v>1</v>
          </cell>
          <cell r="Q652">
            <v>10</v>
          </cell>
          <cell r="R652">
            <v>10</v>
          </cell>
          <cell r="X652">
            <v>10</v>
          </cell>
          <cell r="Y652">
            <v>36650</v>
          </cell>
        </row>
        <row r="653">
          <cell r="A653">
            <v>36651</v>
          </cell>
          <cell r="B653" t="str">
            <v>IN</v>
          </cell>
          <cell r="C653" t="str">
            <v>760493</v>
          </cell>
          <cell r="D653">
            <v>0</v>
          </cell>
          <cell r="E653">
            <v>36644</v>
          </cell>
          <cell r="F653">
            <v>7</v>
          </cell>
          <cell r="G653" t="str">
            <v>122506</v>
          </cell>
          <cell r="H653" t="str">
            <v>B0004204</v>
          </cell>
          <cell r="I653">
            <v>36681</v>
          </cell>
          <cell r="J653">
            <v>1</v>
          </cell>
          <cell r="K653" t="str">
            <v>PRV-1-57408-08-X</v>
          </cell>
          <cell r="L653" t="str">
            <v>1-57408-08-X</v>
          </cell>
          <cell r="M653" t="str">
            <v>SURETRAK PROJECT MANAGER</v>
          </cell>
          <cell r="P653">
            <v>1</v>
          </cell>
          <cell r="Q653">
            <v>408</v>
          </cell>
          <cell r="R653">
            <v>408</v>
          </cell>
          <cell r="S653">
            <v>33.659999999999997</v>
          </cell>
          <cell r="T653">
            <v>0</v>
          </cell>
          <cell r="U653">
            <v>0</v>
          </cell>
          <cell r="V653">
            <v>0</v>
          </cell>
          <cell r="W653">
            <v>0</v>
          </cell>
          <cell r="X653">
            <v>441.65999999999997</v>
          </cell>
          <cell r="Y653">
            <v>36650</v>
          </cell>
        </row>
        <row r="654">
          <cell r="A654">
            <v>36645</v>
          </cell>
          <cell r="B654" t="str">
            <v>IN</v>
          </cell>
          <cell r="C654" t="str">
            <v>753329</v>
          </cell>
          <cell r="D654">
            <v>0</v>
          </cell>
          <cell r="E654">
            <v>36644</v>
          </cell>
          <cell r="F654">
            <v>1</v>
          </cell>
          <cell r="G654" t="str">
            <v>122509</v>
          </cell>
          <cell r="H654" t="str">
            <v>B0004206</v>
          </cell>
          <cell r="I654">
            <v>36675</v>
          </cell>
          <cell r="J654">
            <v>1</v>
          </cell>
          <cell r="K654" t="str">
            <v>TCM-3C-PC-TX-CBL</v>
          </cell>
          <cell r="L654" t="str">
            <v>3C-PC-TX-CBL</v>
          </cell>
          <cell r="M654" t="str">
            <v>CABLE FOR 10/100 CARDBUSPC CARD 6 INCH</v>
          </cell>
          <cell r="P654">
            <v>20</v>
          </cell>
          <cell r="Q654">
            <v>5</v>
          </cell>
          <cell r="R654">
            <v>100</v>
          </cell>
          <cell r="S654">
            <v>33.83</v>
          </cell>
          <cell r="T654">
            <v>0</v>
          </cell>
          <cell r="U654">
            <v>0</v>
          </cell>
          <cell r="V654">
            <v>0</v>
          </cell>
          <cell r="W654">
            <v>0</v>
          </cell>
          <cell r="X654">
            <v>133.82999999999998</v>
          </cell>
          <cell r="Y654">
            <v>36644</v>
          </cell>
        </row>
        <row r="655">
          <cell r="A655">
            <v>36645</v>
          </cell>
          <cell r="B655" t="str">
            <v>IN</v>
          </cell>
          <cell r="C655" t="str">
            <v>753329</v>
          </cell>
          <cell r="D655">
            <v>0</v>
          </cell>
          <cell r="E655">
            <v>36644</v>
          </cell>
          <cell r="F655">
            <v>1</v>
          </cell>
          <cell r="G655" t="str">
            <v>122509</v>
          </cell>
          <cell r="H655" t="str">
            <v>B0004206</v>
          </cell>
          <cell r="I655">
            <v>36675</v>
          </cell>
          <cell r="J655">
            <v>2</v>
          </cell>
          <cell r="K655" t="str">
            <v>BEL-A3L791-07</v>
          </cell>
          <cell r="L655" t="str">
            <v>A3L791-07</v>
          </cell>
          <cell r="M655" t="str">
            <v>CAT.5 10 BASE T PATCH CBLRJ45M/M, GREY, 7</v>
          </cell>
          <cell r="P655">
            <v>100</v>
          </cell>
          <cell r="Q655">
            <v>3</v>
          </cell>
          <cell r="R655">
            <v>300</v>
          </cell>
          <cell r="X655">
            <v>300</v>
          </cell>
          <cell r="Y655">
            <v>36644</v>
          </cell>
        </row>
        <row r="656">
          <cell r="A656">
            <v>36645</v>
          </cell>
          <cell r="B656" t="str">
            <v>IN</v>
          </cell>
          <cell r="C656" t="str">
            <v>753329</v>
          </cell>
          <cell r="D656">
            <v>0</v>
          </cell>
          <cell r="E656">
            <v>36644</v>
          </cell>
          <cell r="F656">
            <v>1</v>
          </cell>
          <cell r="G656" t="str">
            <v>122509</v>
          </cell>
          <cell r="H656" t="str">
            <v>B0004206</v>
          </cell>
          <cell r="I656">
            <v>36675</v>
          </cell>
          <cell r="J656">
            <v>4</v>
          </cell>
          <cell r="K656" t="str">
            <v>MIC-FREIGHT</v>
          </cell>
          <cell r="L656" t="str">
            <v>FREIGHT</v>
          </cell>
          <cell r="M656" t="str">
            <v>FREIGHT CHARGE TAXABLETAXABLE</v>
          </cell>
          <cell r="P656">
            <v>1</v>
          </cell>
          <cell r="Q656">
            <v>10</v>
          </cell>
          <cell r="R656">
            <v>10</v>
          </cell>
          <cell r="S656">
            <v>13.2</v>
          </cell>
          <cell r="T656">
            <v>0</v>
          </cell>
          <cell r="U656">
            <v>0</v>
          </cell>
          <cell r="V656">
            <v>0</v>
          </cell>
          <cell r="W656">
            <v>0</v>
          </cell>
          <cell r="X656">
            <v>10</v>
          </cell>
          <cell r="Y656">
            <v>36644</v>
          </cell>
        </row>
        <row r="657">
          <cell r="A657">
            <v>36647</v>
          </cell>
          <cell r="B657" t="str">
            <v>IN</v>
          </cell>
          <cell r="C657" t="str">
            <v>755192</v>
          </cell>
          <cell r="D657">
            <v>0</v>
          </cell>
          <cell r="E657">
            <v>36644</v>
          </cell>
          <cell r="F657">
            <v>3</v>
          </cell>
          <cell r="G657" t="str">
            <v>122509</v>
          </cell>
          <cell r="H657" t="str">
            <v>B0004206</v>
          </cell>
          <cell r="I657">
            <v>36677</v>
          </cell>
          <cell r="J657">
            <v>1</v>
          </cell>
          <cell r="K657" t="str">
            <v>TCM-3C-PC-TP-CBL</v>
          </cell>
          <cell r="L657" t="str">
            <v>3C-PC-TP-CBL</v>
          </cell>
          <cell r="M657" t="str">
            <v>PC CRD TP CBL</v>
          </cell>
          <cell r="P657">
            <v>10</v>
          </cell>
          <cell r="Q657">
            <v>16</v>
          </cell>
          <cell r="R657">
            <v>160</v>
          </cell>
          <cell r="S657">
            <v>13.2</v>
          </cell>
          <cell r="T657">
            <v>0</v>
          </cell>
          <cell r="U657">
            <v>0</v>
          </cell>
          <cell r="V657">
            <v>0</v>
          </cell>
          <cell r="W657">
            <v>0</v>
          </cell>
          <cell r="X657">
            <v>173.2</v>
          </cell>
          <cell r="Y657">
            <v>36647</v>
          </cell>
        </row>
        <row r="658">
          <cell r="A658">
            <v>36659</v>
          </cell>
          <cell r="B658" t="str">
            <v>IN</v>
          </cell>
          <cell r="C658" t="str">
            <v>771418</v>
          </cell>
          <cell r="D658">
            <v>0</v>
          </cell>
          <cell r="E658">
            <v>36658</v>
          </cell>
          <cell r="F658">
            <v>1</v>
          </cell>
          <cell r="G658" t="str">
            <v>122923</v>
          </cell>
          <cell r="H658" t="str">
            <v>B0004206</v>
          </cell>
          <cell r="I658">
            <v>36689</v>
          </cell>
          <cell r="J658">
            <v>1</v>
          </cell>
          <cell r="K658" t="str">
            <v>XIR-RBEM56G-100BTX</v>
          </cell>
          <cell r="L658" t="str">
            <v>RBEM56G-100BTX</v>
          </cell>
          <cell r="M658" t="str">
            <v>REALPORT CARDBUS ENET 10/100 + MODEM 56K</v>
          </cell>
          <cell r="P658">
            <v>10</v>
          </cell>
          <cell r="Q658">
            <v>239</v>
          </cell>
          <cell r="R658">
            <v>2390</v>
          </cell>
          <cell r="S658">
            <v>197.18</v>
          </cell>
          <cell r="T658">
            <v>0</v>
          </cell>
          <cell r="U658">
            <v>0</v>
          </cell>
          <cell r="V658">
            <v>0</v>
          </cell>
          <cell r="W658">
            <v>0</v>
          </cell>
          <cell r="X658">
            <v>2587.1799999999998</v>
          </cell>
          <cell r="Y658">
            <v>36658</v>
          </cell>
        </row>
        <row r="659">
          <cell r="A659">
            <v>36651</v>
          </cell>
          <cell r="B659" t="str">
            <v>IN</v>
          </cell>
          <cell r="C659" t="str">
            <v>760494</v>
          </cell>
          <cell r="D659">
            <v>0</v>
          </cell>
          <cell r="E659">
            <v>36644</v>
          </cell>
          <cell r="F659">
            <v>7</v>
          </cell>
          <cell r="G659" t="str">
            <v>122509</v>
          </cell>
          <cell r="H659" t="str">
            <v>B0004206</v>
          </cell>
          <cell r="I659">
            <v>36681</v>
          </cell>
          <cell r="J659">
            <v>1</v>
          </cell>
          <cell r="K659" t="str">
            <v>XIR-RBE-100BTX</v>
          </cell>
          <cell r="L659" t="str">
            <v>RBE-100BTX</v>
          </cell>
          <cell r="M659" t="str">
            <v>REALPORT CARDBUS ENET 10/100 PCMCIA CARD</v>
          </cell>
          <cell r="P659">
            <v>10</v>
          </cell>
          <cell r="Q659">
            <v>119</v>
          </cell>
          <cell r="R659">
            <v>1190</v>
          </cell>
          <cell r="S659">
            <v>98.18</v>
          </cell>
          <cell r="T659">
            <v>0</v>
          </cell>
          <cell r="U659">
            <v>0</v>
          </cell>
          <cell r="V659">
            <v>0</v>
          </cell>
          <cell r="W659">
            <v>0</v>
          </cell>
          <cell r="X659">
            <v>1288.18</v>
          </cell>
          <cell r="Y659">
            <v>36650</v>
          </cell>
        </row>
        <row r="660">
          <cell r="A660">
            <v>36647</v>
          </cell>
          <cell r="B660" t="str">
            <v>IN</v>
          </cell>
          <cell r="C660" t="str">
            <v>755193</v>
          </cell>
          <cell r="D660">
            <v>0</v>
          </cell>
          <cell r="E660">
            <v>36644</v>
          </cell>
          <cell r="F660">
            <v>3</v>
          </cell>
          <cell r="G660" t="str">
            <v>122520</v>
          </cell>
          <cell r="H660" t="str">
            <v>B0004207</v>
          </cell>
          <cell r="I660">
            <v>36677</v>
          </cell>
          <cell r="J660">
            <v>3</v>
          </cell>
          <cell r="K660" t="str">
            <v>MIC-FREIGHT</v>
          </cell>
          <cell r="L660" t="str">
            <v>FREIGHT</v>
          </cell>
          <cell r="M660" t="str">
            <v>FREIGHT CHARGE TAXABLETAXABLE</v>
          </cell>
          <cell r="P660">
            <v>1</v>
          </cell>
          <cell r="Q660">
            <v>0</v>
          </cell>
          <cell r="R660">
            <v>0</v>
          </cell>
          <cell r="S660">
            <v>1.98</v>
          </cell>
          <cell r="T660">
            <v>0</v>
          </cell>
          <cell r="U660">
            <v>0</v>
          </cell>
          <cell r="V660">
            <v>0</v>
          </cell>
          <cell r="W660">
            <v>0</v>
          </cell>
          <cell r="X660">
            <v>0</v>
          </cell>
          <cell r="Y660">
            <v>36647</v>
          </cell>
        </row>
        <row r="661">
          <cell r="A661">
            <v>36647</v>
          </cell>
          <cell r="B661" t="str">
            <v>IN</v>
          </cell>
          <cell r="C661" t="str">
            <v>755193</v>
          </cell>
          <cell r="D661">
            <v>0</v>
          </cell>
          <cell r="E661">
            <v>36644</v>
          </cell>
          <cell r="F661">
            <v>3</v>
          </cell>
          <cell r="G661" t="str">
            <v>122520</v>
          </cell>
          <cell r="H661" t="str">
            <v>B0004207</v>
          </cell>
          <cell r="I661">
            <v>36677</v>
          </cell>
          <cell r="J661">
            <v>1</v>
          </cell>
          <cell r="K661" t="str">
            <v>BEL-F2N962-06</v>
          </cell>
          <cell r="L661" t="str">
            <v>F2N962-06</v>
          </cell>
          <cell r="M661" t="str">
            <v>SCSI II TO SCSI I SYS CBLMICRO DB50 M/CENT 50 M,</v>
          </cell>
          <cell r="P661">
            <v>1</v>
          </cell>
          <cell r="Q661">
            <v>24</v>
          </cell>
          <cell r="R661">
            <v>24</v>
          </cell>
          <cell r="S661">
            <v>1.98</v>
          </cell>
          <cell r="T661">
            <v>0</v>
          </cell>
          <cell r="U661">
            <v>0</v>
          </cell>
          <cell r="V661">
            <v>0</v>
          </cell>
          <cell r="W661">
            <v>0</v>
          </cell>
          <cell r="X661">
            <v>25.98</v>
          </cell>
          <cell r="Y661">
            <v>36647</v>
          </cell>
        </row>
        <row r="662">
          <cell r="A662">
            <v>36651</v>
          </cell>
          <cell r="B662" t="str">
            <v>IN</v>
          </cell>
          <cell r="C662" t="str">
            <v>760495</v>
          </cell>
          <cell r="D662">
            <v>0</v>
          </cell>
          <cell r="E662">
            <v>36644</v>
          </cell>
          <cell r="F662">
            <v>7</v>
          </cell>
          <cell r="G662" t="str">
            <v>122521</v>
          </cell>
          <cell r="H662" t="str">
            <v>B0004208</v>
          </cell>
          <cell r="I662">
            <v>36681</v>
          </cell>
          <cell r="J662">
            <v>1</v>
          </cell>
          <cell r="K662" t="str">
            <v>CPQ-166616-B21</v>
          </cell>
          <cell r="L662" t="str">
            <v>166616-B21</v>
          </cell>
          <cell r="M662" t="str">
            <v>32MB SYNCH DRAM 100MHZ DIMM ECC</v>
          </cell>
          <cell r="P662">
            <v>1</v>
          </cell>
          <cell r="Q662">
            <v>102</v>
          </cell>
          <cell r="R662">
            <v>102</v>
          </cell>
          <cell r="S662">
            <v>9.24</v>
          </cell>
          <cell r="T662">
            <v>0</v>
          </cell>
          <cell r="U662">
            <v>0</v>
          </cell>
          <cell r="V662">
            <v>0</v>
          </cell>
          <cell r="W662">
            <v>0</v>
          </cell>
          <cell r="X662">
            <v>111.24</v>
          </cell>
          <cell r="Y662">
            <v>36650</v>
          </cell>
        </row>
        <row r="663">
          <cell r="A663">
            <v>36651</v>
          </cell>
          <cell r="B663" t="str">
            <v>IN</v>
          </cell>
          <cell r="C663" t="str">
            <v>760495</v>
          </cell>
          <cell r="D663">
            <v>0</v>
          </cell>
          <cell r="E663">
            <v>36644</v>
          </cell>
          <cell r="F663">
            <v>7</v>
          </cell>
          <cell r="G663" t="str">
            <v>122521</v>
          </cell>
          <cell r="H663" t="str">
            <v>B0004208</v>
          </cell>
          <cell r="I663">
            <v>36681</v>
          </cell>
          <cell r="J663">
            <v>3</v>
          </cell>
          <cell r="K663" t="str">
            <v>MIC-FREIGHT</v>
          </cell>
          <cell r="L663" t="str">
            <v>FREIGHT</v>
          </cell>
          <cell r="M663" t="str">
            <v>FREIGHT CHARGE TAXABLETAXABLE</v>
          </cell>
          <cell r="P663">
            <v>1</v>
          </cell>
          <cell r="Q663">
            <v>10</v>
          </cell>
          <cell r="R663">
            <v>10</v>
          </cell>
          <cell r="S663">
            <v>35.89</v>
          </cell>
          <cell r="T663">
            <v>0</v>
          </cell>
          <cell r="U663">
            <v>0</v>
          </cell>
          <cell r="V663">
            <v>0</v>
          </cell>
          <cell r="W663">
            <v>0</v>
          </cell>
          <cell r="X663">
            <v>10</v>
          </cell>
          <cell r="Y663">
            <v>36650</v>
          </cell>
        </row>
        <row r="664">
          <cell r="A664">
            <v>36647</v>
          </cell>
          <cell r="B664" t="str">
            <v>IN</v>
          </cell>
          <cell r="C664" t="str">
            <v>755194</v>
          </cell>
          <cell r="D664">
            <v>0</v>
          </cell>
          <cell r="E664">
            <v>36644</v>
          </cell>
          <cell r="F664">
            <v>3</v>
          </cell>
          <cell r="G664" t="str">
            <v>122522</v>
          </cell>
          <cell r="H664" t="str">
            <v>B0004209</v>
          </cell>
          <cell r="I664">
            <v>36677</v>
          </cell>
          <cell r="J664">
            <v>1</v>
          </cell>
          <cell r="K664" t="str">
            <v>PRC-ATOM12-05</v>
          </cell>
          <cell r="L664" t="str">
            <v>ATOM12-05</v>
          </cell>
          <cell r="M664" t="str">
            <v>"12GB 2.5"" HD UPG 9.5MM</v>
          </cell>
          <cell r="P664">
            <v>1</v>
          </cell>
          <cell r="Q664">
            <v>425</v>
          </cell>
          <cell r="R664">
            <v>425</v>
          </cell>
          <cell r="S664">
            <v>35.89</v>
          </cell>
          <cell r="T664">
            <v>0</v>
          </cell>
          <cell r="U664">
            <v>0</v>
          </cell>
          <cell r="V664">
            <v>0</v>
          </cell>
          <cell r="W664">
            <v>0</v>
          </cell>
          <cell r="X664">
            <v>460.89</v>
          </cell>
          <cell r="Y664">
            <v>36647</v>
          </cell>
        </row>
        <row r="665">
          <cell r="A665">
            <v>36647</v>
          </cell>
          <cell r="B665" t="str">
            <v>IN</v>
          </cell>
          <cell r="C665" t="str">
            <v>755194</v>
          </cell>
          <cell r="D665">
            <v>0</v>
          </cell>
          <cell r="E665">
            <v>36644</v>
          </cell>
          <cell r="F665">
            <v>3</v>
          </cell>
          <cell r="G665" t="str">
            <v>122522</v>
          </cell>
          <cell r="H665" t="str">
            <v>B0004209</v>
          </cell>
          <cell r="I665">
            <v>36677</v>
          </cell>
          <cell r="J665">
            <v>3</v>
          </cell>
          <cell r="K665" t="str">
            <v>MIC-FREIGHT</v>
          </cell>
          <cell r="L665" t="str">
            <v>FREIGHT</v>
          </cell>
          <cell r="M665" t="str">
            <v>FREIGHT CHARGE TAXABLETAXABLE</v>
          </cell>
          <cell r="P665">
            <v>1</v>
          </cell>
          <cell r="Q665">
            <v>10</v>
          </cell>
          <cell r="R665">
            <v>10</v>
          </cell>
          <cell r="X665">
            <v>10</v>
          </cell>
          <cell r="Y665">
            <v>36647</v>
          </cell>
        </row>
        <row r="666">
          <cell r="A666">
            <v>36651</v>
          </cell>
          <cell r="B666" t="str">
            <v>IN</v>
          </cell>
          <cell r="C666" t="str">
            <v>760496</v>
          </cell>
          <cell r="D666">
            <v>0</v>
          </cell>
          <cell r="E666">
            <v>36644</v>
          </cell>
          <cell r="F666">
            <v>7</v>
          </cell>
          <cell r="G666" t="str">
            <v>122523</v>
          </cell>
          <cell r="H666" t="str">
            <v>B0004211</v>
          </cell>
          <cell r="I666">
            <v>36681</v>
          </cell>
          <cell r="J666">
            <v>3</v>
          </cell>
          <cell r="K666" t="str">
            <v>MIC-FREIGHT</v>
          </cell>
          <cell r="L666" t="str">
            <v>FREIGHT</v>
          </cell>
          <cell r="M666" t="str">
            <v>FREIGHT CHARGE TAXABLETAXABLE</v>
          </cell>
          <cell r="P666">
            <v>1</v>
          </cell>
          <cell r="Q666">
            <v>10</v>
          </cell>
          <cell r="R666">
            <v>10</v>
          </cell>
          <cell r="S666">
            <v>50.9</v>
          </cell>
          <cell r="T666">
            <v>0</v>
          </cell>
          <cell r="U666">
            <v>0</v>
          </cell>
          <cell r="V666">
            <v>0</v>
          </cell>
          <cell r="W666">
            <v>0</v>
          </cell>
          <cell r="X666">
            <v>10</v>
          </cell>
          <cell r="Y666">
            <v>36650</v>
          </cell>
        </row>
        <row r="667">
          <cell r="A667">
            <v>36651</v>
          </cell>
          <cell r="B667" t="str">
            <v>IN</v>
          </cell>
          <cell r="C667" t="str">
            <v>760496</v>
          </cell>
          <cell r="D667">
            <v>0</v>
          </cell>
          <cell r="E667">
            <v>36644</v>
          </cell>
          <cell r="F667">
            <v>7</v>
          </cell>
          <cell r="G667" t="str">
            <v>122523</v>
          </cell>
          <cell r="H667" t="str">
            <v>B0004211</v>
          </cell>
          <cell r="I667">
            <v>36681</v>
          </cell>
          <cell r="J667">
            <v>1</v>
          </cell>
          <cell r="K667" t="str">
            <v>CPQ-386326-001</v>
          </cell>
          <cell r="L667" t="str">
            <v>386326-001</v>
          </cell>
          <cell r="M667" t="str">
            <v>P900 COLOR MONITOR</v>
          </cell>
          <cell r="P667">
            <v>1</v>
          </cell>
          <cell r="Q667">
            <v>607</v>
          </cell>
          <cell r="R667">
            <v>607</v>
          </cell>
          <cell r="S667">
            <v>50.9</v>
          </cell>
          <cell r="T667">
            <v>0</v>
          </cell>
          <cell r="U667">
            <v>0</v>
          </cell>
          <cell r="V667">
            <v>0</v>
          </cell>
          <cell r="W667">
            <v>0</v>
          </cell>
          <cell r="X667">
            <v>657.9</v>
          </cell>
          <cell r="Y667">
            <v>36650</v>
          </cell>
        </row>
        <row r="668">
          <cell r="A668">
            <v>36656</v>
          </cell>
          <cell r="B668" t="str">
            <v>IN</v>
          </cell>
          <cell r="C668" t="str">
            <v>766638</v>
          </cell>
          <cell r="D668">
            <v>0</v>
          </cell>
          <cell r="E668">
            <v>36644</v>
          </cell>
          <cell r="F668">
            <v>12</v>
          </cell>
          <cell r="G668" t="str">
            <v>122524</v>
          </cell>
          <cell r="H668" t="str">
            <v>B0004212</v>
          </cell>
          <cell r="I668">
            <v>36686</v>
          </cell>
          <cell r="J668">
            <v>3</v>
          </cell>
          <cell r="K668" t="str">
            <v>MIC-FREIGHT</v>
          </cell>
          <cell r="L668" t="str">
            <v>FREIGHT</v>
          </cell>
          <cell r="M668" t="str">
            <v>FREIGHT CHARGE TAXABLETAXABLE</v>
          </cell>
          <cell r="P668">
            <v>1</v>
          </cell>
          <cell r="Q668">
            <v>10</v>
          </cell>
          <cell r="R668">
            <v>10</v>
          </cell>
          <cell r="S668">
            <v>17.82</v>
          </cell>
          <cell r="T668">
            <v>0</v>
          </cell>
          <cell r="U668">
            <v>0</v>
          </cell>
          <cell r="V668">
            <v>0</v>
          </cell>
          <cell r="W668">
            <v>0</v>
          </cell>
          <cell r="X668">
            <v>10</v>
          </cell>
          <cell r="Y668">
            <v>36655</v>
          </cell>
        </row>
        <row r="669">
          <cell r="A669">
            <v>36656</v>
          </cell>
          <cell r="B669" t="str">
            <v>IN</v>
          </cell>
          <cell r="C669" t="str">
            <v>766638</v>
          </cell>
          <cell r="D669">
            <v>0</v>
          </cell>
          <cell r="E669">
            <v>36644</v>
          </cell>
          <cell r="F669">
            <v>12</v>
          </cell>
          <cell r="G669" t="str">
            <v>122524</v>
          </cell>
          <cell r="H669" t="str">
            <v>B0004212</v>
          </cell>
          <cell r="I669">
            <v>36686</v>
          </cell>
          <cell r="J669">
            <v>1</v>
          </cell>
          <cell r="K669" t="str">
            <v>IMN-11152</v>
          </cell>
          <cell r="L669" t="str">
            <v>11152</v>
          </cell>
          <cell r="M669" t="str">
            <v>SUPERDISK 120MB PCMCIA 3.5 EXT FLPY DRV</v>
          </cell>
          <cell r="P669">
            <v>1</v>
          </cell>
          <cell r="Q669">
            <v>206</v>
          </cell>
          <cell r="R669">
            <v>206</v>
          </cell>
          <cell r="S669">
            <v>17.82</v>
          </cell>
          <cell r="T669">
            <v>0</v>
          </cell>
          <cell r="U669">
            <v>0</v>
          </cell>
          <cell r="V669">
            <v>0</v>
          </cell>
          <cell r="W669">
            <v>0</v>
          </cell>
          <cell r="X669">
            <v>223.82</v>
          </cell>
          <cell r="Y669">
            <v>36655</v>
          </cell>
        </row>
        <row r="670">
          <cell r="A670">
            <v>36651</v>
          </cell>
          <cell r="B670" t="str">
            <v>IN</v>
          </cell>
          <cell r="C670" t="str">
            <v>760497</v>
          </cell>
          <cell r="D670">
            <v>0</v>
          </cell>
          <cell r="E670">
            <v>36644</v>
          </cell>
          <cell r="F670">
            <v>7</v>
          </cell>
          <cell r="G670" t="str">
            <v>122525</v>
          </cell>
          <cell r="H670" t="str">
            <v>B0004213</v>
          </cell>
          <cell r="I670">
            <v>36681</v>
          </cell>
          <cell r="J670">
            <v>3</v>
          </cell>
          <cell r="K670" t="str">
            <v>MIC-FREIGHT</v>
          </cell>
          <cell r="L670" t="str">
            <v>FREIGHT</v>
          </cell>
          <cell r="M670" t="str">
            <v>FREIGHT CHARGE TAXABLETAXABLE</v>
          </cell>
          <cell r="P670">
            <v>1</v>
          </cell>
          <cell r="Q670">
            <v>10</v>
          </cell>
          <cell r="R670">
            <v>10</v>
          </cell>
          <cell r="S670">
            <v>17.82</v>
          </cell>
          <cell r="T670">
            <v>0</v>
          </cell>
          <cell r="U670">
            <v>0</v>
          </cell>
          <cell r="V670">
            <v>0</v>
          </cell>
          <cell r="W670">
            <v>0</v>
          </cell>
          <cell r="X670">
            <v>10</v>
          </cell>
          <cell r="Y670">
            <v>36650</v>
          </cell>
        </row>
        <row r="671">
          <cell r="A671">
            <v>36651</v>
          </cell>
          <cell r="B671" t="str">
            <v>IN</v>
          </cell>
          <cell r="C671" t="str">
            <v>760497</v>
          </cell>
          <cell r="D671">
            <v>0</v>
          </cell>
          <cell r="E671">
            <v>36644</v>
          </cell>
          <cell r="F671">
            <v>7</v>
          </cell>
          <cell r="G671" t="str">
            <v>122525</v>
          </cell>
          <cell r="H671" t="str">
            <v>B0004213</v>
          </cell>
          <cell r="I671">
            <v>36681</v>
          </cell>
          <cell r="J671">
            <v>1</v>
          </cell>
          <cell r="K671" t="str">
            <v>IMN-11152</v>
          </cell>
          <cell r="L671" t="str">
            <v>11152</v>
          </cell>
          <cell r="M671" t="str">
            <v>SUPERDISK 120MB PCMCIA 3.5 EXT FLPY DRV</v>
          </cell>
          <cell r="P671">
            <v>1</v>
          </cell>
          <cell r="Q671">
            <v>206</v>
          </cell>
          <cell r="R671">
            <v>206</v>
          </cell>
          <cell r="S671">
            <v>17.82</v>
          </cell>
          <cell r="T671">
            <v>0</v>
          </cell>
          <cell r="U671">
            <v>0</v>
          </cell>
          <cell r="V671">
            <v>0</v>
          </cell>
          <cell r="W671">
            <v>0</v>
          </cell>
          <cell r="X671">
            <v>223.82</v>
          </cell>
          <cell r="Y671">
            <v>36650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2:AV103"/>
  <sheetViews>
    <sheetView tabSelected="1" view="pageBreakPreview" topLeftCell="A3" zoomScale="60" zoomScaleNormal="100" workbookViewId="0">
      <pane xSplit="1" ySplit="6" topLeftCell="B9" activePane="bottomRight" state="frozen"/>
      <selection activeCell="A3" sqref="A3"/>
      <selection pane="topRight" activeCell="B3" sqref="B3"/>
      <selection pane="bottomLeft" activeCell="A9" sqref="A9"/>
      <selection pane="bottomRight" activeCell="D27" sqref="D27"/>
    </sheetView>
  </sheetViews>
  <sheetFormatPr defaultColWidth="9.33203125" defaultRowHeight="13.2"/>
  <cols>
    <col min="1" max="1" width="58" style="8" customWidth="1"/>
    <col min="2" max="2" width="2.77734375" style="8" customWidth="1"/>
    <col min="3" max="3" width="16" style="8" customWidth="1"/>
    <col min="4" max="4" width="17.6640625" style="8" customWidth="1"/>
    <col min="5" max="5" width="15.109375" style="8" customWidth="1"/>
    <col min="6" max="22" width="16" style="8" customWidth="1"/>
    <col min="23" max="23" width="2.77734375" style="8" customWidth="1"/>
    <col min="24" max="24" width="18.33203125" style="8" hidden="1" customWidth="1"/>
    <col min="25" max="25" width="2.77734375" style="8" hidden="1" customWidth="1"/>
    <col min="26" max="26" width="0" style="8" hidden="1" customWidth="1"/>
    <col min="27" max="16384" width="9.33203125" style="8"/>
  </cols>
  <sheetData>
    <row r="2" spans="1:48" ht="27.6">
      <c r="A2" s="7" t="s">
        <v>2</v>
      </c>
    </row>
    <row r="3" spans="1:48">
      <c r="A3" s="1" t="s">
        <v>27</v>
      </c>
    </row>
    <row r="4" spans="1:48">
      <c r="A4" s="1" t="s">
        <v>8</v>
      </c>
    </row>
    <row r="5" spans="1:48">
      <c r="A5" s="1"/>
    </row>
    <row r="6" spans="1:48" ht="20.25" customHeight="1">
      <c r="A6" s="14"/>
      <c r="B6" s="15"/>
      <c r="C6" s="43" t="s">
        <v>24</v>
      </c>
      <c r="D6" s="43"/>
      <c r="E6" s="43" t="s">
        <v>28</v>
      </c>
      <c r="F6" s="43"/>
      <c r="G6" s="43" t="s">
        <v>19</v>
      </c>
      <c r="H6" s="43"/>
      <c r="I6" s="43" t="s">
        <v>18</v>
      </c>
      <c r="J6" s="43"/>
      <c r="K6" s="43" t="s">
        <v>29</v>
      </c>
      <c r="L6" s="43"/>
      <c r="M6" s="43" t="s">
        <v>20</v>
      </c>
      <c r="N6" s="43"/>
      <c r="O6" s="43" t="s">
        <v>21</v>
      </c>
      <c r="P6" s="43"/>
      <c r="Q6" s="43" t="s">
        <v>23</v>
      </c>
      <c r="R6" s="43"/>
      <c r="S6" s="43" t="s">
        <v>22</v>
      </c>
      <c r="T6" s="43"/>
      <c r="U6" s="43" t="s">
        <v>14</v>
      </c>
      <c r="V6" s="43"/>
      <c r="W6" s="18"/>
      <c r="Y6" s="18"/>
      <c r="Z6" s="18"/>
      <c r="AA6" s="18"/>
      <c r="AB6" s="18"/>
      <c r="AC6" s="18"/>
    </row>
    <row r="7" spans="1:48" ht="20.25" customHeight="1">
      <c r="A7" s="14"/>
      <c r="B7" s="15"/>
      <c r="C7" s="16">
        <v>2002</v>
      </c>
      <c r="D7" s="17">
        <v>2002</v>
      </c>
      <c r="E7" s="16">
        <v>2002</v>
      </c>
      <c r="F7" s="17">
        <v>2002</v>
      </c>
      <c r="G7" s="16">
        <v>2002</v>
      </c>
      <c r="H7" s="17">
        <v>2002</v>
      </c>
      <c r="I7" s="16">
        <v>2002</v>
      </c>
      <c r="J7" s="17">
        <v>2002</v>
      </c>
      <c r="K7" s="16">
        <v>2002</v>
      </c>
      <c r="L7" s="17">
        <v>2002</v>
      </c>
      <c r="M7" s="16">
        <v>2002</v>
      </c>
      <c r="N7" s="17">
        <v>2002</v>
      </c>
      <c r="O7" s="16">
        <v>2002</v>
      </c>
      <c r="P7" s="17">
        <v>2002</v>
      </c>
      <c r="Q7" s="16">
        <v>2002</v>
      </c>
      <c r="R7" s="17">
        <v>2002</v>
      </c>
      <c r="S7" s="16">
        <v>2002</v>
      </c>
      <c r="T7" s="17">
        <v>2002</v>
      </c>
      <c r="U7" s="16">
        <v>2002</v>
      </c>
      <c r="V7" s="17">
        <v>2002</v>
      </c>
      <c r="W7" s="18"/>
      <c r="X7" s="45" t="s">
        <v>3</v>
      </c>
      <c r="Y7" s="18"/>
      <c r="Z7" s="18"/>
      <c r="AA7" s="18"/>
      <c r="AB7" s="18"/>
      <c r="AC7" s="18"/>
    </row>
    <row r="8" spans="1:48" ht="18.75" customHeight="1">
      <c r="A8" s="19" t="s">
        <v>0</v>
      </c>
      <c r="B8" s="20"/>
      <c r="C8" s="21" t="s">
        <v>9</v>
      </c>
      <c r="D8" s="21" t="s">
        <v>30</v>
      </c>
      <c r="E8" s="21" t="s">
        <v>9</v>
      </c>
      <c r="F8" s="21" t="s">
        <v>30</v>
      </c>
      <c r="G8" s="21" t="s">
        <v>9</v>
      </c>
      <c r="H8" s="21" t="s">
        <v>30</v>
      </c>
      <c r="I8" s="21" t="s">
        <v>9</v>
      </c>
      <c r="J8" s="21" t="s">
        <v>30</v>
      </c>
      <c r="K8" s="21" t="s">
        <v>9</v>
      </c>
      <c r="L8" s="21" t="s">
        <v>30</v>
      </c>
      <c r="M8" s="21" t="s">
        <v>9</v>
      </c>
      <c r="N8" s="21" t="s">
        <v>30</v>
      </c>
      <c r="O8" s="21" t="s">
        <v>9</v>
      </c>
      <c r="P8" s="21" t="s">
        <v>30</v>
      </c>
      <c r="Q8" s="21" t="s">
        <v>9</v>
      </c>
      <c r="R8" s="21" t="s">
        <v>30</v>
      </c>
      <c r="S8" s="21" t="s">
        <v>9</v>
      </c>
      <c r="T8" s="21" t="s">
        <v>30</v>
      </c>
      <c r="U8" s="21" t="s">
        <v>9</v>
      </c>
      <c r="V8" s="21" t="s">
        <v>30</v>
      </c>
      <c r="W8" s="2"/>
      <c r="X8" s="45"/>
      <c r="Y8" s="2"/>
      <c r="Z8" s="22" t="s">
        <v>1</v>
      </c>
      <c r="AA8" s="18"/>
      <c r="AB8" s="18"/>
      <c r="AC8" s="18"/>
    </row>
    <row r="9" spans="1:48" ht="15.6">
      <c r="A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48" ht="15.6">
      <c r="A10" s="5" t="s">
        <v>12</v>
      </c>
      <c r="B10" s="9"/>
      <c r="C10" s="27">
        <f>E10+G10+I10+K10+M10+O10+Q10+S10+U10</f>
        <v>99576</v>
      </c>
      <c r="D10" s="27">
        <f>F10+H10+J10+L10+N10+P10+R10+T10+V10</f>
        <v>73360</v>
      </c>
      <c r="E10" s="36">
        <f>12529+'[11]EOps Projects'!$D$13</f>
        <v>28294</v>
      </c>
      <c r="F10" s="27">
        <f>28294-331-7860</f>
        <v>20103</v>
      </c>
      <c r="G10" s="36">
        <f>7988+9742</f>
        <v>17730</v>
      </c>
      <c r="H10" s="27">
        <f>17730-4310-4912</f>
        <v>8508</v>
      </c>
      <c r="I10" s="36">
        <f>1075+7077</f>
        <v>8152</v>
      </c>
      <c r="J10" s="27">
        <f>8152-2292-2374</f>
        <v>3486</v>
      </c>
      <c r="K10" s="27">
        <v>815</v>
      </c>
      <c r="L10" s="27">
        <v>815</v>
      </c>
      <c r="M10" s="36">
        <v>4042</v>
      </c>
      <c r="N10" s="27">
        <v>2600</v>
      </c>
      <c r="O10" s="36">
        <f>25663+1977+2982</f>
        <v>30622</v>
      </c>
      <c r="P10" s="27">
        <v>30622</v>
      </c>
      <c r="Q10" s="27">
        <f>2758</f>
        <v>2758</v>
      </c>
      <c r="R10" s="27">
        <v>2758</v>
      </c>
      <c r="S10" s="27">
        <v>6063</v>
      </c>
      <c r="T10" s="27">
        <f>6063-1058-1637</f>
        <v>3368</v>
      </c>
      <c r="U10" s="27">
        <v>1100</v>
      </c>
      <c r="V10" s="27">
        <v>1100</v>
      </c>
      <c r="W10" s="28"/>
      <c r="X10" s="28" t="e">
        <f>+#REF!-#REF!</f>
        <v>#REF!</v>
      </c>
      <c r="Y10" s="28"/>
      <c r="Z10" s="28">
        <f>121077+1844520</f>
        <v>1965597</v>
      </c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</row>
    <row r="11" spans="1:48" ht="15.6">
      <c r="A11" s="5"/>
      <c r="B11" s="9"/>
      <c r="C11" s="27"/>
      <c r="D11" s="27"/>
      <c r="E11" s="36"/>
      <c r="F11" s="27"/>
      <c r="G11" s="36"/>
      <c r="H11" s="27"/>
      <c r="I11" s="36"/>
      <c r="J11" s="27"/>
      <c r="K11" s="27"/>
      <c r="L11" s="27"/>
      <c r="M11" s="36"/>
      <c r="N11" s="27"/>
      <c r="O11" s="36"/>
      <c r="P11" s="27"/>
      <c r="Q11" s="27"/>
      <c r="R11" s="27"/>
      <c r="S11" s="27"/>
      <c r="T11" s="27"/>
      <c r="U11" s="27"/>
      <c r="V11" s="27"/>
      <c r="W11" s="28"/>
      <c r="X11" s="28" t="e">
        <f>+#REF!-#REF!</f>
        <v>#REF!</v>
      </c>
      <c r="Y11" s="28"/>
      <c r="Z11" s="28">
        <f>282870+249489+291132</f>
        <v>823491</v>
      </c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</row>
    <row r="12" spans="1:48" ht="15.6">
      <c r="A12" s="5" t="s">
        <v>10</v>
      </c>
      <c r="B12" s="9"/>
      <c r="C12" s="27">
        <f>E12+G12+I12+K12+M12+O12+Q12+S12+U12</f>
        <v>28394</v>
      </c>
      <c r="D12" s="27">
        <f>F12+H12+J12+L12+N12+P12+R12+T12+V12</f>
        <v>24000</v>
      </c>
      <c r="E12" s="36">
        <v>15855</v>
      </c>
      <c r="F12" s="27">
        <v>19200</v>
      </c>
      <c r="G12" s="36">
        <v>4286</v>
      </c>
      <c r="H12" s="27">
        <v>0</v>
      </c>
      <c r="I12" s="36">
        <f>1500+337</f>
        <v>1837</v>
      </c>
      <c r="J12" s="27">
        <v>0</v>
      </c>
      <c r="K12" s="27">
        <v>5645</v>
      </c>
      <c r="L12" s="27">
        <v>4800</v>
      </c>
      <c r="M12" s="36">
        <v>477</v>
      </c>
      <c r="N12" s="27">
        <v>0</v>
      </c>
      <c r="O12" s="36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294</v>
      </c>
      <c r="V12" s="27">
        <v>0</v>
      </c>
      <c r="W12" s="28"/>
      <c r="X12" s="28" t="e">
        <f>+#REF!-#REF!</f>
        <v>#REF!</v>
      </c>
      <c r="Y12" s="28"/>
      <c r="Z12" s="28">
        <f>121077+1844520</f>
        <v>1965597</v>
      </c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</row>
    <row r="13" spans="1:48" ht="15.6">
      <c r="A13" s="5"/>
      <c r="B13" s="9"/>
      <c r="C13" s="27"/>
      <c r="D13" s="27"/>
      <c r="E13" s="36"/>
      <c r="F13" s="27"/>
      <c r="G13" s="36"/>
      <c r="H13" s="27"/>
      <c r="I13" s="36"/>
      <c r="J13" s="27"/>
      <c r="K13" s="27"/>
      <c r="L13" s="27"/>
      <c r="M13" s="36"/>
      <c r="N13" s="27"/>
      <c r="O13" s="36"/>
      <c r="P13" s="27"/>
      <c r="Q13" s="27"/>
      <c r="R13" s="27"/>
      <c r="S13" s="27"/>
      <c r="T13" s="27"/>
      <c r="U13" s="27"/>
      <c r="V13" s="27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</row>
    <row r="14" spans="1:48" ht="15.6">
      <c r="A14" s="5" t="s">
        <v>32</v>
      </c>
      <c r="B14" s="9"/>
      <c r="C14" s="27">
        <f>E14+G14+I14+K14+M14+O14+Q14+S14+U14</f>
        <v>81676</v>
      </c>
      <c r="D14" s="27">
        <f>F14+H14+J14+L14+N14+P14+R14+T14+V14</f>
        <v>70993</v>
      </c>
      <c r="E14" s="36">
        <v>20112</v>
      </c>
      <c r="F14" s="27">
        <v>18984</v>
      </c>
      <c r="G14" s="36">
        <v>3220</v>
      </c>
      <c r="H14" s="27">
        <v>2254</v>
      </c>
      <c r="I14" s="36">
        <v>2411</v>
      </c>
      <c r="J14" s="27">
        <v>1480</v>
      </c>
      <c r="K14" s="27">
        <v>2044</v>
      </c>
      <c r="L14" s="27">
        <v>2353</v>
      </c>
      <c r="M14" s="36">
        <v>3556</v>
      </c>
      <c r="N14" s="27">
        <v>2594</v>
      </c>
      <c r="O14" s="36">
        <v>11105</v>
      </c>
      <c r="P14" s="27">
        <v>11219</v>
      </c>
      <c r="Q14" s="27">
        <v>17894</v>
      </c>
      <c r="R14" s="27">
        <v>14021</v>
      </c>
      <c r="S14" s="27">
        <v>12767</v>
      </c>
      <c r="T14" s="27">
        <v>10197</v>
      </c>
      <c r="U14" s="36">
        <v>8567</v>
      </c>
      <c r="V14" s="27">
        <v>7891</v>
      </c>
      <c r="W14" s="28"/>
      <c r="X14" s="28" t="e">
        <f>+#REF!-#REF!</f>
        <v>#REF!</v>
      </c>
      <c r="Y14" s="28"/>
      <c r="Z14" s="28">
        <v>1586218</v>
      </c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</row>
    <row r="15" spans="1:48" ht="15.6">
      <c r="A15" s="5"/>
      <c r="B15" s="9"/>
      <c r="C15" s="27"/>
      <c r="D15" s="27"/>
      <c r="E15" s="36"/>
      <c r="F15" s="27"/>
      <c r="G15" s="36"/>
      <c r="H15" s="27"/>
      <c r="I15" s="36"/>
      <c r="J15" s="27"/>
      <c r="K15" s="27"/>
      <c r="L15" s="27"/>
      <c r="M15" s="36"/>
      <c r="N15" s="27"/>
      <c r="O15" s="36"/>
      <c r="P15" s="27"/>
      <c r="Q15" s="27"/>
      <c r="R15" s="27"/>
      <c r="S15" s="27"/>
      <c r="T15" s="27"/>
      <c r="U15" s="27"/>
      <c r="V15" s="27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</row>
    <row r="16" spans="1:48" ht="15.6">
      <c r="A16" s="5" t="s">
        <v>11</v>
      </c>
      <c r="B16" s="9"/>
      <c r="C16" s="27">
        <f>E16+G16+I16+K16+M16+O16+Q16+S16+U16</f>
        <v>97961.994999999995</v>
      </c>
      <c r="D16" s="27">
        <f>F16+H16+J16+L16+N16+P16+R16+T16+V16</f>
        <v>81006</v>
      </c>
      <c r="E16" s="36">
        <f>'[11]EOps with HPL'!$D$29</f>
        <v>31633.994999999995</v>
      </c>
      <c r="F16" s="27">
        <f>31634-3570</f>
        <v>28064</v>
      </c>
      <c r="G16" s="36">
        <v>15575</v>
      </c>
      <c r="H16" s="27">
        <f>15575-5004-1422</f>
        <v>9149</v>
      </c>
      <c r="I16" s="36">
        <v>10124</v>
      </c>
      <c r="J16" s="27">
        <f>5624-474</f>
        <v>5150</v>
      </c>
      <c r="K16" s="27">
        <v>332</v>
      </c>
      <c r="L16" s="27">
        <v>332</v>
      </c>
      <c r="M16" s="36">
        <v>4686</v>
      </c>
      <c r="N16" s="27">
        <v>2700</v>
      </c>
      <c r="O16" s="36">
        <v>33927</v>
      </c>
      <c r="P16" s="27">
        <v>33927</v>
      </c>
      <c r="Q16" s="27">
        <v>0</v>
      </c>
      <c r="R16" s="27">
        <v>0</v>
      </c>
      <c r="S16" s="27">
        <v>1409</v>
      </c>
      <c r="T16" s="27">
        <v>1409</v>
      </c>
      <c r="U16" s="27">
        <v>275</v>
      </c>
      <c r="V16" s="27">
        <v>275</v>
      </c>
      <c r="W16" s="28"/>
      <c r="X16" s="28" t="e">
        <f>+#REF!-#REF!</f>
        <v>#REF!</v>
      </c>
      <c r="Y16" s="28"/>
      <c r="Z16" s="28">
        <v>1586218</v>
      </c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</row>
    <row r="17" spans="1:48" ht="15.6">
      <c r="A17" s="5"/>
      <c r="B17" s="9"/>
      <c r="C17" s="27"/>
      <c r="D17" s="27"/>
      <c r="E17" s="36"/>
      <c r="F17" s="27"/>
      <c r="G17" s="36"/>
      <c r="H17" s="27"/>
      <c r="I17" s="36"/>
      <c r="J17" s="27"/>
      <c r="K17" s="27"/>
      <c r="L17" s="27"/>
      <c r="M17" s="36"/>
      <c r="N17" s="27"/>
      <c r="O17" s="36"/>
      <c r="P17" s="27"/>
      <c r="Q17" s="27"/>
      <c r="R17" s="27"/>
      <c r="S17" s="27"/>
      <c r="T17" s="27"/>
      <c r="U17" s="27"/>
      <c r="V17" s="27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</row>
    <row r="18" spans="1:48" ht="15.6">
      <c r="A18" s="5" t="s">
        <v>33</v>
      </c>
      <c r="B18" s="9"/>
      <c r="C18" s="27">
        <f>E18+G18+I18+K18+M18+O18+Q18+S18+U18</f>
        <v>10183</v>
      </c>
      <c r="D18" s="27">
        <f>F18+H18+J18+L18+N18+P18+R18+T18+V18</f>
        <v>9408</v>
      </c>
      <c r="E18" s="36">
        <v>0</v>
      </c>
      <c r="F18" s="27">
        <v>0</v>
      </c>
      <c r="G18" s="36">
        <v>0</v>
      </c>
      <c r="H18" s="36">
        <v>0</v>
      </c>
      <c r="I18" s="36">
        <v>0</v>
      </c>
      <c r="J18" s="36">
        <v>0</v>
      </c>
      <c r="K18" s="27">
        <v>0</v>
      </c>
      <c r="L18" s="36">
        <v>0</v>
      </c>
      <c r="M18" s="36">
        <v>0</v>
      </c>
      <c r="N18" s="36">
        <v>0</v>
      </c>
      <c r="O18" s="36">
        <v>0</v>
      </c>
      <c r="P18" s="36">
        <v>0</v>
      </c>
      <c r="Q18" s="27">
        <f>8573-3400+5010</f>
        <v>10183</v>
      </c>
      <c r="R18" s="36">
        <v>9408</v>
      </c>
      <c r="S18" s="27">
        <v>0</v>
      </c>
      <c r="T18" s="36">
        <v>0</v>
      </c>
      <c r="U18" s="27">
        <v>0</v>
      </c>
      <c r="V18" s="36">
        <v>0</v>
      </c>
      <c r="W18" s="28"/>
      <c r="X18" s="28" t="e">
        <f>+#REF!-#REF!</f>
        <v>#REF!</v>
      </c>
      <c r="Y18" s="28"/>
      <c r="Z18" s="28">
        <v>1586218</v>
      </c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</row>
    <row r="19" spans="1:48" ht="15.6">
      <c r="A19" s="5"/>
      <c r="B19" s="9"/>
      <c r="C19" s="27"/>
      <c r="D19" s="27"/>
      <c r="E19" s="36"/>
      <c r="F19" s="27"/>
      <c r="G19" s="36"/>
      <c r="H19" s="36"/>
      <c r="I19" s="36"/>
      <c r="J19" s="36"/>
      <c r="K19" s="27"/>
      <c r="L19" s="36"/>
      <c r="M19" s="36"/>
      <c r="N19" s="36"/>
      <c r="O19" s="36"/>
      <c r="P19" s="36"/>
      <c r="Q19" s="27"/>
      <c r="R19" s="36"/>
      <c r="S19" s="27"/>
      <c r="T19" s="36"/>
      <c r="U19" s="27"/>
      <c r="V19" s="36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</row>
    <row r="20" spans="1:48" ht="15.6">
      <c r="A20" s="5" t="s">
        <v>34</v>
      </c>
      <c r="B20" s="10"/>
      <c r="C20" s="29">
        <f>E20+G20+I20+K20+M20+O20+Q20+S20+U20</f>
        <v>6445</v>
      </c>
      <c r="D20" s="29">
        <f>F20+H20+J20+L20+N20+P20+R20+T20+V20</f>
        <v>6204</v>
      </c>
      <c r="E20" s="40">
        <v>0</v>
      </c>
      <c r="F20" s="29">
        <v>0</v>
      </c>
      <c r="G20" s="40">
        <v>0</v>
      </c>
      <c r="H20" s="40">
        <v>0</v>
      </c>
      <c r="I20" s="40">
        <v>0</v>
      </c>
      <c r="J20" s="40">
        <v>0</v>
      </c>
      <c r="K20" s="29">
        <v>0</v>
      </c>
      <c r="L20" s="40">
        <v>0</v>
      </c>
      <c r="M20" s="40">
        <v>0</v>
      </c>
      <c r="N20" s="40">
        <v>0</v>
      </c>
      <c r="O20" s="40">
        <v>0</v>
      </c>
      <c r="P20" s="40">
        <v>0</v>
      </c>
      <c r="Q20" s="29">
        <f>(36602-32665)+(1100-1000)+2408</f>
        <v>6445</v>
      </c>
      <c r="R20" s="40">
        <v>6204</v>
      </c>
      <c r="S20" s="29">
        <v>0</v>
      </c>
      <c r="T20" s="40">
        <v>0</v>
      </c>
      <c r="U20" s="29">
        <v>0</v>
      </c>
      <c r="V20" s="40">
        <v>0</v>
      </c>
      <c r="W20" s="28"/>
      <c r="X20" s="28" t="e">
        <f>+F20-#REF!</f>
        <v>#REF!</v>
      </c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</row>
    <row r="21" spans="1:48" ht="15.6">
      <c r="A21" s="5"/>
      <c r="B21" s="10"/>
      <c r="C21" s="27"/>
      <c r="D21" s="27"/>
      <c r="E21" s="36"/>
      <c r="F21" s="27"/>
      <c r="G21" s="36"/>
      <c r="H21" s="27"/>
      <c r="I21" s="36"/>
      <c r="J21" s="27"/>
      <c r="K21" s="36"/>
      <c r="L21" s="27"/>
      <c r="M21" s="36"/>
      <c r="N21" s="27"/>
      <c r="O21" s="36"/>
      <c r="P21" s="27"/>
      <c r="Q21" s="27"/>
      <c r="R21" s="27"/>
      <c r="S21" s="36"/>
      <c r="T21" s="27"/>
      <c r="U21" s="36"/>
      <c r="V21" s="27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</row>
    <row r="22" spans="1:48" ht="15.6">
      <c r="A22" s="5" t="s">
        <v>15</v>
      </c>
      <c r="B22" s="10"/>
      <c r="C22" s="27">
        <f t="shared" ref="C22:I22" si="0">SUM(C10:C20)</f>
        <v>324235.995</v>
      </c>
      <c r="D22" s="27">
        <f t="shared" si="0"/>
        <v>264971</v>
      </c>
      <c r="E22" s="36">
        <f t="shared" si="0"/>
        <v>95894.994999999995</v>
      </c>
      <c r="F22" s="27">
        <f t="shared" si="0"/>
        <v>86351</v>
      </c>
      <c r="G22" s="36">
        <f t="shared" si="0"/>
        <v>40811</v>
      </c>
      <c r="H22" s="27">
        <f t="shared" si="0"/>
        <v>19911</v>
      </c>
      <c r="I22" s="36">
        <f t="shared" si="0"/>
        <v>22524</v>
      </c>
      <c r="J22" s="27">
        <f t="shared" ref="J22:V22" si="1">SUM(J10:J20)</f>
        <v>10116</v>
      </c>
      <c r="K22" s="36">
        <f t="shared" si="1"/>
        <v>8836</v>
      </c>
      <c r="L22" s="27">
        <f t="shared" si="1"/>
        <v>8300</v>
      </c>
      <c r="M22" s="36">
        <f t="shared" si="1"/>
        <v>12761</v>
      </c>
      <c r="N22" s="27">
        <f t="shared" si="1"/>
        <v>7894</v>
      </c>
      <c r="O22" s="36">
        <f t="shared" si="1"/>
        <v>75654</v>
      </c>
      <c r="P22" s="27">
        <f t="shared" si="1"/>
        <v>75768</v>
      </c>
      <c r="Q22" s="27">
        <f t="shared" si="1"/>
        <v>37280</v>
      </c>
      <c r="R22" s="27">
        <f t="shared" si="1"/>
        <v>32391</v>
      </c>
      <c r="S22" s="36">
        <f t="shared" si="1"/>
        <v>20239</v>
      </c>
      <c r="T22" s="27">
        <f t="shared" si="1"/>
        <v>14974</v>
      </c>
      <c r="U22" s="36">
        <f t="shared" si="1"/>
        <v>10236</v>
      </c>
      <c r="V22" s="27">
        <f t="shared" si="1"/>
        <v>9266</v>
      </c>
      <c r="W22" s="28"/>
      <c r="X22" s="28" t="e">
        <f>+F22-#REF!</f>
        <v>#REF!</v>
      </c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</row>
    <row r="23" spans="1:48" ht="15.6">
      <c r="A23" s="5"/>
      <c r="B23" s="11"/>
      <c r="C23" s="27"/>
      <c r="D23" s="27"/>
      <c r="E23" s="36"/>
      <c r="F23" s="27"/>
      <c r="G23" s="36"/>
      <c r="H23" s="27"/>
      <c r="I23" s="36"/>
      <c r="J23" s="27"/>
      <c r="K23" s="36"/>
      <c r="L23" s="27"/>
      <c r="M23" s="36"/>
      <c r="N23" s="27"/>
      <c r="O23" s="36"/>
      <c r="P23" s="27"/>
      <c r="Q23" s="27"/>
      <c r="R23" s="27"/>
      <c r="S23" s="36"/>
      <c r="T23" s="27"/>
      <c r="U23" s="36"/>
      <c r="V23" s="27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</row>
    <row r="24" spans="1:48" ht="15.6">
      <c r="A24" s="5" t="s">
        <v>4</v>
      </c>
      <c r="B24" s="11"/>
      <c r="C24" s="27">
        <f t="shared" ref="C24:D26" si="2">E24+G24+I24+K24+M24+O24+Q24+S24+U24</f>
        <v>22946</v>
      </c>
      <c r="D24" s="27">
        <f t="shared" si="2"/>
        <v>22946</v>
      </c>
      <c r="E24" s="36">
        <v>0</v>
      </c>
      <c r="F24" s="27">
        <v>0</v>
      </c>
      <c r="G24" s="36">
        <v>0</v>
      </c>
      <c r="H24" s="27">
        <v>0</v>
      </c>
      <c r="I24" s="36">
        <v>0</v>
      </c>
      <c r="J24" s="27">
        <v>0</v>
      </c>
      <c r="K24" s="36">
        <v>0</v>
      </c>
      <c r="L24" s="27">
        <v>0</v>
      </c>
      <c r="M24" s="36">
        <v>0</v>
      </c>
      <c r="N24" s="27">
        <v>0</v>
      </c>
      <c r="O24" s="36">
        <v>0</v>
      </c>
      <c r="P24" s="27">
        <v>0</v>
      </c>
      <c r="Q24" s="27">
        <v>22946</v>
      </c>
      <c r="R24" s="27">
        <v>22946</v>
      </c>
      <c r="S24" s="36">
        <v>0</v>
      </c>
      <c r="T24" s="27">
        <v>0</v>
      </c>
      <c r="U24" s="36">
        <v>0</v>
      </c>
      <c r="V24" s="27">
        <v>0</v>
      </c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</row>
    <row r="25" spans="1:48" ht="15.6">
      <c r="A25" s="5" t="s">
        <v>5</v>
      </c>
      <c r="B25" s="11"/>
      <c r="C25" s="27">
        <f t="shared" si="2"/>
        <v>32665</v>
      </c>
      <c r="D25" s="27">
        <v>28000</v>
      </c>
      <c r="E25" s="36">
        <v>0</v>
      </c>
      <c r="F25" s="27">
        <v>0</v>
      </c>
      <c r="G25" s="36">
        <v>0</v>
      </c>
      <c r="H25" s="27">
        <v>0</v>
      </c>
      <c r="I25" s="36">
        <v>0</v>
      </c>
      <c r="J25" s="27">
        <v>0</v>
      </c>
      <c r="K25" s="36">
        <v>0</v>
      </c>
      <c r="L25" s="27">
        <v>0</v>
      </c>
      <c r="M25" s="36">
        <v>0</v>
      </c>
      <c r="N25" s="27">
        <v>0</v>
      </c>
      <c r="O25" s="36">
        <v>0</v>
      </c>
      <c r="P25" s="27">
        <v>0</v>
      </c>
      <c r="Q25" s="27">
        <f>4616+2751+5636+1754+10008+822+1421+471+1457+3730-1</f>
        <v>32665</v>
      </c>
      <c r="R25" s="27">
        <v>29600</v>
      </c>
      <c r="S25" s="36">
        <v>0</v>
      </c>
      <c r="T25" s="27">
        <v>0</v>
      </c>
      <c r="U25" s="36">
        <v>0</v>
      </c>
      <c r="V25" s="27">
        <v>0</v>
      </c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</row>
    <row r="26" spans="1:48" ht="15.6">
      <c r="A26" s="5" t="s">
        <v>6</v>
      </c>
      <c r="B26" s="11"/>
      <c r="C26" s="27">
        <f t="shared" si="2"/>
        <v>62243</v>
      </c>
      <c r="D26" s="27">
        <f>62243-3478</f>
        <v>58765</v>
      </c>
      <c r="E26" s="36">
        <v>0</v>
      </c>
      <c r="F26" s="27">
        <v>0</v>
      </c>
      <c r="G26" s="36">
        <v>0</v>
      </c>
      <c r="H26" s="27">
        <v>0</v>
      </c>
      <c r="I26" s="36">
        <v>0</v>
      </c>
      <c r="J26" s="27">
        <v>0</v>
      </c>
      <c r="K26" s="36">
        <v>0</v>
      </c>
      <c r="L26" s="27">
        <v>0</v>
      </c>
      <c r="M26" s="36">
        <v>0</v>
      </c>
      <c r="N26" s="27">
        <v>0</v>
      </c>
      <c r="O26" s="36">
        <v>0</v>
      </c>
      <c r="P26" s="27">
        <v>0</v>
      </c>
      <c r="Q26" s="27">
        <f>57843+4400</f>
        <v>62243</v>
      </c>
      <c r="R26" s="27">
        <v>62243</v>
      </c>
      <c r="S26" s="36">
        <v>0</v>
      </c>
      <c r="T26" s="27">
        <v>0</v>
      </c>
      <c r="U26" s="36">
        <v>0</v>
      </c>
      <c r="V26" s="27">
        <v>0</v>
      </c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</row>
    <row r="27" spans="1:48" ht="15.6">
      <c r="A27" s="6"/>
      <c r="C27" s="27"/>
      <c r="D27" s="27"/>
      <c r="E27" s="36"/>
      <c r="F27" s="27"/>
      <c r="G27" s="36"/>
      <c r="H27" s="27"/>
      <c r="I27" s="36"/>
      <c r="J27" s="27"/>
      <c r="K27" s="36"/>
      <c r="L27" s="27"/>
      <c r="M27" s="36"/>
      <c r="N27" s="27"/>
      <c r="O27" s="36"/>
      <c r="P27" s="27"/>
      <c r="Q27" s="27"/>
      <c r="R27" s="27"/>
      <c r="S27" s="36"/>
      <c r="T27" s="27"/>
      <c r="U27" s="36"/>
      <c r="V27" s="27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</row>
    <row r="28" spans="1:48" ht="16.2" thickBot="1">
      <c r="A28" s="3" t="s">
        <v>25</v>
      </c>
      <c r="B28" s="9"/>
      <c r="C28" s="30">
        <f>SUM(C24:C27)+C22</f>
        <v>442089.995</v>
      </c>
      <c r="D28" s="30">
        <f>SUM(D24:D27)+D22</f>
        <v>374682</v>
      </c>
      <c r="E28" s="41">
        <f>SUM(E24:E27)+E22</f>
        <v>95894.994999999995</v>
      </c>
      <c r="F28" s="30">
        <f>SUM(F24:F27)+F22</f>
        <v>86351</v>
      </c>
      <c r="G28" s="41">
        <f t="shared" ref="G28:V28" si="3">SUM(G24:G27)+G22</f>
        <v>40811</v>
      </c>
      <c r="H28" s="30">
        <f t="shared" si="3"/>
        <v>19911</v>
      </c>
      <c r="I28" s="41">
        <f t="shared" si="3"/>
        <v>22524</v>
      </c>
      <c r="J28" s="30">
        <f t="shared" si="3"/>
        <v>10116</v>
      </c>
      <c r="K28" s="41">
        <f t="shared" si="3"/>
        <v>8836</v>
      </c>
      <c r="L28" s="30">
        <f t="shared" si="3"/>
        <v>8300</v>
      </c>
      <c r="M28" s="41">
        <f t="shared" si="3"/>
        <v>12761</v>
      </c>
      <c r="N28" s="30">
        <f t="shared" si="3"/>
        <v>7894</v>
      </c>
      <c r="O28" s="41">
        <f t="shared" si="3"/>
        <v>75654</v>
      </c>
      <c r="P28" s="30">
        <f t="shared" si="3"/>
        <v>75768</v>
      </c>
      <c r="Q28" s="30">
        <f t="shared" si="3"/>
        <v>155134</v>
      </c>
      <c r="R28" s="30">
        <f t="shared" si="3"/>
        <v>147180</v>
      </c>
      <c r="S28" s="41">
        <f t="shared" si="3"/>
        <v>20239</v>
      </c>
      <c r="T28" s="30">
        <f t="shared" si="3"/>
        <v>14974</v>
      </c>
      <c r="U28" s="41">
        <f t="shared" si="3"/>
        <v>10236</v>
      </c>
      <c r="V28" s="30">
        <f t="shared" si="3"/>
        <v>9266</v>
      </c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</row>
    <row r="29" spans="1:48" ht="16.2" thickTop="1">
      <c r="A29" s="5"/>
      <c r="B29" s="9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42"/>
      <c r="N29" s="13"/>
      <c r="O29" s="13"/>
      <c r="P29" s="13"/>
      <c r="Q29" s="13"/>
      <c r="R29" s="13"/>
      <c r="S29" s="42"/>
      <c r="T29" s="13"/>
      <c r="U29" s="13"/>
      <c r="V29" s="13"/>
      <c r="W29" s="28"/>
      <c r="X29" s="28" t="e">
        <f>+#REF!-#REF!</f>
        <v>#REF!</v>
      </c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</row>
    <row r="30" spans="1:48" hidden="1">
      <c r="A30" s="1" t="s">
        <v>13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</row>
    <row r="31" spans="1:48">
      <c r="A31" s="1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</row>
    <row r="32" spans="1:48">
      <c r="A32" s="1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</row>
    <row r="33" spans="1:48" ht="20.25" customHeight="1">
      <c r="A33" s="26"/>
      <c r="B33" s="24"/>
      <c r="C33" s="44" t="s">
        <v>24</v>
      </c>
      <c r="D33" s="44"/>
      <c r="E33" s="44" t="s">
        <v>28</v>
      </c>
      <c r="F33" s="44"/>
      <c r="G33" s="44" t="s">
        <v>19</v>
      </c>
      <c r="H33" s="44"/>
      <c r="I33" s="44" t="s">
        <v>18</v>
      </c>
      <c r="J33" s="44"/>
      <c r="K33" s="44" t="s">
        <v>29</v>
      </c>
      <c r="L33" s="44"/>
      <c r="M33" s="44" t="s">
        <v>20</v>
      </c>
      <c r="N33" s="44"/>
      <c r="O33" s="44" t="s">
        <v>21</v>
      </c>
      <c r="P33" s="44"/>
      <c r="Q33" s="44" t="s">
        <v>23</v>
      </c>
      <c r="R33" s="44"/>
      <c r="S33" s="44" t="s">
        <v>22</v>
      </c>
      <c r="T33" s="44"/>
      <c r="U33" s="44" t="s">
        <v>14</v>
      </c>
      <c r="V33" s="44"/>
      <c r="W33" s="31"/>
      <c r="X33" s="28"/>
      <c r="Y33" s="31"/>
      <c r="Z33" s="31"/>
      <c r="AA33" s="31"/>
      <c r="AB33" s="31"/>
      <c r="AC33" s="31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</row>
    <row r="34" spans="1:48" ht="16.5" customHeight="1">
      <c r="A34" s="23"/>
      <c r="B34" s="24"/>
      <c r="C34" s="35" t="s">
        <v>31</v>
      </c>
      <c r="D34" s="35" t="s">
        <v>31</v>
      </c>
      <c r="E34" s="35" t="s">
        <v>31</v>
      </c>
      <c r="F34" s="35" t="s">
        <v>31</v>
      </c>
      <c r="G34" s="35" t="s">
        <v>31</v>
      </c>
      <c r="H34" s="35" t="s">
        <v>31</v>
      </c>
      <c r="I34" s="35" t="s">
        <v>31</v>
      </c>
      <c r="J34" s="35" t="s">
        <v>31</v>
      </c>
      <c r="K34" s="35" t="s">
        <v>31</v>
      </c>
      <c r="L34" s="35" t="s">
        <v>31</v>
      </c>
      <c r="M34" s="35" t="s">
        <v>31</v>
      </c>
      <c r="N34" s="35" t="s">
        <v>31</v>
      </c>
      <c r="O34" s="35" t="s">
        <v>31</v>
      </c>
      <c r="P34" s="35" t="s">
        <v>31</v>
      </c>
      <c r="Q34" s="35" t="s">
        <v>31</v>
      </c>
      <c r="R34" s="35" t="s">
        <v>31</v>
      </c>
      <c r="S34" s="35" t="s">
        <v>31</v>
      </c>
      <c r="T34" s="35" t="s">
        <v>31</v>
      </c>
      <c r="U34" s="35" t="s">
        <v>31</v>
      </c>
      <c r="V34" s="35" t="s">
        <v>31</v>
      </c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</row>
    <row r="35" spans="1:48" ht="16.5" customHeight="1">
      <c r="A35" s="25" t="s">
        <v>7</v>
      </c>
      <c r="B35" s="24"/>
      <c r="C35" s="32" t="s">
        <v>9</v>
      </c>
      <c r="D35" s="32" t="s">
        <v>30</v>
      </c>
      <c r="E35" s="32" t="s">
        <v>9</v>
      </c>
      <c r="F35" s="32" t="s">
        <v>30</v>
      </c>
      <c r="G35" s="32" t="s">
        <v>9</v>
      </c>
      <c r="H35" s="32" t="s">
        <v>30</v>
      </c>
      <c r="I35" s="32" t="s">
        <v>9</v>
      </c>
      <c r="J35" s="32" t="s">
        <v>30</v>
      </c>
      <c r="K35" s="32" t="s">
        <v>9</v>
      </c>
      <c r="L35" s="32" t="s">
        <v>30</v>
      </c>
      <c r="M35" s="32" t="s">
        <v>9</v>
      </c>
      <c r="N35" s="32" t="s">
        <v>30</v>
      </c>
      <c r="O35" s="32" t="s">
        <v>9</v>
      </c>
      <c r="P35" s="32" t="s">
        <v>30</v>
      </c>
      <c r="Q35" s="32" t="s">
        <v>9</v>
      </c>
      <c r="R35" s="32" t="s">
        <v>30</v>
      </c>
      <c r="S35" s="32" t="s">
        <v>9</v>
      </c>
      <c r="T35" s="32" t="s">
        <v>30</v>
      </c>
      <c r="U35" s="32" t="s">
        <v>9</v>
      </c>
      <c r="V35" s="32" t="s">
        <v>30</v>
      </c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</row>
    <row r="36" spans="1:48" ht="15.6">
      <c r="A36" s="6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</row>
    <row r="37" spans="1:48" ht="15.6">
      <c r="A37" s="5" t="s">
        <v>12</v>
      </c>
      <c r="C37" s="36">
        <f t="shared" ref="C37:D41" si="4">E37+G37+I37+K37+M37+O37+Q37+S37+U37</f>
        <v>88098</v>
      </c>
      <c r="D37" s="27">
        <f t="shared" si="4"/>
        <v>44914</v>
      </c>
      <c r="E37" s="36">
        <f>12819+6481</f>
        <v>19300</v>
      </c>
      <c r="F37" s="27">
        <f>19300-1324-5240</f>
        <v>12736</v>
      </c>
      <c r="G37" s="36">
        <f>13496+6131</f>
        <v>19627</v>
      </c>
      <c r="H37" s="27">
        <f>19627-215-10055-5568</f>
        <v>3789</v>
      </c>
      <c r="I37" s="36">
        <f>296+8463</f>
        <v>8759</v>
      </c>
      <c r="J37" s="27">
        <f>8759-215-5540-2293</f>
        <v>711</v>
      </c>
      <c r="K37" s="36">
        <v>703</v>
      </c>
      <c r="L37" s="27">
        <v>703</v>
      </c>
      <c r="M37" s="36">
        <v>5556</v>
      </c>
      <c r="N37" s="27">
        <v>0</v>
      </c>
      <c r="O37" s="36">
        <f>1857+17896</f>
        <v>19753</v>
      </c>
      <c r="P37" s="27">
        <v>19753</v>
      </c>
      <c r="Q37" s="36">
        <f>9506-Q40</f>
        <v>3705</v>
      </c>
      <c r="R37" s="27">
        <v>3705</v>
      </c>
      <c r="S37" s="36">
        <v>10153</v>
      </c>
      <c r="T37" s="27">
        <f>10153-4230-2948</f>
        <v>2975</v>
      </c>
      <c r="U37" s="36">
        <v>542</v>
      </c>
      <c r="V37" s="27">
        <v>542</v>
      </c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</row>
    <row r="38" spans="1:48" ht="15.6">
      <c r="A38" s="5" t="s">
        <v>10</v>
      </c>
      <c r="C38" s="36">
        <f t="shared" si="4"/>
        <v>5988</v>
      </c>
      <c r="D38" s="27">
        <f t="shared" si="4"/>
        <v>5988</v>
      </c>
      <c r="E38" s="36">
        <v>2994</v>
      </c>
      <c r="F38" s="27">
        <v>2994</v>
      </c>
      <c r="G38" s="36">
        <v>0</v>
      </c>
      <c r="H38" s="27">
        <v>0</v>
      </c>
      <c r="I38" s="36"/>
      <c r="J38" s="27">
        <v>0</v>
      </c>
      <c r="K38" s="36">
        <f>E38</f>
        <v>2994</v>
      </c>
      <c r="L38" s="27">
        <v>2994</v>
      </c>
      <c r="M38" s="36">
        <v>0</v>
      </c>
      <c r="N38" s="27">
        <v>0</v>
      </c>
      <c r="O38" s="36">
        <v>0</v>
      </c>
      <c r="P38" s="27">
        <v>0</v>
      </c>
      <c r="Q38" s="36">
        <v>0</v>
      </c>
      <c r="R38" s="27">
        <v>0</v>
      </c>
      <c r="S38" s="36">
        <v>0</v>
      </c>
      <c r="T38" s="27">
        <v>0</v>
      </c>
      <c r="U38" s="36">
        <v>0</v>
      </c>
      <c r="V38" s="27">
        <v>0</v>
      </c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</row>
    <row r="39" spans="1:48" ht="15.6">
      <c r="A39" s="5" t="s">
        <v>32</v>
      </c>
      <c r="C39" s="36">
        <f t="shared" si="4"/>
        <v>98588</v>
      </c>
      <c r="D39" s="27">
        <f t="shared" si="4"/>
        <v>42934</v>
      </c>
      <c r="E39" s="36">
        <v>0</v>
      </c>
      <c r="F39" s="27">
        <v>0</v>
      </c>
      <c r="G39" s="36">
        <v>0</v>
      </c>
      <c r="H39" s="27">
        <v>0</v>
      </c>
      <c r="I39" s="36"/>
      <c r="J39" s="27">
        <v>0</v>
      </c>
      <c r="K39" s="36">
        <v>0</v>
      </c>
      <c r="L39" s="27">
        <v>0</v>
      </c>
      <c r="M39" s="36">
        <v>0</v>
      </c>
      <c r="N39" s="27">
        <v>0</v>
      </c>
      <c r="O39" s="36">
        <v>0</v>
      </c>
      <c r="P39" s="27">
        <v>0</v>
      </c>
      <c r="Q39" s="36">
        <v>98588</v>
      </c>
      <c r="R39" s="27">
        <v>42934</v>
      </c>
      <c r="S39" s="36">
        <v>0</v>
      </c>
      <c r="T39" s="27">
        <v>0</v>
      </c>
      <c r="U39" s="36">
        <v>0</v>
      </c>
      <c r="V39" s="27">
        <v>0</v>
      </c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</row>
    <row r="40" spans="1:48" ht="15.6">
      <c r="A40" s="5" t="s">
        <v>33</v>
      </c>
      <c r="C40" s="36">
        <f>E40+G40+I40+K40+M40+O40+Q40+S40+U40</f>
        <v>5801</v>
      </c>
      <c r="D40" s="27">
        <f>F40+H40+J40+L40+N40+P40+R40+T40+V40</f>
        <v>0</v>
      </c>
      <c r="E40" s="36">
        <v>0</v>
      </c>
      <c r="F40" s="27">
        <v>0</v>
      </c>
      <c r="G40" s="36">
        <v>0</v>
      </c>
      <c r="H40" s="27">
        <v>0</v>
      </c>
      <c r="I40" s="36"/>
      <c r="J40" s="27">
        <v>0</v>
      </c>
      <c r="K40" s="36">
        <v>0</v>
      </c>
      <c r="L40" s="27">
        <v>0</v>
      </c>
      <c r="M40" s="36">
        <v>0</v>
      </c>
      <c r="N40" s="27">
        <v>0</v>
      </c>
      <c r="O40" s="36">
        <v>0</v>
      </c>
      <c r="P40" s="27">
        <v>0</v>
      </c>
      <c r="Q40" s="36">
        <f>4827+974</f>
        <v>5801</v>
      </c>
      <c r="R40" s="27">
        <v>0</v>
      </c>
      <c r="S40" s="36">
        <v>0</v>
      </c>
      <c r="T40" s="27">
        <v>0</v>
      </c>
      <c r="U40" s="36">
        <v>0</v>
      </c>
      <c r="V40" s="27">
        <v>0</v>
      </c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</row>
    <row r="41" spans="1:48" ht="15.6">
      <c r="A41" s="5" t="s">
        <v>11</v>
      </c>
      <c r="C41" s="36">
        <f t="shared" si="4"/>
        <v>3178</v>
      </c>
      <c r="D41" s="27">
        <f t="shared" si="4"/>
        <v>3178</v>
      </c>
      <c r="E41" s="36">
        <v>0</v>
      </c>
      <c r="F41" s="27">
        <v>0</v>
      </c>
      <c r="G41" s="36">
        <v>0</v>
      </c>
      <c r="H41" s="27">
        <v>0</v>
      </c>
      <c r="I41" s="36"/>
      <c r="J41" s="27">
        <v>0</v>
      </c>
      <c r="K41" s="36">
        <v>0</v>
      </c>
      <c r="L41" s="27">
        <v>0</v>
      </c>
      <c r="M41" s="36">
        <v>0</v>
      </c>
      <c r="N41" s="27">
        <v>0</v>
      </c>
      <c r="O41" s="36">
        <v>2178</v>
      </c>
      <c r="P41" s="27">
        <v>2178</v>
      </c>
      <c r="Q41" s="36">
        <v>1000</v>
      </c>
      <c r="R41" s="27">
        <v>1000</v>
      </c>
      <c r="S41" s="36">
        <v>0</v>
      </c>
      <c r="T41" s="27">
        <v>0</v>
      </c>
      <c r="U41" s="36">
        <v>0</v>
      </c>
      <c r="V41" s="27">
        <v>0</v>
      </c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</row>
    <row r="42" spans="1:48" ht="15.6">
      <c r="A42" s="3"/>
      <c r="C42" s="36"/>
      <c r="D42" s="27"/>
      <c r="E42" s="36"/>
      <c r="F42" s="27"/>
      <c r="G42" s="36"/>
      <c r="H42" s="27"/>
      <c r="I42" s="36"/>
      <c r="J42" s="27"/>
      <c r="K42" s="36"/>
      <c r="L42" s="27"/>
      <c r="M42" s="36"/>
      <c r="N42" s="27"/>
      <c r="O42" s="36"/>
      <c r="P42" s="27"/>
      <c r="Q42" s="36"/>
      <c r="R42" s="27"/>
      <c r="S42" s="36"/>
      <c r="T42" s="27"/>
      <c r="U42" s="36"/>
      <c r="V42" s="27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</row>
    <row r="43" spans="1:48" ht="15.6">
      <c r="A43" s="3" t="s">
        <v>26</v>
      </c>
      <c r="C43" s="37">
        <f>SUM(C36:C42)</f>
        <v>201653</v>
      </c>
      <c r="D43" s="33">
        <f>SUM(D36:D42)</f>
        <v>97014</v>
      </c>
      <c r="E43" s="37">
        <f>SUM(E36:E42)</f>
        <v>22294</v>
      </c>
      <c r="F43" s="33">
        <f>SUM(F36:F42)</f>
        <v>15730</v>
      </c>
      <c r="G43" s="37">
        <f t="shared" ref="G43:V43" si="5">SUM(G36:G42)</f>
        <v>19627</v>
      </c>
      <c r="H43" s="33">
        <f t="shared" si="5"/>
        <v>3789</v>
      </c>
      <c r="I43" s="37">
        <f t="shared" si="5"/>
        <v>8759</v>
      </c>
      <c r="J43" s="33">
        <f t="shared" si="5"/>
        <v>711</v>
      </c>
      <c r="K43" s="37">
        <f t="shared" si="5"/>
        <v>3697</v>
      </c>
      <c r="L43" s="33">
        <f t="shared" si="5"/>
        <v>3697</v>
      </c>
      <c r="M43" s="37">
        <f t="shared" si="5"/>
        <v>5556</v>
      </c>
      <c r="N43" s="33">
        <f t="shared" si="5"/>
        <v>0</v>
      </c>
      <c r="O43" s="37">
        <f t="shared" si="5"/>
        <v>21931</v>
      </c>
      <c r="P43" s="33">
        <f t="shared" si="5"/>
        <v>21931</v>
      </c>
      <c r="Q43" s="37">
        <f t="shared" si="5"/>
        <v>109094</v>
      </c>
      <c r="R43" s="33">
        <f t="shared" si="5"/>
        <v>47639</v>
      </c>
      <c r="S43" s="37">
        <f t="shared" si="5"/>
        <v>10153</v>
      </c>
      <c r="T43" s="33">
        <f t="shared" si="5"/>
        <v>2975</v>
      </c>
      <c r="U43" s="37">
        <f t="shared" si="5"/>
        <v>542</v>
      </c>
      <c r="V43" s="33">
        <f t="shared" si="5"/>
        <v>542</v>
      </c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</row>
    <row r="44" spans="1:48" ht="15.6">
      <c r="A44" s="3"/>
      <c r="C44" s="28"/>
      <c r="D44" s="28"/>
      <c r="E44" s="38"/>
      <c r="F44" s="28"/>
      <c r="G44" s="38"/>
      <c r="H44" s="28"/>
      <c r="I44" s="38"/>
      <c r="J44" s="28"/>
      <c r="K44" s="28"/>
      <c r="L44" s="28"/>
      <c r="M44" s="38"/>
      <c r="N44" s="28"/>
      <c r="O44" s="3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</row>
    <row r="45" spans="1:48" ht="16.2" thickBot="1">
      <c r="A45" s="3" t="s">
        <v>35</v>
      </c>
      <c r="C45" s="34">
        <f>C43+C28</f>
        <v>643742.995</v>
      </c>
      <c r="D45" s="34">
        <f>D43+D28</f>
        <v>471696</v>
      </c>
      <c r="E45" s="39">
        <f>E43+E28</f>
        <v>118188.995</v>
      </c>
      <c r="F45" s="34">
        <f>F43+F28</f>
        <v>102081</v>
      </c>
      <c r="G45" s="39">
        <f t="shared" ref="G45:V45" si="6">G43+G28</f>
        <v>60438</v>
      </c>
      <c r="H45" s="34">
        <f t="shared" si="6"/>
        <v>23700</v>
      </c>
      <c r="I45" s="39">
        <f t="shared" si="6"/>
        <v>31283</v>
      </c>
      <c r="J45" s="34">
        <f t="shared" si="6"/>
        <v>10827</v>
      </c>
      <c r="K45" s="34">
        <f t="shared" si="6"/>
        <v>12533</v>
      </c>
      <c r="L45" s="34">
        <f t="shared" si="6"/>
        <v>11997</v>
      </c>
      <c r="M45" s="39">
        <f t="shared" si="6"/>
        <v>18317</v>
      </c>
      <c r="N45" s="34">
        <f t="shared" si="6"/>
        <v>7894</v>
      </c>
      <c r="O45" s="39">
        <f t="shared" si="6"/>
        <v>97585</v>
      </c>
      <c r="P45" s="34">
        <f t="shared" si="6"/>
        <v>97699</v>
      </c>
      <c r="Q45" s="34">
        <f t="shared" si="6"/>
        <v>264228</v>
      </c>
      <c r="R45" s="34">
        <f t="shared" si="6"/>
        <v>194819</v>
      </c>
      <c r="S45" s="34">
        <f t="shared" si="6"/>
        <v>30392</v>
      </c>
      <c r="T45" s="34">
        <f t="shared" si="6"/>
        <v>17949</v>
      </c>
      <c r="U45" s="34">
        <f t="shared" si="6"/>
        <v>10778</v>
      </c>
      <c r="V45" s="34">
        <f t="shared" si="6"/>
        <v>9808</v>
      </c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</row>
    <row r="46" spans="1:48" ht="16.2" thickTop="1">
      <c r="A46" s="3"/>
      <c r="C46" s="27"/>
      <c r="D46" s="27"/>
      <c r="E46" s="36"/>
      <c r="F46" s="27"/>
      <c r="G46" s="36"/>
      <c r="H46" s="27"/>
      <c r="I46" s="36"/>
      <c r="J46" s="27"/>
      <c r="K46" s="27"/>
      <c r="L46" s="27"/>
      <c r="M46" s="36"/>
      <c r="N46" s="27"/>
      <c r="O46" s="36"/>
      <c r="P46" s="27"/>
      <c r="Q46" s="27"/>
      <c r="R46" s="27"/>
      <c r="S46" s="27"/>
      <c r="T46" s="27"/>
      <c r="U46" s="27"/>
      <c r="V46" s="27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</row>
    <row r="47" spans="1:48" ht="16.2" thickBot="1">
      <c r="A47" s="3" t="s">
        <v>36</v>
      </c>
      <c r="C47" s="34">
        <f>+C22+C43</f>
        <v>525888.995</v>
      </c>
      <c r="D47" s="34">
        <f t="shared" ref="D47:V47" si="7">+D22+D43</f>
        <v>361985</v>
      </c>
      <c r="E47" s="34">
        <f t="shared" si="7"/>
        <v>118188.995</v>
      </c>
      <c r="F47" s="34">
        <f t="shared" si="7"/>
        <v>102081</v>
      </c>
      <c r="G47" s="34">
        <f t="shared" si="7"/>
        <v>60438</v>
      </c>
      <c r="H47" s="34">
        <f t="shared" si="7"/>
        <v>23700</v>
      </c>
      <c r="I47" s="34">
        <f t="shared" si="7"/>
        <v>31283</v>
      </c>
      <c r="J47" s="34">
        <f t="shared" si="7"/>
        <v>10827</v>
      </c>
      <c r="K47" s="34">
        <f t="shared" si="7"/>
        <v>12533</v>
      </c>
      <c r="L47" s="34">
        <f t="shared" si="7"/>
        <v>11997</v>
      </c>
      <c r="M47" s="34">
        <f t="shared" si="7"/>
        <v>18317</v>
      </c>
      <c r="N47" s="34">
        <f t="shared" si="7"/>
        <v>7894</v>
      </c>
      <c r="O47" s="34">
        <f t="shared" si="7"/>
        <v>97585</v>
      </c>
      <c r="P47" s="34">
        <f t="shared" si="7"/>
        <v>97699</v>
      </c>
      <c r="Q47" s="34">
        <f t="shared" si="7"/>
        <v>146374</v>
      </c>
      <c r="R47" s="34">
        <f t="shared" si="7"/>
        <v>80030</v>
      </c>
      <c r="S47" s="34">
        <f t="shared" si="7"/>
        <v>30392</v>
      </c>
      <c r="T47" s="34">
        <f t="shared" si="7"/>
        <v>17949</v>
      </c>
      <c r="U47" s="34">
        <f t="shared" si="7"/>
        <v>10778</v>
      </c>
      <c r="V47" s="34">
        <f t="shared" si="7"/>
        <v>9808</v>
      </c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</row>
    <row r="48" spans="1:48" ht="16.2" thickTop="1">
      <c r="A48" s="3"/>
    </row>
    <row r="49" spans="1:26" ht="15.6" hidden="1">
      <c r="A49" s="12" t="s">
        <v>16</v>
      </c>
    </row>
    <row r="50" spans="1:26" ht="15.6" hidden="1">
      <c r="A50" s="3" t="s">
        <v>17</v>
      </c>
      <c r="X50" s="8" t="e">
        <v>#REF!</v>
      </c>
      <c r="Z50" s="8">
        <v>9443675</v>
      </c>
    </row>
    <row r="51" spans="1:26" ht="15.6">
      <c r="A51" s="3"/>
    </row>
    <row r="52" spans="1:26" ht="15.6">
      <c r="A52" s="3"/>
    </row>
    <row r="53" spans="1:26" ht="15.6">
      <c r="A53" s="3"/>
      <c r="C53" s="28">
        <f>+E47+G47+I47+K47+M47+O47+Q47+S47+U47</f>
        <v>525888.995</v>
      </c>
      <c r="D53" s="28">
        <f>+F47+H47+J47+L47+N47+P47+R47+T47+V47</f>
        <v>361985</v>
      </c>
    </row>
    <row r="54" spans="1:26" ht="15.6">
      <c r="A54" s="3"/>
    </row>
    <row r="55" spans="1:26">
      <c r="A55" s="1"/>
    </row>
    <row r="56" spans="1:26">
      <c r="A56" s="1"/>
    </row>
    <row r="57" spans="1:26">
      <c r="A57" s="1"/>
    </row>
    <row r="58" spans="1:26">
      <c r="A58" s="1"/>
    </row>
    <row r="59" spans="1:26">
      <c r="A59" s="1"/>
    </row>
    <row r="60" spans="1:26">
      <c r="A60" s="1"/>
    </row>
    <row r="61" spans="1:26">
      <c r="A61" s="1"/>
    </row>
    <row r="62" spans="1:26">
      <c r="A62" s="1"/>
    </row>
    <row r="63" spans="1:26">
      <c r="A63" s="1"/>
    </row>
    <row r="64" spans="1:26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</sheetData>
  <mergeCells count="21">
    <mergeCell ref="U33:V33"/>
    <mergeCell ref="X7:X8"/>
    <mergeCell ref="Q6:R6"/>
    <mergeCell ref="S6:T6"/>
    <mergeCell ref="U6:V6"/>
    <mergeCell ref="I6:J6"/>
    <mergeCell ref="K6:L6"/>
    <mergeCell ref="M6:N6"/>
    <mergeCell ref="O6:P6"/>
    <mergeCell ref="I33:J33"/>
    <mergeCell ref="K33:L33"/>
    <mergeCell ref="M33:N33"/>
    <mergeCell ref="O33:P33"/>
    <mergeCell ref="Q33:R33"/>
    <mergeCell ref="S33:T33"/>
    <mergeCell ref="C6:D6"/>
    <mergeCell ref="C33:D33"/>
    <mergeCell ref="E33:F33"/>
    <mergeCell ref="G33:H33"/>
    <mergeCell ref="E6:F6"/>
    <mergeCell ref="G6:H6"/>
  </mergeCells>
  <phoneticPr fontId="0" type="noConversion"/>
  <printOptions horizontalCentered="1"/>
  <pageMargins left="0.18" right="0.18" top="0.75" bottom="0.25" header="0.5" footer="0.5"/>
  <pageSetup paperSize="5" scale="50" orientation="landscape" r:id="rId1"/>
  <headerFooter alignWithMargins="0">
    <oddFooter>&amp;R&amp;T  &amp;D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Summary</vt:lpstr>
      <vt:lpstr>Summary!Print_Area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mgalvan</dc:creator>
  <cp:lastModifiedBy>Havlíček Jan</cp:lastModifiedBy>
  <cp:lastPrinted>2001-11-21T13:45:20Z</cp:lastPrinted>
  <dcterms:created xsi:type="dcterms:W3CDTF">2001-09-26T19:22:19Z</dcterms:created>
  <dcterms:modified xsi:type="dcterms:W3CDTF">2023-09-10T16:05:37Z</dcterms:modified>
</cp:coreProperties>
</file>