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bookViews>
  <sheets>
    <sheet name="Mortgage Pricing Tool " sheetId="21" r:id="rId1"/>
    <sheet name="Data" sheetId="1" r:id="rId2"/>
    <sheet name="term structure" sheetId="2" r:id="rId3"/>
    <sheet name="BDT_Tree" sheetId="19" r:id="rId4"/>
    <sheet name="Pool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8" i="1"/>
  <c r="C20" i="1"/>
  <c r="C22" i="1"/>
  <c r="A1" i="16"/>
  <c r="S1" i="16"/>
  <c r="A2" i="16"/>
  <c r="C2" i="16"/>
  <c r="A3" i="16"/>
  <c r="C3" i="16"/>
  <c r="A4" i="16"/>
  <c r="C4" i="16"/>
  <c r="A5" i="16"/>
  <c r="C5" i="16"/>
  <c r="H5" i="16"/>
  <c r="I5" i="16"/>
  <c r="K5" i="16"/>
  <c r="L5" i="16"/>
  <c r="M5" i="16"/>
  <c r="Q5" i="16"/>
  <c r="S5" i="16"/>
  <c r="X5" i="16"/>
  <c r="AC5" i="16"/>
  <c r="AH5" i="16"/>
  <c r="AM5" i="16"/>
  <c r="AR5" i="16"/>
  <c r="AW5" i="16"/>
  <c r="BB5" i="16"/>
  <c r="BG5" i="16"/>
  <c r="BL5" i="16"/>
  <c r="BQ5" i="16"/>
  <c r="BV5" i="16"/>
  <c r="CA5" i="16"/>
  <c r="CF5" i="16"/>
  <c r="CK5" i="16"/>
  <c r="CP5" i="16"/>
  <c r="CU5" i="16"/>
  <c r="CZ5" i="16"/>
  <c r="DD5" i="16"/>
  <c r="A6" i="16"/>
  <c r="G6" i="16"/>
  <c r="H6" i="16"/>
  <c r="I6" i="16"/>
  <c r="J6" i="16"/>
  <c r="K6" i="16"/>
  <c r="L6" i="16"/>
  <c r="M6" i="16"/>
  <c r="N6" i="16"/>
  <c r="O6" i="16"/>
  <c r="P6" i="16"/>
  <c r="Q6" i="16"/>
  <c r="R6" i="16"/>
  <c r="S6" i="16"/>
  <c r="T6" i="16"/>
  <c r="U6" i="16"/>
  <c r="W6" i="16"/>
  <c r="X6" i="16"/>
  <c r="Y6" i="16"/>
  <c r="Z6" i="16"/>
  <c r="AA6" i="16"/>
  <c r="AB6" i="16"/>
  <c r="AC6" i="16"/>
  <c r="AD6" i="16"/>
  <c r="AE6" i="16"/>
  <c r="AF6" i="16"/>
  <c r="AG6" i="16"/>
  <c r="AH6" i="16"/>
  <c r="AI6" i="16"/>
  <c r="AJ6" i="16"/>
  <c r="AK6" i="16"/>
  <c r="AL6" i="16"/>
  <c r="AM6" i="16"/>
  <c r="AN6" i="16"/>
  <c r="AO6" i="16"/>
  <c r="AP6" i="16"/>
  <c r="AQ6" i="16"/>
  <c r="AR6" i="16"/>
  <c r="AS6" i="16"/>
  <c r="AT6" i="16"/>
  <c r="AU6" i="16"/>
  <c r="AV6" i="16"/>
  <c r="AW6" i="16"/>
  <c r="AX6" i="16"/>
  <c r="AZ6" i="16"/>
  <c r="BA6" i="16"/>
  <c r="BB6" i="16"/>
  <c r="BC6" i="16"/>
  <c r="BD6" i="16"/>
  <c r="BE6" i="16"/>
  <c r="BF6" i="16"/>
  <c r="BG6" i="16"/>
  <c r="BH6" i="16"/>
  <c r="BI6" i="16"/>
  <c r="BJ6" i="16"/>
  <c r="BK6" i="16"/>
  <c r="BL6" i="16"/>
  <c r="BM6" i="16"/>
  <c r="BN6" i="16"/>
  <c r="BO6" i="16"/>
  <c r="BP6" i="16"/>
  <c r="BQ6" i="16"/>
  <c r="BR6" i="16"/>
  <c r="BS6" i="16"/>
  <c r="BT6" i="16"/>
  <c r="BU6" i="16"/>
  <c r="BV6" i="16"/>
  <c r="BW6" i="16"/>
  <c r="BX6" i="16"/>
  <c r="BY6" i="16"/>
  <c r="BZ6" i="16"/>
  <c r="CA6" i="16"/>
  <c r="CB6" i="16"/>
  <c r="CC6" i="16"/>
  <c r="CD6" i="16"/>
  <c r="CE6" i="16"/>
  <c r="CF6" i="16"/>
  <c r="CG6" i="16"/>
  <c r="CH6" i="16"/>
  <c r="CI6" i="16"/>
  <c r="CJ6" i="16"/>
  <c r="CK6" i="16"/>
  <c r="CL6" i="16"/>
  <c r="CM6" i="16"/>
  <c r="CN6" i="16"/>
  <c r="CO6" i="16"/>
  <c r="CP6" i="16"/>
  <c r="CQ6" i="16"/>
  <c r="CR6" i="16"/>
  <c r="CS6" i="16"/>
  <c r="CT6" i="16"/>
  <c r="CU6" i="16"/>
  <c r="CV6" i="16"/>
  <c r="CW6" i="16"/>
  <c r="CX6" i="16"/>
  <c r="CY6" i="16"/>
  <c r="CZ6" i="16"/>
  <c r="DA6" i="16"/>
  <c r="DB6" i="16"/>
  <c r="DC6" i="16"/>
  <c r="DD6" i="16"/>
  <c r="DE6" i="16"/>
  <c r="DF6" i="16"/>
  <c r="DG6" i="16"/>
  <c r="DH6" i="16"/>
  <c r="DI6" i="16"/>
  <c r="DJ6" i="16"/>
  <c r="A7" i="16"/>
  <c r="C7" i="16"/>
  <c r="G7" i="16"/>
  <c r="H7" i="16"/>
  <c r="I7" i="16"/>
  <c r="J7" i="16"/>
  <c r="K7" i="16"/>
  <c r="L7" i="16"/>
  <c r="M7" i="16"/>
  <c r="N7" i="16"/>
  <c r="O7" i="16"/>
  <c r="P7" i="16"/>
  <c r="Q7" i="16"/>
  <c r="R7" i="16"/>
  <c r="S7" i="16"/>
  <c r="T7" i="16"/>
  <c r="U7" i="16"/>
  <c r="W7" i="16"/>
  <c r="X7" i="16"/>
  <c r="Y7" i="16"/>
  <c r="Z7" i="16"/>
  <c r="AA7" i="16"/>
  <c r="AB7" i="16"/>
  <c r="AC7" i="16"/>
  <c r="AD7" i="16"/>
  <c r="AE7" i="16"/>
  <c r="AF7" i="16"/>
  <c r="AG7" i="16"/>
  <c r="AH7" i="16"/>
  <c r="AI7" i="16"/>
  <c r="AJ7" i="16"/>
  <c r="AK7" i="16"/>
  <c r="AL7" i="16"/>
  <c r="AM7" i="16"/>
  <c r="AN7" i="16"/>
  <c r="AO7" i="16"/>
  <c r="AP7" i="16"/>
  <c r="AQ7" i="16"/>
  <c r="AR7" i="16"/>
  <c r="AS7" i="16"/>
  <c r="AT7" i="16"/>
  <c r="AU7" i="16"/>
  <c r="AV7" i="16"/>
  <c r="AW7" i="16"/>
  <c r="AX7" i="16"/>
  <c r="AZ7" i="16"/>
  <c r="BA7" i="16"/>
  <c r="BB7" i="16"/>
  <c r="BC7" i="16"/>
  <c r="BD7" i="16"/>
  <c r="BE7" i="16"/>
  <c r="BF7" i="16"/>
  <c r="BG7" i="16"/>
  <c r="BH7" i="16"/>
  <c r="BI7" i="16"/>
  <c r="BJ7" i="16"/>
  <c r="BK7" i="16"/>
  <c r="BL7" i="16"/>
  <c r="BM7" i="16"/>
  <c r="BN7" i="16"/>
  <c r="BO7" i="16"/>
  <c r="BP7" i="16"/>
  <c r="BQ7" i="16"/>
  <c r="BR7" i="16"/>
  <c r="BS7" i="16"/>
  <c r="BT7" i="16"/>
  <c r="BU7" i="16"/>
  <c r="BV7" i="16"/>
  <c r="BW7" i="16"/>
  <c r="BX7" i="16"/>
  <c r="BY7" i="16"/>
  <c r="BZ7" i="16"/>
  <c r="CA7" i="16"/>
  <c r="CB7" i="16"/>
  <c r="CC7" i="16"/>
  <c r="CD7" i="16"/>
  <c r="CE7" i="16"/>
  <c r="CF7" i="16"/>
  <c r="CG7" i="16"/>
  <c r="CH7" i="16"/>
  <c r="CI7" i="16"/>
  <c r="CJ7" i="16"/>
  <c r="CK7" i="16"/>
  <c r="CL7" i="16"/>
  <c r="CM7" i="16"/>
  <c r="CN7" i="16"/>
  <c r="CO7" i="16"/>
  <c r="CP7" i="16"/>
  <c r="CQ7" i="16"/>
  <c r="CR7" i="16"/>
  <c r="CS7" i="16"/>
  <c r="CT7" i="16"/>
  <c r="CU7" i="16"/>
  <c r="CV7" i="16"/>
  <c r="CW7" i="16"/>
  <c r="CX7" i="16"/>
  <c r="CY7" i="16"/>
  <c r="CZ7" i="16"/>
  <c r="DA7" i="16"/>
  <c r="DB7" i="16"/>
  <c r="DC7" i="16"/>
  <c r="DD7" i="16"/>
  <c r="DE7" i="16"/>
  <c r="DF7" i="16"/>
  <c r="DG7" i="16"/>
  <c r="DH7" i="16"/>
  <c r="DI7" i="16"/>
  <c r="DJ7" i="16"/>
  <c r="A8" i="16"/>
  <c r="C8" i="16"/>
  <c r="G8" i="16"/>
  <c r="H8" i="16"/>
  <c r="I8" i="16"/>
  <c r="J8" i="16"/>
  <c r="K8" i="16"/>
  <c r="L8" i="16"/>
  <c r="M8" i="16"/>
  <c r="N8" i="16"/>
  <c r="O8" i="16"/>
  <c r="P8" i="16"/>
  <c r="Q8" i="16"/>
  <c r="R8" i="16"/>
  <c r="S8" i="16"/>
  <c r="T8" i="16"/>
  <c r="U8" i="16"/>
  <c r="W8" i="16"/>
  <c r="X8" i="16"/>
  <c r="Y8" i="16"/>
  <c r="Z8" i="16"/>
  <c r="AA8" i="16"/>
  <c r="AB8" i="16"/>
  <c r="AC8" i="16"/>
  <c r="AD8" i="16"/>
  <c r="AE8" i="16"/>
  <c r="AF8" i="16"/>
  <c r="AG8" i="16"/>
  <c r="AH8" i="16"/>
  <c r="AI8" i="16"/>
  <c r="AJ8" i="16"/>
  <c r="AK8" i="16"/>
  <c r="AL8" i="16"/>
  <c r="AM8" i="16"/>
  <c r="AN8" i="16"/>
  <c r="AO8" i="16"/>
  <c r="AP8" i="16"/>
  <c r="AQ8" i="16"/>
  <c r="AR8" i="16"/>
  <c r="AS8" i="16"/>
  <c r="AT8" i="16"/>
  <c r="AU8" i="16"/>
  <c r="AV8" i="16"/>
  <c r="AW8" i="16"/>
  <c r="AX8" i="16"/>
  <c r="AZ8" i="16"/>
  <c r="BA8" i="16"/>
  <c r="BB8" i="16"/>
  <c r="BC8" i="16"/>
  <c r="BD8" i="16"/>
  <c r="BE8" i="16"/>
  <c r="BF8" i="16"/>
  <c r="BG8" i="16"/>
  <c r="BH8" i="16"/>
  <c r="BI8" i="16"/>
  <c r="BJ8" i="16"/>
  <c r="BK8" i="16"/>
  <c r="BL8" i="16"/>
  <c r="BM8" i="16"/>
  <c r="BN8" i="16"/>
  <c r="BO8" i="16"/>
  <c r="BP8" i="16"/>
  <c r="BQ8" i="16"/>
  <c r="BR8" i="16"/>
  <c r="BS8" i="16"/>
  <c r="BT8" i="16"/>
  <c r="BU8" i="16"/>
  <c r="BV8" i="16"/>
  <c r="BW8" i="16"/>
  <c r="BX8" i="16"/>
  <c r="BY8" i="16"/>
  <c r="BZ8" i="16"/>
  <c r="CA8" i="16"/>
  <c r="CB8" i="16"/>
  <c r="CC8" i="16"/>
  <c r="CD8" i="16"/>
  <c r="CE8" i="16"/>
  <c r="CF8" i="16"/>
  <c r="CG8" i="16"/>
  <c r="CH8" i="16"/>
  <c r="CI8" i="16"/>
  <c r="CJ8" i="16"/>
  <c r="CK8" i="16"/>
  <c r="CL8" i="16"/>
  <c r="CM8" i="16"/>
  <c r="CN8" i="16"/>
  <c r="CO8" i="16"/>
  <c r="CP8" i="16"/>
  <c r="CQ8" i="16"/>
  <c r="CR8" i="16"/>
  <c r="CS8" i="16"/>
  <c r="CT8" i="16"/>
  <c r="CU8" i="16"/>
  <c r="CV8" i="16"/>
  <c r="CW8" i="16"/>
  <c r="CX8" i="16"/>
  <c r="CY8" i="16"/>
  <c r="CZ8" i="16"/>
  <c r="DA8" i="16"/>
  <c r="DB8" i="16"/>
  <c r="DC8" i="16"/>
  <c r="DD8" i="16"/>
  <c r="DE8" i="16"/>
  <c r="DF8" i="16"/>
  <c r="DG8" i="16"/>
  <c r="DH8" i="16"/>
  <c r="DI8" i="16"/>
  <c r="DJ8" i="16"/>
  <c r="A9" i="16"/>
  <c r="C9" i="16"/>
  <c r="G9" i="16"/>
  <c r="H9" i="16"/>
  <c r="I9" i="16"/>
  <c r="J9" i="16"/>
  <c r="K9" i="16"/>
  <c r="L9" i="16"/>
  <c r="M9" i="16"/>
  <c r="N9" i="16"/>
  <c r="O9" i="16"/>
  <c r="P9" i="16"/>
  <c r="Q9" i="16"/>
  <c r="R9" i="16"/>
  <c r="S9" i="16"/>
  <c r="T9" i="16"/>
  <c r="U9" i="16"/>
  <c r="W9" i="16"/>
  <c r="X9" i="16"/>
  <c r="Y9" i="16"/>
  <c r="Z9" i="16"/>
  <c r="AA9" i="16"/>
  <c r="AB9" i="16"/>
  <c r="AC9" i="16"/>
  <c r="AD9" i="16"/>
  <c r="AE9" i="16"/>
  <c r="AF9" i="16"/>
  <c r="AG9" i="16"/>
  <c r="AH9" i="16"/>
  <c r="AI9" i="16"/>
  <c r="AJ9" i="16"/>
  <c r="AK9" i="16"/>
  <c r="AL9" i="16"/>
  <c r="AM9" i="16"/>
  <c r="AN9" i="16"/>
  <c r="AO9" i="16"/>
  <c r="AP9" i="16"/>
  <c r="AQ9" i="16"/>
  <c r="AR9" i="16"/>
  <c r="AS9" i="16"/>
  <c r="AT9" i="16"/>
  <c r="AU9" i="16"/>
  <c r="AV9" i="16"/>
  <c r="AW9" i="16"/>
  <c r="AX9" i="16"/>
  <c r="AZ9" i="16"/>
  <c r="BA9" i="16"/>
  <c r="BB9" i="16"/>
  <c r="BC9" i="16"/>
  <c r="BD9" i="16"/>
  <c r="BE9" i="16"/>
  <c r="BF9" i="16"/>
  <c r="BG9" i="16"/>
  <c r="BH9" i="16"/>
  <c r="BI9" i="16"/>
  <c r="BJ9" i="16"/>
  <c r="BK9" i="16"/>
  <c r="BL9" i="16"/>
  <c r="BM9" i="16"/>
  <c r="BN9" i="16"/>
  <c r="BO9" i="16"/>
  <c r="BP9" i="16"/>
  <c r="BQ9" i="16"/>
  <c r="BR9" i="16"/>
  <c r="BS9" i="16"/>
  <c r="BT9" i="16"/>
  <c r="BU9" i="16"/>
  <c r="BV9" i="16"/>
  <c r="BW9" i="16"/>
  <c r="BX9" i="16"/>
  <c r="BY9" i="16"/>
  <c r="BZ9" i="16"/>
  <c r="CA9" i="16"/>
  <c r="CB9" i="16"/>
  <c r="CC9" i="16"/>
  <c r="CD9" i="16"/>
  <c r="CE9" i="16"/>
  <c r="CF9" i="16"/>
  <c r="CG9" i="16"/>
  <c r="CH9" i="16"/>
  <c r="CI9" i="16"/>
  <c r="CJ9" i="16"/>
  <c r="CK9" i="16"/>
  <c r="CL9" i="16"/>
  <c r="CM9" i="16"/>
  <c r="CN9" i="16"/>
  <c r="CO9" i="16"/>
  <c r="CP9" i="16"/>
  <c r="CQ9" i="16"/>
  <c r="CR9" i="16"/>
  <c r="CS9" i="16"/>
  <c r="CT9" i="16"/>
  <c r="CU9" i="16"/>
  <c r="CV9" i="16"/>
  <c r="CW9" i="16"/>
  <c r="CX9" i="16"/>
  <c r="CY9" i="16"/>
  <c r="CZ9" i="16"/>
  <c r="DA9" i="16"/>
  <c r="DB9" i="16"/>
  <c r="DC9" i="16"/>
  <c r="DD9" i="16"/>
  <c r="DE9" i="16"/>
  <c r="DF9" i="16"/>
  <c r="DG9" i="16"/>
  <c r="DH9" i="16"/>
  <c r="DI9" i="16"/>
  <c r="DJ9" i="16"/>
  <c r="G10" i="16"/>
  <c r="H10" i="16"/>
  <c r="I10" i="16"/>
  <c r="J10" i="16"/>
  <c r="K10" i="16"/>
  <c r="L10" i="16"/>
  <c r="M10" i="16"/>
  <c r="N10" i="16"/>
  <c r="O10" i="16"/>
  <c r="P10" i="16"/>
  <c r="Q10" i="16"/>
  <c r="R10" i="16"/>
  <c r="S10" i="16"/>
  <c r="T10" i="16"/>
  <c r="U10" i="16"/>
  <c r="W10"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AU10" i="16"/>
  <c r="AV10" i="16"/>
  <c r="AW10" i="16"/>
  <c r="AX10" i="16"/>
  <c r="AZ10" i="16"/>
  <c r="BA10" i="16"/>
  <c r="BB10" i="16"/>
  <c r="BC10" i="16"/>
  <c r="BD10" i="16"/>
  <c r="BE10" i="16"/>
  <c r="BF10" i="16"/>
  <c r="BG10" i="16"/>
  <c r="BH10" i="16"/>
  <c r="BI10" i="16"/>
  <c r="BJ10" i="16"/>
  <c r="BK10" i="16"/>
  <c r="BL10" i="16"/>
  <c r="BM10" i="16"/>
  <c r="BN10" i="16"/>
  <c r="BO10" i="16"/>
  <c r="BP10" i="16"/>
  <c r="BQ10" i="16"/>
  <c r="BR10" i="16"/>
  <c r="BS10" i="16"/>
  <c r="BT10" i="16"/>
  <c r="BU10" i="16"/>
  <c r="BV10" i="16"/>
  <c r="BW10" i="16"/>
  <c r="BX10" i="16"/>
  <c r="BY10" i="16"/>
  <c r="BZ10" i="16"/>
  <c r="CA10" i="16"/>
  <c r="CB10" i="16"/>
  <c r="CC10" i="16"/>
  <c r="CD10" i="16"/>
  <c r="CE10" i="16"/>
  <c r="CF10" i="16"/>
  <c r="CG10" i="16"/>
  <c r="CH10" i="16"/>
  <c r="CI10" i="16"/>
  <c r="CJ10" i="16"/>
  <c r="CK10" i="16"/>
  <c r="CL10" i="16"/>
  <c r="CM10" i="16"/>
  <c r="CN10" i="16"/>
  <c r="CO10" i="16"/>
  <c r="CP10" i="16"/>
  <c r="CQ10" i="16"/>
  <c r="CR10" i="16"/>
  <c r="CS10" i="16"/>
  <c r="CT10" i="16"/>
  <c r="CU10" i="16"/>
  <c r="CV10" i="16"/>
  <c r="CW10" i="16"/>
  <c r="CX10" i="16"/>
  <c r="CY10" i="16"/>
  <c r="CZ10" i="16"/>
  <c r="DA10" i="16"/>
  <c r="DB10" i="16"/>
  <c r="DC10" i="16"/>
  <c r="DD10" i="16"/>
  <c r="DE10" i="16"/>
  <c r="DF10" i="16"/>
  <c r="DG10" i="16"/>
  <c r="DH10" i="16"/>
  <c r="DI10" i="16"/>
  <c r="DJ10" i="16"/>
  <c r="A11" i="16"/>
  <c r="C11" i="16"/>
  <c r="G11" i="16"/>
  <c r="H11" i="16"/>
  <c r="I11" i="16"/>
  <c r="J11" i="16"/>
  <c r="K11" i="16"/>
  <c r="L11" i="16"/>
  <c r="M11" i="16"/>
  <c r="N11" i="16"/>
  <c r="O11" i="16"/>
  <c r="P11" i="16"/>
  <c r="Q11" i="16"/>
  <c r="R11" i="16"/>
  <c r="S11" i="16"/>
  <c r="T11" i="16"/>
  <c r="U11" i="16"/>
  <c r="W11" i="16"/>
  <c r="X11" i="16"/>
  <c r="Y11" i="16"/>
  <c r="Z11" i="16"/>
  <c r="AA11" i="16"/>
  <c r="AB11" i="16"/>
  <c r="AC11" i="16"/>
  <c r="AD11" i="16"/>
  <c r="AE11" i="16"/>
  <c r="AF11" i="16"/>
  <c r="AG11" i="16"/>
  <c r="AH11" i="16"/>
  <c r="AI11" i="16"/>
  <c r="AJ11" i="16"/>
  <c r="AK11" i="16"/>
  <c r="AL11" i="16"/>
  <c r="AM11" i="16"/>
  <c r="AN11" i="16"/>
  <c r="AO11" i="16"/>
  <c r="AP11" i="16"/>
  <c r="AQ11" i="16"/>
  <c r="AR11" i="16"/>
  <c r="AS11" i="16"/>
  <c r="AT11" i="16"/>
  <c r="AU11" i="16"/>
  <c r="AV11" i="16"/>
  <c r="AW11" i="16"/>
  <c r="AX11" i="16"/>
  <c r="AZ11" i="16"/>
  <c r="BA11" i="16"/>
  <c r="BB11" i="16"/>
  <c r="BC11" i="16"/>
  <c r="BD11" i="16"/>
  <c r="BE11" i="16"/>
  <c r="BF11" i="16"/>
  <c r="BG11" i="16"/>
  <c r="BH11" i="16"/>
  <c r="BI11" i="16"/>
  <c r="BJ11" i="16"/>
  <c r="BK11" i="16"/>
  <c r="BL11" i="16"/>
  <c r="BM11" i="16"/>
  <c r="BN11" i="16"/>
  <c r="BO11" i="16"/>
  <c r="BP11" i="16"/>
  <c r="BQ11" i="16"/>
  <c r="BR11" i="16"/>
  <c r="BS11" i="16"/>
  <c r="BT11" i="16"/>
  <c r="BU11" i="16"/>
  <c r="BV11" i="16"/>
  <c r="BW11" i="16"/>
  <c r="BX11" i="16"/>
  <c r="BY11" i="16"/>
  <c r="BZ11" i="16"/>
  <c r="CA11" i="16"/>
  <c r="CB11" i="16"/>
  <c r="CC11" i="16"/>
  <c r="CD11" i="16"/>
  <c r="CE11" i="16"/>
  <c r="CF11" i="16"/>
  <c r="CG11" i="16"/>
  <c r="CH11" i="16"/>
  <c r="CI11" i="16"/>
  <c r="CJ11" i="16"/>
  <c r="CK11" i="16"/>
  <c r="CL11" i="16"/>
  <c r="CM11" i="16"/>
  <c r="CN11" i="16"/>
  <c r="CO11" i="16"/>
  <c r="CP11" i="16"/>
  <c r="CQ11" i="16"/>
  <c r="CR11" i="16"/>
  <c r="CS11" i="16"/>
  <c r="CT11" i="16"/>
  <c r="CU11" i="16"/>
  <c r="CV11" i="16"/>
  <c r="CW11" i="16"/>
  <c r="CX11" i="16"/>
  <c r="CY11" i="16"/>
  <c r="CZ11" i="16"/>
  <c r="DA11" i="16"/>
  <c r="DB11" i="16"/>
  <c r="DC11" i="16"/>
  <c r="DD11" i="16"/>
  <c r="DE11" i="16"/>
  <c r="DF11" i="16"/>
  <c r="DG11" i="16"/>
  <c r="DH11" i="16"/>
  <c r="DI11" i="16"/>
  <c r="DJ11" i="16"/>
  <c r="G12" i="16"/>
  <c r="H12" i="16"/>
  <c r="I12" i="16"/>
  <c r="J12" i="16"/>
  <c r="K12" i="16"/>
  <c r="L12" i="16"/>
  <c r="M12" i="16"/>
  <c r="N12" i="16"/>
  <c r="O12" i="16"/>
  <c r="P12" i="16"/>
  <c r="Q12" i="16"/>
  <c r="R12" i="16"/>
  <c r="S12" i="16"/>
  <c r="T12" i="16"/>
  <c r="U12" i="16"/>
  <c r="W12"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U12" i="16"/>
  <c r="AV12" i="16"/>
  <c r="AW12" i="16"/>
  <c r="AX12" i="16"/>
  <c r="AZ12" i="16"/>
  <c r="BA12" i="16"/>
  <c r="BB12" i="16"/>
  <c r="BC12" i="16"/>
  <c r="BD12" i="16"/>
  <c r="BE12" i="16"/>
  <c r="BF12" i="16"/>
  <c r="BG12" i="16"/>
  <c r="BH12" i="16"/>
  <c r="BI12" i="16"/>
  <c r="BJ12" i="16"/>
  <c r="BK12" i="16"/>
  <c r="BL12" i="16"/>
  <c r="BM12" i="16"/>
  <c r="BN12" i="16"/>
  <c r="BO12" i="16"/>
  <c r="BP12" i="16"/>
  <c r="BQ12" i="16"/>
  <c r="BR12" i="16"/>
  <c r="BS12" i="16"/>
  <c r="BT12" i="16"/>
  <c r="BU12" i="16"/>
  <c r="BV12" i="16"/>
  <c r="BW12" i="16"/>
  <c r="BX12" i="16"/>
  <c r="BY12" i="16"/>
  <c r="BZ12" i="16"/>
  <c r="CA12" i="16"/>
  <c r="CB12" i="16"/>
  <c r="CC12" i="16"/>
  <c r="CD12" i="16"/>
  <c r="CE12" i="16"/>
  <c r="CF12" i="16"/>
  <c r="CG12" i="16"/>
  <c r="CH12" i="16"/>
  <c r="CI12" i="16"/>
  <c r="CJ12" i="16"/>
  <c r="CK12" i="16"/>
  <c r="CL12" i="16"/>
  <c r="CM12" i="16"/>
  <c r="CN12" i="16"/>
  <c r="CO12" i="16"/>
  <c r="CP12" i="16"/>
  <c r="CQ12" i="16"/>
  <c r="CR12" i="16"/>
  <c r="CS12" i="16"/>
  <c r="CT12" i="16"/>
  <c r="CU12" i="16"/>
  <c r="CV12" i="16"/>
  <c r="CW12" i="16"/>
  <c r="CX12" i="16"/>
  <c r="CY12" i="16"/>
  <c r="CZ12" i="16"/>
  <c r="DA12" i="16"/>
  <c r="DB12" i="16"/>
  <c r="DC12" i="16"/>
  <c r="DD12" i="16"/>
  <c r="DE12" i="16"/>
  <c r="DF12" i="16"/>
  <c r="DG12" i="16"/>
  <c r="DH12" i="16"/>
  <c r="DI12" i="16"/>
  <c r="DJ12" i="16"/>
  <c r="G13" i="16"/>
  <c r="H13" i="16"/>
  <c r="I13" i="16"/>
  <c r="J13" i="16"/>
  <c r="K13" i="16"/>
  <c r="L13" i="16"/>
  <c r="M13" i="16"/>
  <c r="N13" i="16"/>
  <c r="O13" i="16"/>
  <c r="P13" i="16"/>
  <c r="Q13" i="16"/>
  <c r="R13" i="16"/>
  <c r="S13" i="16"/>
  <c r="T13" i="16"/>
  <c r="U13" i="16"/>
  <c r="W13" i="16"/>
  <c r="X13" i="16"/>
  <c r="Y13" i="16"/>
  <c r="Z13" i="16"/>
  <c r="AA13" i="16"/>
  <c r="AB13" i="16"/>
  <c r="AC13" i="16"/>
  <c r="AD13" i="16"/>
  <c r="AE13" i="16"/>
  <c r="AF13" i="16"/>
  <c r="AG13" i="16"/>
  <c r="AH13" i="16"/>
  <c r="AI13" i="16"/>
  <c r="AJ13" i="16"/>
  <c r="AK13" i="16"/>
  <c r="AL13" i="16"/>
  <c r="AM13" i="16"/>
  <c r="AN13" i="16"/>
  <c r="AO13" i="16"/>
  <c r="AP13" i="16"/>
  <c r="AQ13" i="16"/>
  <c r="AR13" i="16"/>
  <c r="AS13" i="16"/>
  <c r="AT13" i="16"/>
  <c r="AU13" i="16"/>
  <c r="AV13" i="16"/>
  <c r="AW13" i="16"/>
  <c r="AX13" i="16"/>
  <c r="AZ13" i="16"/>
  <c r="BA13" i="16"/>
  <c r="BB13" i="16"/>
  <c r="BC13" i="16"/>
  <c r="BD13" i="16"/>
  <c r="BE13" i="16"/>
  <c r="BF13" i="16"/>
  <c r="BG13" i="16"/>
  <c r="BH13" i="16"/>
  <c r="BI13" i="16"/>
  <c r="BJ13" i="16"/>
  <c r="BK13" i="16"/>
  <c r="BL13" i="16"/>
  <c r="BM13" i="16"/>
  <c r="BN13" i="16"/>
  <c r="BO13" i="16"/>
  <c r="BP13" i="16"/>
  <c r="BQ13" i="16"/>
  <c r="BR13" i="16"/>
  <c r="BS13" i="16"/>
  <c r="BT13" i="16"/>
  <c r="BU13" i="16"/>
  <c r="BV13" i="16"/>
  <c r="BW13" i="16"/>
  <c r="BX13" i="16"/>
  <c r="BY13" i="16"/>
  <c r="BZ13" i="16"/>
  <c r="CA13" i="16"/>
  <c r="CB13" i="16"/>
  <c r="CC13" i="16"/>
  <c r="CD13" i="16"/>
  <c r="CE13" i="16"/>
  <c r="CF13" i="16"/>
  <c r="CG13" i="16"/>
  <c r="CH13" i="16"/>
  <c r="CI13" i="16"/>
  <c r="CJ13" i="16"/>
  <c r="CK13" i="16"/>
  <c r="CL13" i="16"/>
  <c r="CM13" i="16"/>
  <c r="CN13" i="16"/>
  <c r="CO13" i="16"/>
  <c r="CP13" i="16"/>
  <c r="CQ13" i="16"/>
  <c r="CR13" i="16"/>
  <c r="CS13" i="16"/>
  <c r="CT13" i="16"/>
  <c r="CU13" i="16"/>
  <c r="CV13" i="16"/>
  <c r="CW13" i="16"/>
  <c r="CX13" i="16"/>
  <c r="CY13" i="16"/>
  <c r="CZ13" i="16"/>
  <c r="DA13" i="16"/>
  <c r="DB13" i="16"/>
  <c r="DC13" i="16"/>
  <c r="DD13" i="16"/>
  <c r="DE13" i="16"/>
  <c r="DF13" i="16"/>
  <c r="DG13" i="16"/>
  <c r="DH13" i="16"/>
  <c r="DI13" i="16"/>
  <c r="DJ13" i="16"/>
  <c r="G14" i="16"/>
  <c r="H14" i="16"/>
  <c r="I14" i="16"/>
  <c r="J14" i="16"/>
  <c r="K14" i="16"/>
  <c r="L14" i="16"/>
  <c r="M14" i="16"/>
  <c r="N14" i="16"/>
  <c r="O14" i="16"/>
  <c r="P14" i="16"/>
  <c r="Q14" i="16"/>
  <c r="R14" i="16"/>
  <c r="S14" i="16"/>
  <c r="T14" i="16"/>
  <c r="U14" i="16"/>
  <c r="W14" i="16"/>
  <c r="X14" i="16"/>
  <c r="Y14" i="16"/>
  <c r="Z14" i="16"/>
  <c r="AA14" i="16"/>
  <c r="AB14" i="16"/>
  <c r="AC14" i="16"/>
  <c r="AD14" i="16"/>
  <c r="AE14" i="16"/>
  <c r="AF14" i="16"/>
  <c r="AG14" i="16"/>
  <c r="AH14" i="16"/>
  <c r="AI14" i="16"/>
  <c r="AJ14" i="16"/>
  <c r="AK14" i="16"/>
  <c r="AL14" i="16"/>
  <c r="AM14" i="16"/>
  <c r="AN14" i="16"/>
  <c r="AO14" i="16"/>
  <c r="AP14" i="16"/>
  <c r="AQ14" i="16"/>
  <c r="AR14" i="16"/>
  <c r="AS14" i="16"/>
  <c r="AT14" i="16"/>
  <c r="AU14" i="16"/>
  <c r="AV14" i="16"/>
  <c r="AW14" i="16"/>
  <c r="AX14" i="16"/>
  <c r="AZ14" i="16"/>
  <c r="BA14" i="16"/>
  <c r="BB14" i="16"/>
  <c r="BC14" i="16"/>
  <c r="BD14" i="16"/>
  <c r="BE14" i="16"/>
  <c r="BF14" i="16"/>
  <c r="BG14" i="16"/>
  <c r="BH14" i="16"/>
  <c r="BI14" i="16"/>
  <c r="BJ14" i="16"/>
  <c r="BK14" i="16"/>
  <c r="BL14" i="16"/>
  <c r="BM14" i="16"/>
  <c r="BN14" i="16"/>
  <c r="BO14" i="16"/>
  <c r="BP14" i="16"/>
  <c r="BQ14" i="16"/>
  <c r="BR14" i="16"/>
  <c r="BS14" i="16"/>
  <c r="BT14" i="16"/>
  <c r="BU14" i="16"/>
  <c r="BV14" i="16"/>
  <c r="BW14" i="16"/>
  <c r="BX14" i="16"/>
  <c r="BY14" i="16"/>
  <c r="BZ14" i="16"/>
  <c r="CA14" i="16"/>
  <c r="CB14" i="16"/>
  <c r="CC14" i="16"/>
  <c r="CD14" i="16"/>
  <c r="CE14" i="16"/>
  <c r="CF14" i="16"/>
  <c r="CG14" i="16"/>
  <c r="CH14" i="16"/>
  <c r="CI14" i="16"/>
  <c r="CJ14" i="16"/>
  <c r="CK14" i="16"/>
  <c r="CL14" i="16"/>
  <c r="CM14" i="16"/>
  <c r="CN14" i="16"/>
  <c r="CO14" i="16"/>
  <c r="CP14" i="16"/>
  <c r="CQ14" i="16"/>
  <c r="CR14" i="16"/>
  <c r="CS14" i="16"/>
  <c r="CT14" i="16"/>
  <c r="CU14" i="16"/>
  <c r="CV14" i="16"/>
  <c r="CW14" i="16"/>
  <c r="CX14" i="16"/>
  <c r="CY14" i="16"/>
  <c r="CZ14" i="16"/>
  <c r="DA14" i="16"/>
  <c r="DB14" i="16"/>
  <c r="DC14" i="16"/>
  <c r="DD14" i="16"/>
  <c r="DE14" i="16"/>
  <c r="DF14" i="16"/>
  <c r="DG14" i="16"/>
  <c r="DH14" i="16"/>
  <c r="DI14" i="16"/>
  <c r="DJ14" i="16"/>
  <c r="G15" i="16"/>
  <c r="H15" i="16"/>
  <c r="I15" i="16"/>
  <c r="J15" i="16"/>
  <c r="K15" i="16"/>
  <c r="L15" i="16"/>
  <c r="M15" i="16"/>
  <c r="N15" i="16"/>
  <c r="O15" i="16"/>
  <c r="P15" i="16"/>
  <c r="Q15" i="16"/>
  <c r="R15" i="16"/>
  <c r="S15" i="16"/>
  <c r="T15" i="16"/>
  <c r="U15" i="16"/>
  <c r="W15" i="16"/>
  <c r="X15" i="16"/>
  <c r="Y15" i="16"/>
  <c r="Z15" i="16"/>
  <c r="AA15" i="16"/>
  <c r="AB15" i="16"/>
  <c r="AC15" i="16"/>
  <c r="AD15" i="16"/>
  <c r="AE15" i="16"/>
  <c r="AF15" i="16"/>
  <c r="AG15" i="16"/>
  <c r="AH15" i="16"/>
  <c r="AI15" i="16"/>
  <c r="AJ15" i="16"/>
  <c r="AK15" i="16"/>
  <c r="AL15" i="16"/>
  <c r="AM15" i="16"/>
  <c r="AN15" i="16"/>
  <c r="AO15" i="16"/>
  <c r="AP15" i="16"/>
  <c r="AQ15" i="16"/>
  <c r="AR15" i="16"/>
  <c r="AS15" i="16"/>
  <c r="AT15" i="16"/>
  <c r="AU15" i="16"/>
  <c r="AV15" i="16"/>
  <c r="AW15" i="16"/>
  <c r="AX15" i="16"/>
  <c r="AZ15" i="16"/>
  <c r="BA15" i="16"/>
  <c r="BB15" i="16"/>
  <c r="BC15" i="16"/>
  <c r="BD15" i="16"/>
  <c r="BE15" i="16"/>
  <c r="BF15" i="16"/>
  <c r="BG15" i="16"/>
  <c r="BH15" i="16"/>
  <c r="BI15" i="16"/>
  <c r="BJ15" i="16"/>
  <c r="BK15" i="16"/>
  <c r="BL15" i="16"/>
  <c r="BM15" i="16"/>
  <c r="BN15" i="16"/>
  <c r="BO15" i="16"/>
  <c r="BP15" i="16"/>
  <c r="BQ15" i="16"/>
  <c r="BR15" i="16"/>
  <c r="BS15" i="16"/>
  <c r="BT15" i="16"/>
  <c r="BU15" i="16"/>
  <c r="BV15" i="16"/>
  <c r="BW15" i="16"/>
  <c r="BX15" i="16"/>
  <c r="BY15" i="16"/>
  <c r="BZ15" i="16"/>
  <c r="CA15" i="16"/>
  <c r="CB15" i="16"/>
  <c r="CC15" i="16"/>
  <c r="CD15" i="16"/>
  <c r="CE15" i="16"/>
  <c r="CF15" i="16"/>
  <c r="CG15" i="16"/>
  <c r="CH15" i="16"/>
  <c r="CI15" i="16"/>
  <c r="CJ15" i="16"/>
  <c r="CK15" i="16"/>
  <c r="CL15" i="16"/>
  <c r="CM15" i="16"/>
  <c r="CN15" i="16"/>
  <c r="CO15" i="16"/>
  <c r="CP15" i="16"/>
  <c r="CQ15" i="16"/>
  <c r="CR15" i="16"/>
  <c r="CS15" i="16"/>
  <c r="CT15" i="16"/>
  <c r="CU15" i="16"/>
  <c r="CV15" i="16"/>
  <c r="CW15" i="16"/>
  <c r="CX15" i="16"/>
  <c r="CY15" i="16"/>
  <c r="CZ15" i="16"/>
  <c r="DA15" i="16"/>
  <c r="DB15" i="16"/>
  <c r="DC15" i="16"/>
  <c r="DD15" i="16"/>
  <c r="DE15" i="16"/>
  <c r="DF15" i="16"/>
  <c r="DG15" i="16"/>
  <c r="DH15" i="16"/>
  <c r="DI15" i="16"/>
  <c r="DJ15" i="16"/>
  <c r="G16" i="16"/>
  <c r="H16" i="16"/>
  <c r="I16" i="16"/>
  <c r="J16" i="16"/>
  <c r="K16" i="16"/>
  <c r="L16" i="16"/>
  <c r="M16" i="16"/>
  <c r="N16" i="16"/>
  <c r="O16" i="16"/>
  <c r="P16" i="16"/>
  <c r="Q16" i="16"/>
  <c r="R16" i="16"/>
  <c r="S16" i="16"/>
  <c r="T16" i="16"/>
  <c r="U16" i="16"/>
  <c r="W16" i="16"/>
  <c r="X16" i="16"/>
  <c r="Y16" i="16"/>
  <c r="Z16" i="16"/>
  <c r="AA16" i="16"/>
  <c r="AB16" i="16"/>
  <c r="AC16" i="16"/>
  <c r="AD16" i="16"/>
  <c r="AE16" i="16"/>
  <c r="AF16" i="16"/>
  <c r="AG16" i="16"/>
  <c r="AH16" i="16"/>
  <c r="AI16" i="16"/>
  <c r="AJ16" i="16"/>
  <c r="AK16" i="16"/>
  <c r="AL16" i="16"/>
  <c r="AM16" i="16"/>
  <c r="AN16" i="16"/>
  <c r="AO16" i="16"/>
  <c r="AP16" i="16"/>
  <c r="AQ16" i="16"/>
  <c r="AR16" i="16"/>
  <c r="AS16" i="16"/>
  <c r="AT16" i="16"/>
  <c r="AU16" i="16"/>
  <c r="AV16" i="16"/>
  <c r="AW16" i="16"/>
  <c r="AX16" i="16"/>
  <c r="AZ16" i="16"/>
  <c r="BA16" i="16"/>
  <c r="BB16" i="16"/>
  <c r="BC16" i="16"/>
  <c r="BD16" i="16"/>
  <c r="BE16" i="16"/>
  <c r="BF16" i="16"/>
  <c r="BG16" i="16"/>
  <c r="BH16" i="16"/>
  <c r="BI16" i="16"/>
  <c r="BJ16" i="16"/>
  <c r="BK16" i="16"/>
  <c r="BL16" i="16"/>
  <c r="BM16" i="16"/>
  <c r="BN16" i="16"/>
  <c r="BO16" i="16"/>
  <c r="BP16" i="16"/>
  <c r="BQ16" i="16"/>
  <c r="BR16" i="16"/>
  <c r="BS16" i="16"/>
  <c r="BT16" i="16"/>
  <c r="BU16" i="16"/>
  <c r="BV16" i="16"/>
  <c r="BW16" i="16"/>
  <c r="BX16" i="16"/>
  <c r="BY16" i="16"/>
  <c r="BZ16" i="16"/>
  <c r="CA16" i="16"/>
  <c r="CB16" i="16"/>
  <c r="CC16" i="16"/>
  <c r="CD16" i="16"/>
  <c r="CE16" i="16"/>
  <c r="CF16" i="16"/>
  <c r="CG16" i="16"/>
  <c r="CH16" i="16"/>
  <c r="CI16" i="16"/>
  <c r="CJ16" i="16"/>
  <c r="CK16" i="16"/>
  <c r="CL16" i="16"/>
  <c r="CM16" i="16"/>
  <c r="CN16" i="16"/>
  <c r="CO16" i="16"/>
  <c r="CP16" i="16"/>
  <c r="CQ16" i="16"/>
  <c r="CR16" i="16"/>
  <c r="CS16" i="16"/>
  <c r="CT16" i="16"/>
  <c r="CU16" i="16"/>
  <c r="CV16" i="16"/>
  <c r="CW16" i="16"/>
  <c r="CX16" i="16"/>
  <c r="CY16" i="16"/>
  <c r="CZ16" i="16"/>
  <c r="DA16" i="16"/>
  <c r="DB16" i="16"/>
  <c r="DC16" i="16"/>
  <c r="DD16" i="16"/>
  <c r="DE16" i="16"/>
  <c r="DF16" i="16"/>
  <c r="DG16" i="16"/>
  <c r="DH16" i="16"/>
  <c r="DI16" i="16"/>
  <c r="DJ16" i="16"/>
  <c r="G17" i="16"/>
  <c r="H17" i="16"/>
  <c r="I17" i="16"/>
  <c r="J17" i="16"/>
  <c r="K17" i="16"/>
  <c r="L17" i="16"/>
  <c r="M17" i="16"/>
  <c r="N17" i="16"/>
  <c r="O17" i="16"/>
  <c r="P17" i="16"/>
  <c r="Q17" i="16"/>
  <c r="R17" i="16"/>
  <c r="S17" i="16"/>
  <c r="T17" i="16"/>
  <c r="U17" i="16"/>
  <c r="W17" i="16"/>
  <c r="X17" i="16"/>
  <c r="Y17" i="16"/>
  <c r="Z17" i="16"/>
  <c r="AA17" i="16"/>
  <c r="AB17" i="16"/>
  <c r="AC17" i="16"/>
  <c r="AD17" i="16"/>
  <c r="AE17" i="16"/>
  <c r="AF17" i="16"/>
  <c r="AG17" i="16"/>
  <c r="AH17" i="16"/>
  <c r="AI17" i="16"/>
  <c r="AJ17" i="16"/>
  <c r="AK17" i="16"/>
  <c r="AL17" i="16"/>
  <c r="AM17" i="16"/>
  <c r="AN17" i="16"/>
  <c r="AO17" i="16"/>
  <c r="AP17" i="16"/>
  <c r="AQ17" i="16"/>
  <c r="AR17" i="16"/>
  <c r="AS17" i="16"/>
  <c r="AT17" i="16"/>
  <c r="AU17" i="16"/>
  <c r="AV17" i="16"/>
  <c r="AW17" i="16"/>
  <c r="AX17" i="16"/>
  <c r="AZ17" i="16"/>
  <c r="BA17" i="16"/>
  <c r="BB17" i="16"/>
  <c r="BC17" i="16"/>
  <c r="BD17" i="16"/>
  <c r="BE17" i="16"/>
  <c r="BF17" i="16"/>
  <c r="BG17" i="16"/>
  <c r="BH17" i="16"/>
  <c r="BI17" i="16"/>
  <c r="BJ17" i="16"/>
  <c r="BK17" i="16"/>
  <c r="BL17" i="16"/>
  <c r="BM17" i="16"/>
  <c r="BN17" i="16"/>
  <c r="BO17" i="16"/>
  <c r="BP17" i="16"/>
  <c r="BQ17" i="16"/>
  <c r="BR17" i="16"/>
  <c r="BS17" i="16"/>
  <c r="BT17" i="16"/>
  <c r="BU17" i="16"/>
  <c r="BV17" i="16"/>
  <c r="BW17" i="16"/>
  <c r="BX17" i="16"/>
  <c r="BY17" i="16"/>
  <c r="BZ17" i="16"/>
  <c r="CA17" i="16"/>
  <c r="CB17" i="16"/>
  <c r="CC17" i="16"/>
  <c r="CD17" i="16"/>
  <c r="CE17" i="16"/>
  <c r="CF17" i="16"/>
  <c r="CG17" i="16"/>
  <c r="CH17" i="16"/>
  <c r="CI17" i="16"/>
  <c r="CJ17" i="16"/>
  <c r="CK17" i="16"/>
  <c r="CL17" i="16"/>
  <c r="CM17" i="16"/>
  <c r="CN17" i="16"/>
  <c r="CO17" i="16"/>
  <c r="CP17" i="16"/>
  <c r="CQ17" i="16"/>
  <c r="CR17" i="16"/>
  <c r="CS17" i="16"/>
  <c r="CT17" i="16"/>
  <c r="CU17" i="16"/>
  <c r="CV17" i="16"/>
  <c r="CW17" i="16"/>
  <c r="CX17" i="16"/>
  <c r="CY17" i="16"/>
  <c r="CZ17" i="16"/>
  <c r="DA17" i="16"/>
  <c r="DB17" i="16"/>
  <c r="DC17" i="16"/>
  <c r="DD17" i="16"/>
  <c r="DE17" i="16"/>
  <c r="DF17" i="16"/>
  <c r="DG17" i="16"/>
  <c r="DH17" i="16"/>
  <c r="DI17" i="16"/>
  <c r="DJ17" i="16"/>
  <c r="G18" i="16"/>
  <c r="H18" i="16"/>
  <c r="I18" i="16"/>
  <c r="J18" i="16"/>
  <c r="K18" i="16"/>
  <c r="L18" i="16"/>
  <c r="M18" i="16"/>
  <c r="N18" i="16"/>
  <c r="O18" i="16"/>
  <c r="P18" i="16"/>
  <c r="Q18" i="16"/>
  <c r="R18" i="16"/>
  <c r="S18" i="16"/>
  <c r="T18" i="16"/>
  <c r="U18" i="16"/>
  <c r="W18" i="16"/>
  <c r="X18" i="16"/>
  <c r="Y18" i="16"/>
  <c r="Z18" i="16"/>
  <c r="AA18" i="16"/>
  <c r="AB18" i="16"/>
  <c r="AC18" i="16"/>
  <c r="AD18" i="16"/>
  <c r="AE18" i="16"/>
  <c r="AF18" i="16"/>
  <c r="AG18" i="16"/>
  <c r="AH18" i="16"/>
  <c r="AI18" i="16"/>
  <c r="AJ18" i="16"/>
  <c r="AK18" i="16"/>
  <c r="AL18" i="16"/>
  <c r="AM18" i="16"/>
  <c r="AN18" i="16"/>
  <c r="AO18" i="16"/>
  <c r="AP18" i="16"/>
  <c r="AQ18" i="16"/>
  <c r="AR18" i="16"/>
  <c r="AS18" i="16"/>
  <c r="AT18" i="16"/>
  <c r="AU18" i="16"/>
  <c r="AV18" i="16"/>
  <c r="AW18" i="16"/>
  <c r="AX18" i="16"/>
  <c r="AZ18" i="16"/>
  <c r="BA18" i="16"/>
  <c r="BB18" i="16"/>
  <c r="BC18" i="16"/>
  <c r="BD18" i="16"/>
  <c r="BE18" i="16"/>
  <c r="BF18" i="16"/>
  <c r="BG18" i="16"/>
  <c r="BH18" i="16"/>
  <c r="BI18" i="16"/>
  <c r="BJ18" i="16"/>
  <c r="BK18" i="16"/>
  <c r="BL18" i="16"/>
  <c r="BM18" i="16"/>
  <c r="BN18" i="16"/>
  <c r="BO18" i="16"/>
  <c r="BP18" i="16"/>
  <c r="BQ18" i="16"/>
  <c r="BR18" i="16"/>
  <c r="BS18" i="16"/>
  <c r="BT18" i="16"/>
  <c r="BU18" i="16"/>
  <c r="BV18" i="16"/>
  <c r="BW18" i="16"/>
  <c r="BX18" i="16"/>
  <c r="BY18" i="16"/>
  <c r="BZ18" i="16"/>
  <c r="CA18" i="16"/>
  <c r="CB18" i="16"/>
  <c r="CC18" i="16"/>
  <c r="CD18" i="16"/>
  <c r="CE18" i="16"/>
  <c r="CF18" i="16"/>
  <c r="CG18" i="16"/>
  <c r="CH18" i="16"/>
  <c r="CI18" i="16"/>
  <c r="CJ18" i="16"/>
  <c r="CK18" i="16"/>
  <c r="CL18" i="16"/>
  <c r="CM18" i="16"/>
  <c r="CN18" i="16"/>
  <c r="CO18" i="16"/>
  <c r="CP18" i="16"/>
  <c r="CQ18" i="16"/>
  <c r="CR18" i="16"/>
  <c r="CS18" i="16"/>
  <c r="CT18" i="16"/>
  <c r="CU18" i="16"/>
  <c r="CV18" i="16"/>
  <c r="CW18" i="16"/>
  <c r="CX18" i="16"/>
  <c r="CY18" i="16"/>
  <c r="CZ18" i="16"/>
  <c r="DA18" i="16"/>
  <c r="DB18" i="16"/>
  <c r="DC18" i="16"/>
  <c r="DD18" i="16"/>
  <c r="DE18" i="16"/>
  <c r="DF18" i="16"/>
  <c r="DG18" i="16"/>
  <c r="DH18" i="16"/>
  <c r="DI18" i="16"/>
  <c r="DJ18" i="16"/>
  <c r="G19" i="16"/>
  <c r="H19" i="16"/>
  <c r="I19" i="16"/>
  <c r="J19" i="16"/>
  <c r="K19" i="16"/>
  <c r="L19" i="16"/>
  <c r="M19" i="16"/>
  <c r="N19" i="16"/>
  <c r="O19" i="16"/>
  <c r="P19" i="16"/>
  <c r="Q19" i="16"/>
  <c r="R19" i="16"/>
  <c r="S19" i="16"/>
  <c r="T19" i="16"/>
  <c r="U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Z19" i="16"/>
  <c r="BA19" i="16"/>
  <c r="BB19" i="16"/>
  <c r="BC19" i="16"/>
  <c r="BD19" i="16"/>
  <c r="BE19" i="16"/>
  <c r="BF19" i="16"/>
  <c r="BG19" i="16"/>
  <c r="BH19" i="16"/>
  <c r="BI19" i="16"/>
  <c r="BJ19" i="16"/>
  <c r="BK19" i="16"/>
  <c r="BL19" i="16"/>
  <c r="BM19" i="16"/>
  <c r="BN19" i="16"/>
  <c r="BO19" i="16"/>
  <c r="BP19" i="16"/>
  <c r="BQ19" i="16"/>
  <c r="BR19" i="16"/>
  <c r="BS19" i="16"/>
  <c r="BT19" i="16"/>
  <c r="BU19" i="16"/>
  <c r="BV19" i="16"/>
  <c r="BW19" i="16"/>
  <c r="BX19" i="16"/>
  <c r="BY19" i="16"/>
  <c r="BZ19" i="16"/>
  <c r="CA19" i="16"/>
  <c r="CB19" i="16"/>
  <c r="CC19" i="16"/>
  <c r="CD19" i="16"/>
  <c r="CE19" i="16"/>
  <c r="CF19" i="16"/>
  <c r="CG19" i="16"/>
  <c r="CH19" i="16"/>
  <c r="CI19" i="16"/>
  <c r="CJ19" i="16"/>
  <c r="CK19" i="16"/>
  <c r="CL19" i="16"/>
  <c r="CM19" i="16"/>
  <c r="CN19" i="16"/>
  <c r="CO19" i="16"/>
  <c r="CP19" i="16"/>
  <c r="CQ19" i="16"/>
  <c r="CR19" i="16"/>
  <c r="CS19" i="16"/>
  <c r="CT19" i="16"/>
  <c r="CU19" i="16"/>
  <c r="CV19" i="16"/>
  <c r="CW19" i="16"/>
  <c r="CX19" i="16"/>
  <c r="CY19" i="16"/>
  <c r="CZ19" i="16"/>
  <c r="DA19" i="16"/>
  <c r="DB19" i="16"/>
  <c r="DC19" i="16"/>
  <c r="DD19" i="16"/>
  <c r="DE19" i="16"/>
  <c r="DF19" i="16"/>
  <c r="DG19" i="16"/>
  <c r="DH19" i="16"/>
  <c r="DI19" i="16"/>
  <c r="DJ19" i="16"/>
  <c r="G20" i="16"/>
  <c r="H20" i="16"/>
  <c r="I20" i="16"/>
  <c r="J20" i="16"/>
  <c r="K20" i="16"/>
  <c r="L20" i="16"/>
  <c r="M20" i="16"/>
  <c r="N20" i="16"/>
  <c r="O20" i="16"/>
  <c r="P20" i="16"/>
  <c r="Q20" i="16"/>
  <c r="R20" i="16"/>
  <c r="S20" i="16"/>
  <c r="T20" i="16"/>
  <c r="U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Z20" i="16"/>
  <c r="BA20" i="16"/>
  <c r="BB20" i="16"/>
  <c r="BC20" i="16"/>
  <c r="BD20" i="16"/>
  <c r="BE20" i="16"/>
  <c r="BF20" i="16"/>
  <c r="BG20" i="16"/>
  <c r="BH20" i="16"/>
  <c r="BI20" i="16"/>
  <c r="BJ20" i="16"/>
  <c r="BK20" i="16"/>
  <c r="BL20" i="16"/>
  <c r="BM20" i="16"/>
  <c r="BN20" i="16"/>
  <c r="BO20" i="16"/>
  <c r="BP20" i="16"/>
  <c r="BQ20" i="16"/>
  <c r="BR20" i="16"/>
  <c r="BS20" i="16"/>
  <c r="BT20" i="16"/>
  <c r="BU20" i="16"/>
  <c r="BV20" i="16"/>
  <c r="BW20" i="16"/>
  <c r="BX20" i="16"/>
  <c r="BY20" i="16"/>
  <c r="BZ20" i="16"/>
  <c r="CA20" i="16"/>
  <c r="CB20" i="16"/>
  <c r="CC20" i="16"/>
  <c r="CD20" i="16"/>
  <c r="CE20" i="16"/>
  <c r="CF20" i="16"/>
  <c r="CG20" i="16"/>
  <c r="CH20" i="16"/>
  <c r="CI20" i="16"/>
  <c r="CJ20" i="16"/>
  <c r="CK20" i="16"/>
  <c r="CL20" i="16"/>
  <c r="CM20" i="16"/>
  <c r="CN20" i="16"/>
  <c r="CO20" i="16"/>
  <c r="CP20" i="16"/>
  <c r="CQ20" i="16"/>
  <c r="CR20" i="16"/>
  <c r="CS20" i="16"/>
  <c r="CT20" i="16"/>
  <c r="CU20" i="16"/>
  <c r="CV20" i="16"/>
  <c r="CW20" i="16"/>
  <c r="CX20" i="16"/>
  <c r="CY20" i="16"/>
  <c r="CZ20" i="16"/>
  <c r="DA20" i="16"/>
  <c r="DB20" i="16"/>
  <c r="DC20" i="16"/>
  <c r="DD20" i="16"/>
  <c r="DE20" i="16"/>
  <c r="DF20" i="16"/>
  <c r="DG20" i="16"/>
  <c r="DH20" i="16"/>
  <c r="DI20" i="16"/>
  <c r="DJ20" i="16"/>
  <c r="G21" i="16"/>
  <c r="H21" i="16"/>
  <c r="I21" i="16"/>
  <c r="J21" i="16"/>
  <c r="K21" i="16"/>
  <c r="L21" i="16"/>
  <c r="M21" i="16"/>
  <c r="N21" i="16"/>
  <c r="O21" i="16"/>
  <c r="P21" i="16"/>
  <c r="Q21" i="16"/>
  <c r="R21" i="16"/>
  <c r="S21" i="16"/>
  <c r="T21" i="16"/>
  <c r="U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Z21" i="16"/>
  <c r="BA21" i="16"/>
  <c r="BB21" i="16"/>
  <c r="BC21" i="16"/>
  <c r="BD21" i="16"/>
  <c r="BE21" i="16"/>
  <c r="BF21" i="16"/>
  <c r="BG21" i="16"/>
  <c r="BH21" i="16"/>
  <c r="BI21" i="16"/>
  <c r="BJ21" i="16"/>
  <c r="BK21" i="16"/>
  <c r="BL21" i="16"/>
  <c r="BM21" i="16"/>
  <c r="BN21" i="16"/>
  <c r="BO21" i="16"/>
  <c r="BP21" i="16"/>
  <c r="BQ21" i="16"/>
  <c r="BR21" i="16"/>
  <c r="BS21" i="16"/>
  <c r="BT21" i="16"/>
  <c r="BU21" i="16"/>
  <c r="BV21" i="16"/>
  <c r="BW21" i="16"/>
  <c r="BX21" i="16"/>
  <c r="BY21" i="16"/>
  <c r="BZ21" i="16"/>
  <c r="CA21" i="16"/>
  <c r="CB21" i="16"/>
  <c r="CC21" i="16"/>
  <c r="CD21" i="16"/>
  <c r="CE21" i="16"/>
  <c r="CF21" i="16"/>
  <c r="CG21" i="16"/>
  <c r="CH21" i="16"/>
  <c r="CI21" i="16"/>
  <c r="CJ21" i="16"/>
  <c r="CK21" i="16"/>
  <c r="CL21" i="16"/>
  <c r="CM21" i="16"/>
  <c r="CN21" i="16"/>
  <c r="CO21" i="16"/>
  <c r="CP21" i="16"/>
  <c r="CQ21" i="16"/>
  <c r="CR21" i="16"/>
  <c r="CS21" i="16"/>
  <c r="CT21" i="16"/>
  <c r="CU21" i="16"/>
  <c r="CV21" i="16"/>
  <c r="CW21" i="16"/>
  <c r="CX21" i="16"/>
  <c r="CY21" i="16"/>
  <c r="CZ21" i="16"/>
  <c r="DA21" i="16"/>
  <c r="DB21" i="16"/>
  <c r="DC21" i="16"/>
  <c r="DD21" i="16"/>
  <c r="DE21" i="16"/>
  <c r="DF21" i="16"/>
  <c r="DG21" i="16"/>
  <c r="DH21" i="16"/>
  <c r="DI21" i="16"/>
  <c r="DJ21" i="16"/>
  <c r="G22" i="16"/>
  <c r="H22" i="16"/>
  <c r="I22" i="16"/>
  <c r="J22" i="16"/>
  <c r="K22" i="16"/>
  <c r="L22" i="16"/>
  <c r="M22" i="16"/>
  <c r="N22" i="16"/>
  <c r="O22" i="16"/>
  <c r="P22" i="16"/>
  <c r="Q22" i="16"/>
  <c r="R22" i="16"/>
  <c r="S22" i="16"/>
  <c r="T22" i="16"/>
  <c r="U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Z22" i="16"/>
  <c r="BA22" i="16"/>
  <c r="BB22" i="16"/>
  <c r="BC22" i="16"/>
  <c r="BD22" i="16"/>
  <c r="BE22" i="16"/>
  <c r="BF22" i="16"/>
  <c r="BG22" i="16"/>
  <c r="BH22" i="16"/>
  <c r="BI22" i="16"/>
  <c r="BJ22" i="16"/>
  <c r="BK22" i="16"/>
  <c r="BL22" i="16"/>
  <c r="BM22" i="16"/>
  <c r="BN22" i="16"/>
  <c r="BO22" i="16"/>
  <c r="BP22" i="16"/>
  <c r="BQ22" i="16"/>
  <c r="BR22" i="16"/>
  <c r="BS22" i="16"/>
  <c r="BT22" i="16"/>
  <c r="BU22" i="16"/>
  <c r="BV22" i="16"/>
  <c r="BW22" i="16"/>
  <c r="BX22" i="16"/>
  <c r="BY22" i="16"/>
  <c r="BZ22" i="16"/>
  <c r="CA22" i="16"/>
  <c r="CB22" i="16"/>
  <c r="CC22" i="16"/>
  <c r="CD22" i="16"/>
  <c r="CE22" i="16"/>
  <c r="CF22" i="16"/>
  <c r="CG22" i="16"/>
  <c r="CH22" i="16"/>
  <c r="CI22" i="16"/>
  <c r="CJ22" i="16"/>
  <c r="CK22" i="16"/>
  <c r="CL22" i="16"/>
  <c r="CM22" i="16"/>
  <c r="CN22" i="16"/>
  <c r="CO22" i="16"/>
  <c r="CP22" i="16"/>
  <c r="CQ22" i="16"/>
  <c r="CR22" i="16"/>
  <c r="CS22" i="16"/>
  <c r="CT22" i="16"/>
  <c r="CU22" i="16"/>
  <c r="CV22" i="16"/>
  <c r="CW22" i="16"/>
  <c r="CX22" i="16"/>
  <c r="CY22" i="16"/>
  <c r="CZ22" i="16"/>
  <c r="DA22" i="16"/>
  <c r="DB22" i="16"/>
  <c r="DC22" i="16"/>
  <c r="DD22" i="16"/>
  <c r="DE22" i="16"/>
  <c r="DF22" i="16"/>
  <c r="DG22" i="16"/>
  <c r="DH22" i="16"/>
  <c r="DI22" i="16"/>
  <c r="DJ22" i="16"/>
  <c r="G23" i="16"/>
  <c r="H23" i="16"/>
  <c r="I23" i="16"/>
  <c r="J23" i="16"/>
  <c r="K23" i="16"/>
  <c r="L23" i="16"/>
  <c r="M23" i="16"/>
  <c r="N23" i="16"/>
  <c r="O23" i="16"/>
  <c r="P23" i="16"/>
  <c r="Q23" i="16"/>
  <c r="R23" i="16"/>
  <c r="S23" i="16"/>
  <c r="T23" i="16"/>
  <c r="U23" i="16"/>
  <c r="W23" i="16"/>
  <c r="X23" i="16"/>
  <c r="Y23" i="16"/>
  <c r="Z23" i="16"/>
  <c r="AA23" i="16"/>
  <c r="AB23" i="16"/>
  <c r="AC23" i="16"/>
  <c r="AD23" i="16"/>
  <c r="AE23" i="16"/>
  <c r="AF23" i="16"/>
  <c r="AG23" i="16"/>
  <c r="AH23" i="16"/>
  <c r="AI23" i="16"/>
  <c r="AJ23" i="16"/>
  <c r="AK23" i="16"/>
  <c r="AL23" i="16"/>
  <c r="AM23" i="16"/>
  <c r="AN23" i="16"/>
  <c r="AO23" i="16"/>
  <c r="AP23" i="16"/>
  <c r="AQ23" i="16"/>
  <c r="AR23" i="16"/>
  <c r="AS23" i="16"/>
  <c r="AT23" i="16"/>
  <c r="AU23" i="16"/>
  <c r="AV23" i="16"/>
  <c r="AW23" i="16"/>
  <c r="AX23" i="16"/>
  <c r="AZ23" i="16"/>
  <c r="BA23" i="16"/>
  <c r="BB23" i="16"/>
  <c r="BC23" i="16"/>
  <c r="BD23" i="16"/>
  <c r="BE23" i="16"/>
  <c r="BF23" i="16"/>
  <c r="BG23" i="16"/>
  <c r="BH23" i="16"/>
  <c r="BI23" i="16"/>
  <c r="BJ23" i="16"/>
  <c r="BK23" i="16"/>
  <c r="BL23" i="16"/>
  <c r="BM23" i="16"/>
  <c r="BN23" i="16"/>
  <c r="BO23" i="16"/>
  <c r="BP23" i="16"/>
  <c r="BQ23" i="16"/>
  <c r="BR23" i="16"/>
  <c r="BS23" i="16"/>
  <c r="BT23" i="16"/>
  <c r="BU23" i="16"/>
  <c r="BV23" i="16"/>
  <c r="BW23" i="16"/>
  <c r="BX23" i="16"/>
  <c r="BY23" i="16"/>
  <c r="BZ23" i="16"/>
  <c r="CA23" i="16"/>
  <c r="CB23" i="16"/>
  <c r="CC23" i="16"/>
  <c r="CD23" i="16"/>
  <c r="CE23" i="16"/>
  <c r="CF23" i="16"/>
  <c r="CG23" i="16"/>
  <c r="CH23" i="16"/>
  <c r="CI23" i="16"/>
  <c r="CJ23" i="16"/>
  <c r="CK23" i="16"/>
  <c r="CL23" i="16"/>
  <c r="CM23" i="16"/>
  <c r="CN23" i="16"/>
  <c r="CO23" i="16"/>
  <c r="CP23" i="16"/>
  <c r="CQ23" i="16"/>
  <c r="CR23" i="16"/>
  <c r="CS23" i="16"/>
  <c r="CT23" i="16"/>
  <c r="CU23" i="16"/>
  <c r="CV23" i="16"/>
  <c r="CW23" i="16"/>
  <c r="CX23" i="16"/>
  <c r="CY23" i="16"/>
  <c r="CZ23" i="16"/>
  <c r="DA23" i="16"/>
  <c r="DB23" i="16"/>
  <c r="DC23" i="16"/>
  <c r="DD23" i="16"/>
  <c r="DE23" i="16"/>
  <c r="DF23" i="16"/>
  <c r="DG23" i="16"/>
  <c r="DH23" i="16"/>
  <c r="DI23" i="16"/>
  <c r="DJ23" i="16"/>
  <c r="G24" i="16"/>
  <c r="H24" i="16"/>
  <c r="I24" i="16"/>
  <c r="J24" i="16"/>
  <c r="K24" i="16"/>
  <c r="L24" i="16"/>
  <c r="M24" i="16"/>
  <c r="N24" i="16"/>
  <c r="O24" i="16"/>
  <c r="P24" i="16"/>
  <c r="Q24" i="16"/>
  <c r="R24" i="16"/>
  <c r="S24" i="16"/>
  <c r="T24" i="16"/>
  <c r="U24" i="16"/>
  <c r="W24" i="16"/>
  <c r="X24" i="16"/>
  <c r="Y24" i="16"/>
  <c r="Z24" i="16"/>
  <c r="AA24" i="16"/>
  <c r="AB24" i="16"/>
  <c r="AC24" i="16"/>
  <c r="AD24" i="16"/>
  <c r="AE24" i="16"/>
  <c r="AF24" i="16"/>
  <c r="AG24" i="16"/>
  <c r="AH24" i="16"/>
  <c r="AI24" i="16"/>
  <c r="AJ24" i="16"/>
  <c r="AK24" i="16"/>
  <c r="AL24" i="16"/>
  <c r="AM24" i="16"/>
  <c r="AN24" i="16"/>
  <c r="AO24" i="16"/>
  <c r="AP24" i="16"/>
  <c r="AQ24" i="16"/>
  <c r="AR24" i="16"/>
  <c r="AS24" i="16"/>
  <c r="AT24" i="16"/>
  <c r="AU24" i="16"/>
  <c r="AV24" i="16"/>
  <c r="AW24" i="16"/>
  <c r="AX24" i="16"/>
  <c r="AZ24" i="16"/>
  <c r="BA24" i="16"/>
  <c r="BB24" i="16"/>
  <c r="BC24" i="16"/>
  <c r="BD24" i="16"/>
  <c r="BE24" i="16"/>
  <c r="BF24" i="16"/>
  <c r="BG24" i="16"/>
  <c r="BH24" i="16"/>
  <c r="BI24" i="16"/>
  <c r="BJ24" i="16"/>
  <c r="BK24" i="16"/>
  <c r="BL24" i="16"/>
  <c r="BM24" i="16"/>
  <c r="BN24" i="16"/>
  <c r="BO24" i="16"/>
  <c r="BP24" i="16"/>
  <c r="BQ24" i="16"/>
  <c r="BR24" i="16"/>
  <c r="BS24" i="16"/>
  <c r="BT24" i="16"/>
  <c r="BU24" i="16"/>
  <c r="BV24" i="16"/>
  <c r="BW24" i="16"/>
  <c r="BX24" i="16"/>
  <c r="BY24" i="16"/>
  <c r="BZ24" i="16"/>
  <c r="CA24" i="16"/>
  <c r="CB24" i="16"/>
  <c r="CC24" i="16"/>
  <c r="CD24" i="16"/>
  <c r="CE24" i="16"/>
  <c r="CF24" i="16"/>
  <c r="CG24" i="16"/>
  <c r="CH24" i="16"/>
  <c r="CI24" i="16"/>
  <c r="CJ24" i="16"/>
  <c r="CK24" i="16"/>
  <c r="CL24" i="16"/>
  <c r="CM24" i="16"/>
  <c r="CN24" i="16"/>
  <c r="CO24" i="16"/>
  <c r="CP24" i="16"/>
  <c r="CQ24" i="16"/>
  <c r="CR24" i="16"/>
  <c r="CS24" i="16"/>
  <c r="CT24" i="16"/>
  <c r="CU24" i="16"/>
  <c r="CV24" i="16"/>
  <c r="CW24" i="16"/>
  <c r="CX24" i="16"/>
  <c r="CY24" i="16"/>
  <c r="CZ24" i="16"/>
  <c r="DA24" i="16"/>
  <c r="DB24" i="16"/>
  <c r="DC24" i="16"/>
  <c r="DD24" i="16"/>
  <c r="DE24" i="16"/>
  <c r="DF24" i="16"/>
  <c r="DG24" i="16"/>
  <c r="DH24" i="16"/>
  <c r="DI24" i="16"/>
  <c r="DJ24" i="16"/>
  <c r="G25" i="16"/>
  <c r="H25" i="16"/>
  <c r="I25" i="16"/>
  <c r="J25" i="16"/>
  <c r="K25" i="16"/>
  <c r="L25" i="16"/>
  <c r="M25" i="16"/>
  <c r="N25" i="16"/>
  <c r="O25" i="16"/>
  <c r="P25" i="16"/>
  <c r="Q25" i="16"/>
  <c r="R25" i="16"/>
  <c r="S25" i="16"/>
  <c r="T25" i="16"/>
  <c r="U25" i="16"/>
  <c r="W25" i="16"/>
  <c r="X25" i="16"/>
  <c r="Y25" i="16"/>
  <c r="Z25" i="16"/>
  <c r="AA25" i="16"/>
  <c r="AB25" i="16"/>
  <c r="AC25" i="16"/>
  <c r="AD25" i="16"/>
  <c r="AE25" i="16"/>
  <c r="AF25" i="16"/>
  <c r="AG25" i="16"/>
  <c r="AH25" i="16"/>
  <c r="AI25" i="16"/>
  <c r="AJ25" i="16"/>
  <c r="AK25" i="16"/>
  <c r="AL25" i="16"/>
  <c r="AM25" i="16"/>
  <c r="AN25" i="16"/>
  <c r="AO25" i="16"/>
  <c r="AP25" i="16"/>
  <c r="AQ25" i="16"/>
  <c r="AR25" i="16"/>
  <c r="AS25" i="16"/>
  <c r="AT25" i="16"/>
  <c r="AU25" i="16"/>
  <c r="AV25" i="16"/>
  <c r="AW25" i="16"/>
  <c r="AX25" i="16"/>
  <c r="AZ25" i="16"/>
  <c r="BA25" i="16"/>
  <c r="BB25" i="16"/>
  <c r="BC25" i="16"/>
  <c r="BD25" i="16"/>
  <c r="BE25" i="16"/>
  <c r="BF25" i="16"/>
  <c r="BG25" i="16"/>
  <c r="BH25" i="16"/>
  <c r="BI25" i="16"/>
  <c r="BJ25" i="16"/>
  <c r="BK25" i="16"/>
  <c r="BL25" i="16"/>
  <c r="BM25" i="16"/>
  <c r="BN25" i="16"/>
  <c r="BO25" i="16"/>
  <c r="BP25" i="16"/>
  <c r="BQ25" i="16"/>
  <c r="BR25" i="16"/>
  <c r="BS25" i="16"/>
  <c r="BT25" i="16"/>
  <c r="BU25" i="16"/>
  <c r="BV25" i="16"/>
  <c r="BW25" i="16"/>
  <c r="BX25" i="16"/>
  <c r="BY25" i="16"/>
  <c r="BZ25" i="16"/>
  <c r="CA25" i="16"/>
  <c r="CB25" i="16"/>
  <c r="CC25" i="16"/>
  <c r="CD25" i="16"/>
  <c r="CE25" i="16"/>
  <c r="CF25" i="16"/>
  <c r="CG25" i="16"/>
  <c r="CH25" i="16"/>
  <c r="CI25" i="16"/>
  <c r="CJ25" i="16"/>
  <c r="CK25" i="16"/>
  <c r="CL25" i="16"/>
  <c r="CM25" i="16"/>
  <c r="CN25" i="16"/>
  <c r="CO25" i="16"/>
  <c r="CP25" i="16"/>
  <c r="CQ25" i="16"/>
  <c r="CR25" i="16"/>
  <c r="CS25" i="16"/>
  <c r="CT25" i="16"/>
  <c r="CU25" i="16"/>
  <c r="CV25" i="16"/>
  <c r="CW25" i="16"/>
  <c r="CX25" i="16"/>
  <c r="CY25" i="16"/>
  <c r="CZ25" i="16"/>
  <c r="DA25" i="16"/>
  <c r="DB25" i="16"/>
  <c r="DC25" i="16"/>
  <c r="DD25" i="16"/>
  <c r="DE25" i="16"/>
  <c r="DF25" i="16"/>
  <c r="DG25" i="16"/>
  <c r="DH25" i="16"/>
  <c r="DI25" i="16"/>
  <c r="DJ25" i="16"/>
  <c r="G26" i="16"/>
  <c r="H26" i="16"/>
  <c r="I26" i="16"/>
  <c r="J26" i="16"/>
  <c r="K26" i="16"/>
  <c r="L26" i="16"/>
  <c r="M26" i="16"/>
  <c r="N26" i="16"/>
  <c r="O26" i="16"/>
  <c r="P26" i="16"/>
  <c r="Q26" i="16"/>
  <c r="R26" i="16"/>
  <c r="S26" i="16"/>
  <c r="T26" i="16"/>
  <c r="U26" i="16"/>
  <c r="W26" i="16"/>
  <c r="X26" i="16"/>
  <c r="Y26" i="16"/>
  <c r="Z26" i="16"/>
  <c r="AA26" i="16"/>
  <c r="AB26" i="16"/>
  <c r="AC26" i="16"/>
  <c r="AD26" i="16"/>
  <c r="AE26" i="16"/>
  <c r="AF26" i="16"/>
  <c r="AG26" i="16"/>
  <c r="AH26" i="16"/>
  <c r="AI26" i="16"/>
  <c r="AJ26" i="16"/>
  <c r="AK26" i="16"/>
  <c r="AL26" i="16"/>
  <c r="AM26" i="16"/>
  <c r="AN26" i="16"/>
  <c r="AO26" i="16"/>
  <c r="AP26" i="16"/>
  <c r="AQ26" i="16"/>
  <c r="AR26" i="16"/>
  <c r="AS26" i="16"/>
  <c r="AT26" i="16"/>
  <c r="AU26" i="16"/>
  <c r="AV26" i="16"/>
  <c r="AW26" i="16"/>
  <c r="AX26" i="16"/>
  <c r="AZ26" i="16"/>
  <c r="BA26" i="16"/>
  <c r="BB26" i="16"/>
  <c r="BC26" i="16"/>
  <c r="BD26" i="16"/>
  <c r="BE26" i="16"/>
  <c r="BF26" i="16"/>
  <c r="BG26" i="16"/>
  <c r="BH26" i="16"/>
  <c r="BI26" i="16"/>
  <c r="BJ26" i="16"/>
  <c r="BK26" i="16"/>
  <c r="BL26" i="16"/>
  <c r="BM26" i="16"/>
  <c r="BN26" i="16"/>
  <c r="BO26" i="16"/>
  <c r="BP26" i="16"/>
  <c r="BQ26" i="16"/>
  <c r="BR26" i="16"/>
  <c r="BS26" i="16"/>
  <c r="BT26" i="16"/>
  <c r="BU26" i="16"/>
  <c r="BV26" i="16"/>
  <c r="BW26" i="16"/>
  <c r="BX26" i="16"/>
  <c r="BY26" i="16"/>
  <c r="BZ26" i="16"/>
  <c r="CA26" i="16"/>
  <c r="CB26" i="16"/>
  <c r="CC26" i="16"/>
  <c r="CD26" i="16"/>
  <c r="CE26" i="16"/>
  <c r="CF26" i="16"/>
  <c r="CG26" i="16"/>
  <c r="CH26" i="16"/>
  <c r="CI26" i="16"/>
  <c r="CJ26" i="16"/>
  <c r="CK26" i="16"/>
  <c r="CL26" i="16"/>
  <c r="CM26" i="16"/>
  <c r="CN26" i="16"/>
  <c r="CO26" i="16"/>
  <c r="CP26" i="16"/>
  <c r="CQ26" i="16"/>
  <c r="CR26" i="16"/>
  <c r="CS26" i="16"/>
  <c r="CT26" i="16"/>
  <c r="CU26" i="16"/>
  <c r="CV26" i="16"/>
  <c r="CW26" i="16"/>
  <c r="CX26" i="16"/>
  <c r="CY26" i="16"/>
  <c r="CZ26" i="16"/>
  <c r="DA26" i="16"/>
  <c r="DB26" i="16"/>
  <c r="DC26" i="16"/>
  <c r="DD26" i="16"/>
  <c r="DE26" i="16"/>
  <c r="DF26" i="16"/>
  <c r="DG26" i="16"/>
  <c r="DH26" i="16"/>
  <c r="DI26" i="16"/>
  <c r="DJ26" i="16"/>
  <c r="G27" i="16"/>
  <c r="H27" i="16"/>
  <c r="I27" i="16"/>
  <c r="J27" i="16"/>
  <c r="K27" i="16"/>
  <c r="L27" i="16"/>
  <c r="M27" i="16"/>
  <c r="N27" i="16"/>
  <c r="O27" i="16"/>
  <c r="P27" i="16"/>
  <c r="Q27" i="16"/>
  <c r="R27" i="16"/>
  <c r="S27" i="16"/>
  <c r="T27" i="16"/>
  <c r="U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Z27" i="16"/>
  <c r="BA27" i="16"/>
  <c r="BB27" i="16"/>
  <c r="BC27" i="16"/>
  <c r="BD27" i="16"/>
  <c r="BE27" i="16"/>
  <c r="BF27" i="16"/>
  <c r="BG27" i="16"/>
  <c r="BH27" i="16"/>
  <c r="BI27" i="16"/>
  <c r="BJ27" i="16"/>
  <c r="BK27" i="16"/>
  <c r="BL27" i="16"/>
  <c r="BM27" i="16"/>
  <c r="BN27" i="16"/>
  <c r="BO27" i="16"/>
  <c r="BP27" i="16"/>
  <c r="BQ27" i="16"/>
  <c r="BR27" i="16"/>
  <c r="BS27" i="16"/>
  <c r="BT27" i="16"/>
  <c r="BU27" i="16"/>
  <c r="BV27" i="16"/>
  <c r="BW27" i="16"/>
  <c r="BX27" i="16"/>
  <c r="BY27" i="16"/>
  <c r="BZ27" i="16"/>
  <c r="CA27" i="16"/>
  <c r="CB27" i="16"/>
  <c r="CC27" i="16"/>
  <c r="CD27" i="16"/>
  <c r="CE27" i="16"/>
  <c r="CF27" i="16"/>
  <c r="CG27" i="16"/>
  <c r="CH27" i="16"/>
  <c r="CI27" i="16"/>
  <c r="CJ27" i="16"/>
  <c r="CK27" i="16"/>
  <c r="CL27" i="16"/>
  <c r="CM27" i="16"/>
  <c r="CN27" i="16"/>
  <c r="CO27" i="16"/>
  <c r="CP27" i="16"/>
  <c r="CQ27" i="16"/>
  <c r="CR27" i="16"/>
  <c r="CS27" i="16"/>
  <c r="CT27" i="16"/>
  <c r="CU27" i="16"/>
  <c r="CV27" i="16"/>
  <c r="CW27" i="16"/>
  <c r="CX27" i="16"/>
  <c r="CY27" i="16"/>
  <c r="CZ27" i="16"/>
  <c r="DA27" i="16"/>
  <c r="DB27" i="16"/>
  <c r="DC27" i="16"/>
  <c r="DD27" i="16"/>
  <c r="DE27" i="16"/>
  <c r="DF27" i="16"/>
  <c r="DG27" i="16"/>
  <c r="DH27" i="16"/>
  <c r="DI27" i="16"/>
  <c r="DJ27" i="16"/>
  <c r="G28" i="16"/>
  <c r="H28" i="16"/>
  <c r="I28" i="16"/>
  <c r="J28" i="16"/>
  <c r="K28" i="16"/>
  <c r="L28" i="16"/>
  <c r="M28" i="16"/>
  <c r="N28" i="16"/>
  <c r="O28" i="16"/>
  <c r="P28" i="16"/>
  <c r="Q28" i="16"/>
  <c r="R28" i="16"/>
  <c r="S28" i="16"/>
  <c r="T28" i="16"/>
  <c r="U28" i="16"/>
  <c r="W28" i="16"/>
  <c r="X28" i="16"/>
  <c r="Y28" i="16"/>
  <c r="Z28" i="16"/>
  <c r="AA28" i="16"/>
  <c r="AB28" i="16"/>
  <c r="AC28" i="16"/>
  <c r="AD28" i="16"/>
  <c r="AE28" i="16"/>
  <c r="AF28" i="16"/>
  <c r="AG28" i="16"/>
  <c r="AH28" i="16"/>
  <c r="AI28" i="16"/>
  <c r="AJ28" i="16"/>
  <c r="AK28" i="16"/>
  <c r="AL28" i="16"/>
  <c r="AM28" i="16"/>
  <c r="AN28" i="16"/>
  <c r="AO28" i="16"/>
  <c r="AP28" i="16"/>
  <c r="AQ28" i="16"/>
  <c r="AR28" i="16"/>
  <c r="AS28" i="16"/>
  <c r="AT28" i="16"/>
  <c r="AU28" i="16"/>
  <c r="AV28" i="16"/>
  <c r="AW28" i="16"/>
  <c r="AX28" i="16"/>
  <c r="AZ28" i="16"/>
  <c r="BA28" i="16"/>
  <c r="BB28" i="16"/>
  <c r="BC28" i="16"/>
  <c r="BD28" i="16"/>
  <c r="BE28" i="16"/>
  <c r="BF28" i="16"/>
  <c r="BG28" i="16"/>
  <c r="BH28" i="16"/>
  <c r="BI28" i="16"/>
  <c r="BJ28" i="16"/>
  <c r="BK28" i="16"/>
  <c r="BL28" i="16"/>
  <c r="BM28" i="16"/>
  <c r="BN28" i="16"/>
  <c r="BO28" i="16"/>
  <c r="BP28" i="16"/>
  <c r="BQ28" i="16"/>
  <c r="BR28" i="16"/>
  <c r="BS28" i="16"/>
  <c r="BT28" i="16"/>
  <c r="BU28" i="16"/>
  <c r="BV28" i="16"/>
  <c r="BW28" i="16"/>
  <c r="BX28" i="16"/>
  <c r="BY28" i="16"/>
  <c r="BZ28" i="16"/>
  <c r="CA28" i="16"/>
  <c r="CB28" i="16"/>
  <c r="CC28" i="16"/>
  <c r="CD28" i="16"/>
  <c r="CE28" i="16"/>
  <c r="CF28" i="16"/>
  <c r="CG28" i="16"/>
  <c r="CH28" i="16"/>
  <c r="CI28" i="16"/>
  <c r="CJ28" i="16"/>
  <c r="CK28" i="16"/>
  <c r="CL28" i="16"/>
  <c r="CM28" i="16"/>
  <c r="CN28" i="16"/>
  <c r="CO28" i="16"/>
  <c r="CP28" i="16"/>
  <c r="CQ28" i="16"/>
  <c r="CR28" i="16"/>
  <c r="CS28" i="16"/>
  <c r="CT28" i="16"/>
  <c r="CU28" i="16"/>
  <c r="CV28" i="16"/>
  <c r="CW28" i="16"/>
  <c r="CX28" i="16"/>
  <c r="CY28" i="16"/>
  <c r="CZ28" i="16"/>
  <c r="DA28" i="16"/>
  <c r="DB28" i="16"/>
  <c r="DC28" i="16"/>
  <c r="DD28" i="16"/>
  <c r="DE28" i="16"/>
  <c r="DF28" i="16"/>
  <c r="DG28" i="16"/>
  <c r="DH28" i="16"/>
  <c r="DI28" i="16"/>
  <c r="DJ28" i="16"/>
  <c r="G29" i="16"/>
  <c r="H29" i="16"/>
  <c r="I29" i="16"/>
  <c r="J29" i="16"/>
  <c r="K29" i="16"/>
  <c r="L29" i="16"/>
  <c r="M29" i="16"/>
  <c r="N29" i="16"/>
  <c r="O29" i="16"/>
  <c r="P29" i="16"/>
  <c r="Q29" i="16"/>
  <c r="R29" i="16"/>
  <c r="S29" i="16"/>
  <c r="T29" i="16"/>
  <c r="U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Z29" i="16"/>
  <c r="BA29" i="16"/>
  <c r="BB29" i="16"/>
  <c r="BC29" i="16"/>
  <c r="BD29" i="16"/>
  <c r="BE29" i="16"/>
  <c r="BF29" i="16"/>
  <c r="BG29" i="16"/>
  <c r="BH29" i="16"/>
  <c r="BI29" i="16"/>
  <c r="BJ29" i="16"/>
  <c r="BK29" i="16"/>
  <c r="BL29" i="16"/>
  <c r="BM29" i="16"/>
  <c r="BN29" i="16"/>
  <c r="BO29" i="16"/>
  <c r="BP29" i="16"/>
  <c r="BQ29" i="16"/>
  <c r="BR29" i="16"/>
  <c r="BS29" i="16"/>
  <c r="BT29" i="16"/>
  <c r="BU29" i="16"/>
  <c r="BV29" i="16"/>
  <c r="BW29" i="16"/>
  <c r="BX29" i="16"/>
  <c r="BY29" i="16"/>
  <c r="BZ29" i="16"/>
  <c r="CA29" i="16"/>
  <c r="CB29" i="16"/>
  <c r="CC29" i="16"/>
  <c r="CD29" i="16"/>
  <c r="CE29" i="16"/>
  <c r="CF29" i="16"/>
  <c r="CG29" i="16"/>
  <c r="CH29" i="16"/>
  <c r="CI29" i="16"/>
  <c r="CJ29" i="16"/>
  <c r="CK29" i="16"/>
  <c r="CL29" i="16"/>
  <c r="CM29" i="16"/>
  <c r="CN29" i="16"/>
  <c r="CO29" i="16"/>
  <c r="CP29" i="16"/>
  <c r="CQ29" i="16"/>
  <c r="CR29" i="16"/>
  <c r="CS29" i="16"/>
  <c r="CT29" i="16"/>
  <c r="CU29" i="16"/>
  <c r="CV29" i="16"/>
  <c r="CW29" i="16"/>
  <c r="CX29" i="16"/>
  <c r="CY29" i="16"/>
  <c r="CZ29" i="16"/>
  <c r="DA29" i="16"/>
  <c r="DB29" i="16"/>
  <c r="DC29" i="16"/>
  <c r="DD29" i="16"/>
  <c r="DE29" i="16"/>
  <c r="DF29" i="16"/>
  <c r="DG29" i="16"/>
  <c r="DH29" i="16"/>
  <c r="DI29" i="16"/>
  <c r="DJ29" i="16"/>
  <c r="G30" i="16"/>
  <c r="H30" i="16"/>
  <c r="I30" i="16"/>
  <c r="J30" i="16"/>
  <c r="K30" i="16"/>
  <c r="L30" i="16"/>
  <c r="M30" i="16"/>
  <c r="N30" i="16"/>
  <c r="O30" i="16"/>
  <c r="P30" i="16"/>
  <c r="Q30" i="16"/>
  <c r="R30" i="16"/>
  <c r="S30" i="16"/>
  <c r="T30" i="16"/>
  <c r="U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Z30" i="16"/>
  <c r="BA30" i="16"/>
  <c r="BB30" i="16"/>
  <c r="BC30" i="16"/>
  <c r="BD30" i="16"/>
  <c r="BE30" i="16"/>
  <c r="BF30" i="16"/>
  <c r="BG30" i="16"/>
  <c r="BH30" i="16"/>
  <c r="BI30" i="16"/>
  <c r="BJ30" i="16"/>
  <c r="BK30" i="16"/>
  <c r="BL30" i="16"/>
  <c r="BM30" i="16"/>
  <c r="BN30" i="16"/>
  <c r="BO30" i="16"/>
  <c r="BP30" i="16"/>
  <c r="BQ30" i="16"/>
  <c r="BR30" i="16"/>
  <c r="BS30" i="16"/>
  <c r="BT30" i="16"/>
  <c r="BU30" i="16"/>
  <c r="BV30" i="16"/>
  <c r="BW30" i="16"/>
  <c r="BX30" i="16"/>
  <c r="BY30" i="16"/>
  <c r="BZ30" i="16"/>
  <c r="CA30" i="16"/>
  <c r="CB30" i="16"/>
  <c r="CC30" i="16"/>
  <c r="CD30" i="16"/>
  <c r="CE30" i="16"/>
  <c r="CF30" i="16"/>
  <c r="CG30" i="16"/>
  <c r="CH30" i="16"/>
  <c r="CI30" i="16"/>
  <c r="CJ30" i="16"/>
  <c r="CK30" i="16"/>
  <c r="CL30" i="16"/>
  <c r="CM30" i="16"/>
  <c r="CN30" i="16"/>
  <c r="CO30" i="16"/>
  <c r="CP30" i="16"/>
  <c r="CQ30" i="16"/>
  <c r="CR30" i="16"/>
  <c r="CS30" i="16"/>
  <c r="CT30" i="16"/>
  <c r="CU30" i="16"/>
  <c r="CV30" i="16"/>
  <c r="CW30" i="16"/>
  <c r="CX30" i="16"/>
  <c r="CY30" i="16"/>
  <c r="CZ30" i="16"/>
  <c r="DA30" i="16"/>
  <c r="DB30" i="16"/>
  <c r="DC30" i="16"/>
  <c r="DD30" i="16"/>
  <c r="DE30" i="16"/>
  <c r="DF30" i="16"/>
  <c r="DG30" i="16"/>
  <c r="DH30" i="16"/>
  <c r="DI30" i="16"/>
  <c r="DJ30" i="16"/>
  <c r="G31" i="16"/>
  <c r="H31" i="16"/>
  <c r="I31" i="16"/>
  <c r="J31" i="16"/>
  <c r="K31" i="16"/>
  <c r="L31" i="16"/>
  <c r="M31" i="16"/>
  <c r="N31" i="16"/>
  <c r="O31" i="16"/>
  <c r="P31" i="16"/>
  <c r="Q31" i="16"/>
  <c r="R31" i="16"/>
  <c r="S31" i="16"/>
  <c r="T31" i="16"/>
  <c r="U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Z31" i="16"/>
  <c r="BA31" i="16"/>
  <c r="BB31" i="16"/>
  <c r="BC31" i="16"/>
  <c r="BD31" i="16"/>
  <c r="BE31" i="16"/>
  <c r="BF31" i="16"/>
  <c r="BG31" i="16"/>
  <c r="BH31" i="16"/>
  <c r="BI31" i="16"/>
  <c r="BJ31" i="16"/>
  <c r="BK31" i="16"/>
  <c r="BL31" i="16"/>
  <c r="BM31" i="16"/>
  <c r="BN31" i="16"/>
  <c r="BO31" i="16"/>
  <c r="BP31" i="16"/>
  <c r="BQ31" i="16"/>
  <c r="BR31" i="16"/>
  <c r="BS31" i="16"/>
  <c r="BT31" i="16"/>
  <c r="BU31" i="16"/>
  <c r="BV31" i="16"/>
  <c r="BW31" i="16"/>
  <c r="BX31" i="16"/>
  <c r="BY31" i="16"/>
  <c r="BZ31" i="16"/>
  <c r="CA31" i="16"/>
  <c r="CB31" i="16"/>
  <c r="CC31" i="16"/>
  <c r="CD31" i="16"/>
  <c r="CE31" i="16"/>
  <c r="CF31" i="16"/>
  <c r="CG31" i="16"/>
  <c r="CH31" i="16"/>
  <c r="CI31" i="16"/>
  <c r="CJ31" i="16"/>
  <c r="CK31" i="16"/>
  <c r="CL31" i="16"/>
  <c r="CM31" i="16"/>
  <c r="CN31" i="16"/>
  <c r="CO31" i="16"/>
  <c r="CP31" i="16"/>
  <c r="CQ31" i="16"/>
  <c r="CR31" i="16"/>
  <c r="CS31" i="16"/>
  <c r="CT31" i="16"/>
  <c r="CU31" i="16"/>
  <c r="CV31" i="16"/>
  <c r="CW31" i="16"/>
  <c r="CX31" i="16"/>
  <c r="CY31" i="16"/>
  <c r="CZ31" i="16"/>
  <c r="DA31" i="16"/>
  <c r="DB31" i="16"/>
  <c r="DC31" i="16"/>
  <c r="DD31" i="16"/>
  <c r="DE31" i="16"/>
  <c r="DF31" i="16"/>
  <c r="DG31" i="16"/>
  <c r="DH31" i="16"/>
  <c r="DI31" i="16"/>
  <c r="DJ31" i="16"/>
  <c r="G32" i="16"/>
  <c r="H32" i="16"/>
  <c r="I32" i="16"/>
  <c r="J32" i="16"/>
  <c r="K32" i="16"/>
  <c r="L32" i="16"/>
  <c r="M32" i="16"/>
  <c r="N32" i="16"/>
  <c r="O32" i="16"/>
  <c r="P32" i="16"/>
  <c r="Q32" i="16"/>
  <c r="R32" i="16"/>
  <c r="S32" i="16"/>
  <c r="T32" i="16"/>
  <c r="U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Z32" i="16"/>
  <c r="BA32" i="16"/>
  <c r="BB32" i="16"/>
  <c r="BC32" i="16"/>
  <c r="BD32" i="16"/>
  <c r="BE32" i="16"/>
  <c r="BF32" i="16"/>
  <c r="BG32" i="16"/>
  <c r="BH32" i="16"/>
  <c r="BI32" i="16"/>
  <c r="BJ32" i="16"/>
  <c r="BK32" i="16"/>
  <c r="BL32" i="16"/>
  <c r="BM32" i="16"/>
  <c r="BN32" i="16"/>
  <c r="BO32" i="16"/>
  <c r="BP32" i="16"/>
  <c r="BQ32" i="16"/>
  <c r="BR32" i="16"/>
  <c r="BS32" i="16"/>
  <c r="BT32" i="16"/>
  <c r="BU32" i="16"/>
  <c r="BV32" i="16"/>
  <c r="BW32" i="16"/>
  <c r="BX32" i="16"/>
  <c r="BY32" i="16"/>
  <c r="BZ32" i="16"/>
  <c r="CA32" i="16"/>
  <c r="CB32" i="16"/>
  <c r="CC32" i="16"/>
  <c r="CD32" i="16"/>
  <c r="CE32" i="16"/>
  <c r="CF32" i="16"/>
  <c r="CG32" i="16"/>
  <c r="CH32" i="16"/>
  <c r="CI32" i="16"/>
  <c r="CJ32" i="16"/>
  <c r="CK32" i="16"/>
  <c r="CL32" i="16"/>
  <c r="CM32" i="16"/>
  <c r="CN32" i="16"/>
  <c r="CO32" i="16"/>
  <c r="CP32" i="16"/>
  <c r="CQ32" i="16"/>
  <c r="CR32" i="16"/>
  <c r="CS32" i="16"/>
  <c r="CT32" i="16"/>
  <c r="CU32" i="16"/>
  <c r="CV32" i="16"/>
  <c r="CW32" i="16"/>
  <c r="CX32" i="16"/>
  <c r="CY32" i="16"/>
  <c r="CZ32" i="16"/>
  <c r="DA32" i="16"/>
  <c r="DB32" i="16"/>
  <c r="DC32" i="16"/>
  <c r="DD32" i="16"/>
  <c r="DE32" i="16"/>
  <c r="DF32" i="16"/>
  <c r="DG32" i="16"/>
  <c r="DH32" i="16"/>
  <c r="DI32" i="16"/>
  <c r="DJ32" i="16"/>
  <c r="G33" i="16"/>
  <c r="H33" i="16"/>
  <c r="I33" i="16"/>
  <c r="J33" i="16"/>
  <c r="K33" i="16"/>
  <c r="L33" i="16"/>
  <c r="M33" i="16"/>
  <c r="N33" i="16"/>
  <c r="O33" i="16"/>
  <c r="P33" i="16"/>
  <c r="Q33" i="16"/>
  <c r="R33" i="16"/>
  <c r="S33" i="16"/>
  <c r="T33" i="16"/>
  <c r="U33" i="16"/>
  <c r="W33" i="16"/>
  <c r="X33" i="16"/>
  <c r="Y33" i="16"/>
  <c r="Z33" i="16"/>
  <c r="AA33" i="16"/>
  <c r="AB33" i="16"/>
  <c r="AC33" i="16"/>
  <c r="AD33" i="16"/>
  <c r="AE33" i="16"/>
  <c r="AF33" i="16"/>
  <c r="AG33" i="16"/>
  <c r="AH33" i="16"/>
  <c r="AI33" i="16"/>
  <c r="AJ33" i="16"/>
  <c r="AK33" i="16"/>
  <c r="AL33" i="16"/>
  <c r="AM33" i="16"/>
  <c r="AN33" i="16"/>
  <c r="AO33" i="16"/>
  <c r="AP33" i="16"/>
  <c r="AQ33" i="16"/>
  <c r="AR33" i="16"/>
  <c r="AS33" i="16"/>
  <c r="AT33" i="16"/>
  <c r="AU33" i="16"/>
  <c r="AV33" i="16"/>
  <c r="AW33" i="16"/>
  <c r="AX33" i="16"/>
  <c r="AZ33" i="16"/>
  <c r="BA33" i="16"/>
  <c r="BB33" i="16"/>
  <c r="BC33" i="16"/>
  <c r="BD33" i="16"/>
  <c r="BE33" i="16"/>
  <c r="BF33" i="16"/>
  <c r="BG33" i="16"/>
  <c r="BH33" i="16"/>
  <c r="BI33" i="16"/>
  <c r="BJ33" i="16"/>
  <c r="BK33" i="16"/>
  <c r="BL33" i="16"/>
  <c r="BM33" i="16"/>
  <c r="BN33" i="16"/>
  <c r="BO33" i="16"/>
  <c r="BP33" i="16"/>
  <c r="BQ33" i="16"/>
  <c r="BR33" i="16"/>
  <c r="BS33" i="16"/>
  <c r="BT33" i="16"/>
  <c r="BU33" i="16"/>
  <c r="BV33" i="16"/>
  <c r="BW33" i="16"/>
  <c r="BX33" i="16"/>
  <c r="BY33" i="16"/>
  <c r="BZ33" i="16"/>
  <c r="CA33" i="16"/>
  <c r="CB33" i="16"/>
  <c r="CC33" i="16"/>
  <c r="CD33" i="16"/>
  <c r="CE33" i="16"/>
  <c r="CF33" i="16"/>
  <c r="CG33" i="16"/>
  <c r="CH33" i="16"/>
  <c r="CI33" i="16"/>
  <c r="CJ33" i="16"/>
  <c r="CK33" i="16"/>
  <c r="CL33" i="16"/>
  <c r="CM33" i="16"/>
  <c r="CN33" i="16"/>
  <c r="CO33" i="16"/>
  <c r="CP33" i="16"/>
  <c r="CQ33" i="16"/>
  <c r="CR33" i="16"/>
  <c r="CS33" i="16"/>
  <c r="CT33" i="16"/>
  <c r="CU33" i="16"/>
  <c r="CV33" i="16"/>
  <c r="CW33" i="16"/>
  <c r="CX33" i="16"/>
  <c r="CY33" i="16"/>
  <c r="CZ33" i="16"/>
  <c r="DA33" i="16"/>
  <c r="DB33" i="16"/>
  <c r="DC33" i="16"/>
  <c r="DD33" i="16"/>
  <c r="DE33" i="16"/>
  <c r="DF33" i="16"/>
  <c r="DG33" i="16"/>
  <c r="DH33" i="16"/>
  <c r="DI33" i="16"/>
  <c r="DJ33" i="16"/>
  <c r="G34" i="16"/>
  <c r="H34" i="16"/>
  <c r="I34" i="16"/>
  <c r="J34" i="16"/>
  <c r="K34" i="16"/>
  <c r="L34" i="16"/>
  <c r="M34" i="16"/>
  <c r="N34" i="16"/>
  <c r="O34" i="16"/>
  <c r="P34" i="16"/>
  <c r="Q34" i="16"/>
  <c r="R34" i="16"/>
  <c r="S34" i="16"/>
  <c r="T34" i="16"/>
  <c r="U34" i="16"/>
  <c r="W34" i="16"/>
  <c r="X34" i="16"/>
  <c r="Y34" i="16"/>
  <c r="Z34" i="16"/>
  <c r="AA34" i="16"/>
  <c r="AB34" i="16"/>
  <c r="AC34" i="16"/>
  <c r="AD34" i="16"/>
  <c r="AE34" i="16"/>
  <c r="AF34" i="16"/>
  <c r="AG34" i="16"/>
  <c r="AH34" i="16"/>
  <c r="AI34" i="16"/>
  <c r="AJ34" i="16"/>
  <c r="AK34" i="16"/>
  <c r="AL34" i="16"/>
  <c r="AM34" i="16"/>
  <c r="AN34" i="16"/>
  <c r="AO34" i="16"/>
  <c r="AP34" i="16"/>
  <c r="AQ34" i="16"/>
  <c r="AR34" i="16"/>
  <c r="AS34" i="16"/>
  <c r="AT34" i="16"/>
  <c r="AU34" i="16"/>
  <c r="AV34" i="16"/>
  <c r="AW34" i="16"/>
  <c r="AX34" i="16"/>
  <c r="AZ34" i="16"/>
  <c r="BA34" i="16"/>
  <c r="BB34" i="16"/>
  <c r="BC34" i="16"/>
  <c r="BD34" i="16"/>
  <c r="BE34" i="16"/>
  <c r="BF34" i="16"/>
  <c r="BG34" i="16"/>
  <c r="BH34" i="16"/>
  <c r="BI34" i="16"/>
  <c r="BJ34" i="16"/>
  <c r="BK34" i="16"/>
  <c r="BL34" i="16"/>
  <c r="BM34" i="16"/>
  <c r="BN34" i="16"/>
  <c r="BO34" i="16"/>
  <c r="BP34" i="16"/>
  <c r="BQ34" i="16"/>
  <c r="BR34" i="16"/>
  <c r="BS34" i="16"/>
  <c r="BT34" i="16"/>
  <c r="BU34" i="16"/>
  <c r="BV34" i="16"/>
  <c r="BW34" i="16"/>
  <c r="BX34" i="16"/>
  <c r="BY34" i="16"/>
  <c r="BZ34" i="16"/>
  <c r="CA34" i="16"/>
  <c r="CB34" i="16"/>
  <c r="CC34" i="16"/>
  <c r="CD34" i="16"/>
  <c r="CE34" i="16"/>
  <c r="CF34" i="16"/>
  <c r="CG34" i="16"/>
  <c r="CH34" i="16"/>
  <c r="CI34" i="16"/>
  <c r="CJ34" i="16"/>
  <c r="CK34" i="16"/>
  <c r="CL34" i="16"/>
  <c r="CM34" i="16"/>
  <c r="CN34" i="16"/>
  <c r="CO34" i="16"/>
  <c r="CP34" i="16"/>
  <c r="CQ34" i="16"/>
  <c r="CR34" i="16"/>
  <c r="CS34" i="16"/>
  <c r="CT34" i="16"/>
  <c r="CU34" i="16"/>
  <c r="CV34" i="16"/>
  <c r="CW34" i="16"/>
  <c r="CX34" i="16"/>
  <c r="CY34" i="16"/>
  <c r="CZ34" i="16"/>
  <c r="DA34" i="16"/>
  <c r="DB34" i="16"/>
  <c r="DC34" i="16"/>
  <c r="DD34" i="16"/>
  <c r="DE34" i="16"/>
  <c r="DF34" i="16"/>
  <c r="DG34" i="16"/>
  <c r="DH34" i="16"/>
  <c r="DI34" i="16"/>
  <c r="DJ34" i="16"/>
  <c r="G35" i="16"/>
  <c r="I35" i="16"/>
  <c r="J35" i="16"/>
  <c r="K35" i="16"/>
  <c r="L35" i="16"/>
  <c r="M35" i="16"/>
  <c r="N35" i="16"/>
  <c r="O35" i="16"/>
  <c r="P35" i="16"/>
  <c r="Q35" i="16"/>
  <c r="R35" i="16"/>
  <c r="S35" i="16"/>
  <c r="T35" i="16"/>
  <c r="U35" i="16"/>
  <c r="W35" i="16"/>
  <c r="X35" i="16"/>
  <c r="Y35" i="16"/>
  <c r="Z35" i="16"/>
  <c r="AA35" i="16"/>
  <c r="AB35" i="16"/>
  <c r="AC35" i="16"/>
  <c r="AD35" i="16"/>
  <c r="AE35" i="16"/>
  <c r="AF35" i="16"/>
  <c r="AG35" i="16"/>
  <c r="AH35" i="16"/>
  <c r="AI35" i="16"/>
  <c r="AJ35" i="16"/>
  <c r="AK35" i="16"/>
  <c r="AL35" i="16"/>
  <c r="AM35" i="16"/>
  <c r="AN35" i="16"/>
  <c r="AO35" i="16"/>
  <c r="AP35" i="16"/>
  <c r="AQ35" i="16"/>
  <c r="AR35" i="16"/>
  <c r="AS35" i="16"/>
  <c r="AT35" i="16"/>
  <c r="AU35" i="16"/>
  <c r="AV35" i="16"/>
  <c r="AW35" i="16"/>
  <c r="AX35" i="16"/>
  <c r="AZ35" i="16"/>
  <c r="BA35" i="16"/>
  <c r="BB35" i="16"/>
  <c r="BC35" i="16"/>
  <c r="BD35" i="16"/>
  <c r="BE35" i="16"/>
  <c r="BF35" i="16"/>
  <c r="BG35" i="16"/>
  <c r="BH35" i="16"/>
  <c r="BI35" i="16"/>
  <c r="BJ35" i="16"/>
  <c r="BK35" i="16"/>
  <c r="BL35" i="16"/>
  <c r="BM35" i="16"/>
  <c r="BN35" i="16"/>
  <c r="BO35" i="16"/>
  <c r="BP35" i="16"/>
  <c r="BQ35" i="16"/>
  <c r="BR35" i="16"/>
  <c r="BS35" i="16"/>
  <c r="BT35" i="16"/>
  <c r="BU35" i="16"/>
  <c r="BV35" i="16"/>
  <c r="BW35" i="16"/>
  <c r="BX35" i="16"/>
  <c r="BY35" i="16"/>
  <c r="BZ35" i="16"/>
  <c r="CA35" i="16"/>
  <c r="CB35" i="16"/>
  <c r="CC35" i="16"/>
  <c r="CD35" i="16"/>
  <c r="CE35" i="16"/>
  <c r="CF35" i="16"/>
  <c r="CG35" i="16"/>
  <c r="CH35" i="16"/>
  <c r="CI35" i="16"/>
  <c r="CJ35" i="16"/>
  <c r="CK35" i="16"/>
  <c r="CL35" i="16"/>
  <c r="CM35" i="16"/>
  <c r="CN35" i="16"/>
  <c r="CO35" i="16"/>
  <c r="CP35" i="16"/>
  <c r="CQ35" i="16"/>
  <c r="CR35" i="16"/>
  <c r="CS35" i="16"/>
  <c r="CT35" i="16"/>
  <c r="CU35" i="16"/>
  <c r="CV35" i="16"/>
  <c r="CW35" i="16"/>
  <c r="CX35" i="16"/>
  <c r="CY35" i="16"/>
  <c r="CZ35" i="16"/>
  <c r="DA35" i="16"/>
  <c r="DB35" i="16"/>
  <c r="DC35" i="16"/>
  <c r="DD35" i="16"/>
  <c r="DE35" i="16"/>
  <c r="DF35" i="16"/>
  <c r="DG35" i="16"/>
  <c r="DH35" i="16"/>
  <c r="DI35" i="16"/>
  <c r="DJ35"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<sst xmlns="http://schemas.openxmlformats.org/spreadsheetml/2006/main" count="218" uniqueCount="108">
  <si>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</si>
  <si>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</si>
  <si>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</si>
  <si>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</si>
  <si>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</si>
  <si>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</si>
  <si>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</si>
  <si>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</si>
  <si>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</si>
  <si>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</si>
  <si>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</si>
  <si>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</si>
  <si>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</si>
  <si>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</si>
  <si>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</si>
  <si>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</si>
  <si>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</si>
  <si>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</si>
  <si>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</si>
  <si>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</si>
  <si>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</si>
  <si>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</si>
  <si>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</si>
  <si>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</si>
  <si>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</si>
  <si>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</si>
  <si>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</si>
  <si>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</si>
  <si>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</si>
  <si>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</si>
  <si>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</si>
  <si>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</si>
  <si>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</si>
  <si>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</si>
  <si>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</si>
  <si>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</si>
  <si>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</si>
  <si>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</si>
  <si>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</si>
  <si>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</si>
  <si>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</si>
  <si>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</si>
  <si>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</si>
  <si>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</si>
  <si>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</si>
  <si>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</si>
  <si>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</si>
  <si>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A-1A Balance</t>
  </si>
  <si>
    <t>A-1A interest rate</t>
  </si>
  <si>
    <t>A-2A Balance</t>
  </si>
  <si>
    <t>A-2A interest rate</t>
  </si>
  <si>
    <t>A-1B Balance</t>
  </si>
  <si>
    <t>A-1B interest rate</t>
  </si>
  <si>
    <t>A-2B Balance</t>
  </si>
  <si>
    <t>A-2B interest rate</t>
  </si>
  <si>
    <t>A-3B Balance</t>
  </si>
  <si>
    <t>A-3B interest rate</t>
  </si>
  <si>
    <t>X Balance</t>
  </si>
  <si>
    <t>X interest rate</t>
  </si>
  <si>
    <t>B Balance</t>
  </si>
  <si>
    <t>B interest rate</t>
  </si>
  <si>
    <t>C Balance</t>
  </si>
  <si>
    <t>C interest rate</t>
  </si>
  <si>
    <t>D Balance</t>
  </si>
  <si>
    <t>D interest rate</t>
  </si>
  <si>
    <t>E Balance</t>
  </si>
  <si>
    <t>E interest rate</t>
  </si>
  <si>
    <t>F Balance</t>
  </si>
  <si>
    <t>F interest rate</t>
  </si>
  <si>
    <t>PRIVATE PLACEMENT</t>
  </si>
  <si>
    <t>G Balance</t>
  </si>
  <si>
    <t>G interest rate</t>
  </si>
  <si>
    <t>H Balance</t>
  </si>
  <si>
    <t>H interest rate</t>
  </si>
  <si>
    <t>K Balance</t>
  </si>
  <si>
    <t>K interest rate</t>
  </si>
  <si>
    <t>L Balance</t>
  </si>
  <si>
    <t>L interest rate</t>
  </si>
  <si>
    <t>M Balance</t>
  </si>
  <si>
    <t>M interest rate</t>
  </si>
  <si>
    <t>N Balance</t>
  </si>
  <si>
    <t>N interest rate</t>
  </si>
  <si>
    <t>Tranches</t>
  </si>
  <si>
    <t>A-1A</t>
  </si>
  <si>
    <t>A-2A</t>
  </si>
  <si>
    <t>A-1B</t>
  </si>
  <si>
    <t>A-2B</t>
  </si>
  <si>
    <t>A-3B</t>
  </si>
  <si>
    <t>X</t>
  </si>
  <si>
    <t>B</t>
  </si>
  <si>
    <t>C</t>
  </si>
  <si>
    <t>D</t>
  </si>
  <si>
    <t>E</t>
  </si>
  <si>
    <t>F</t>
  </si>
  <si>
    <t>G</t>
  </si>
  <si>
    <t>H</t>
  </si>
  <si>
    <t>K</t>
  </si>
  <si>
    <t>L</t>
  </si>
  <si>
    <t>M</t>
  </si>
  <si>
    <t>N</t>
  </si>
  <si>
    <t>Total Remaining</t>
  </si>
  <si>
    <t xml:space="preserve"> </t>
  </si>
  <si>
    <t>Bond Periods</t>
  </si>
  <si>
    <t>Balance</t>
  </si>
  <si>
    <t>Interest</t>
  </si>
  <si>
    <t>Total</t>
  </si>
  <si>
    <t>Differential of Total - Bond</t>
  </si>
  <si>
    <t>Residual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</si>
</sst>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5" formatCode="&quot;$&quot;#,##0_);\(&quot;$&quot;#,##0\)"/>
    <numFmt numFmtId="6" formatCode="&quot;$&quot;#,##0_);[Red]\(&quot;$&quot;#,##0\)"/>
    <numFmt numFmtId="44" formatCode="_(&quot;$&quot;* #,##0.00_);_(&quot;$&quot;* \(#,##0.00\);_(&quot;$&quot;* &quot;-&quot;??_);_(@_)"/>
    <numFmt numFmtId="43" formatCode="_(* #,##0.00_);_(* \(#,##0.00\);_(* &quot;-&quot;??_);_(@_)"/>
    <numFmt numFmtId="164" formatCode="_([$€-2]* #,##0.00_);_([$€-2]* \(#,##0.00\);_([$€-2]* &quot;-&quot;??_)"/>
    <numFmt numFmtId="169" formatCode="0.000%"/>
    <numFmt numFmtId="172" formatCode="0.0000%"/>
    <numFmt numFmtId="174" formatCode="0.0"/>
    <numFmt numFmtId="175" formatCode="0.00000%"/>
    <numFmt numFmtId="183" formatCode="_(* #,##0.0000_);_(* \(#,##0.0000\);_(* &quot;-&quot;??_);_(@_)"/>
    <numFmt numFmtId="184" formatCode="_(* #,##0.00000_);_(* \(#,##0.00000\);_(* &quot;-&quot;??_);_(@_)"/>
    <numFmt numFmtId="205" formatCode="_(* #,##0_);_(* \(#,##0\);_(* &quot;-&quot;??_);_(@_)"/>
    <numFmt numFmtId="217" formatCode="0_)"/>
    <numFmt numFmtId="218" formatCode="0.00000_)"/>
    <numFmt numFmtId="219" formatCode="#,##0.0"/>
    <numFmt numFmtId="220" formatCode="#,##0.0_);\(#,##0.0\)"/>
    <numFmt numFmtId="221" formatCode="&quot;$&quot;#,##0"/>
    <numFmt numFmtId="222" formatCode="&quot;$&quot;#,##0.00"/>
    <numFmt numFmtId="223" formatCode="_(&quot;$&quot;* #,##0_);_(&quot;$&quot;* \(#,##0\);_(&quot;$&quot;* &quot;-&quot;??_);_(@_)"/>
  </numFmts>
  <fonts count="22"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sz val="10"/>
      <name val="Arial"/>
    </font>
    <font>
      <sz val="10"/>
      <color indexed="12"/>
      <name val="Times New Roman"/>
      <family val="1"/>
    </font>
    <font>
      <sz val="10"/>
      <name val="Times New Roman"/>
      <family val="1"/>
    </font>
    <font>
      <b/>
      <sz val="10"/>
      <color indexed="12"/>
      <name val="Times New Roman"/>
      <family val="1"/>
    </font>
    <font>
      <b/>
      <sz val="10"/>
      <name val="Times New Roman"/>
      <family val="1"/>
    </font>
    <font>
      <sz val="10"/>
      <name val="Times New Roman"/>
      <charset val="161"/>
    </font>
    <font>
      <b/>
      <u/>
      <sz val="1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5" fillId="0" borderId="0"/>
    <xf numFmtId="9" fontId="1" fillId="0" borderId="0" applyFont="0" applyFill="0" applyBorder="0" applyAlignment="0" applyProtection="0"/>
  </cellStyleXfs>
  <cellXfs count="100">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84" fontId="3" fillId="0" borderId="0" xfId="1" applyNumberFormat="1" applyFont="1"/>
    <xf numFmtId="184" fontId="0" fillId="0" borderId="0" xfId="1" applyNumberFormat="1" applyFont="1"/>
    <xf numFmtId="184" fontId="4" fillId="0" borderId="0" xfId="1" applyNumberFormat="1" applyFont="1"/>
    <xf numFmtId="183"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72"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7" fillId="0" borderId="0" xfId="0" applyFont="1" applyAlignment="1" applyProtection="1">
      <alignment horizontal="right"/>
    </xf>
    <xf numFmtId="174" fontId="0" fillId="0" borderId="0" xfId="0" applyNumberFormat="1"/>
    <xf numFmtId="221" fontId="0" fillId="0" borderId="0" xfId="0" applyNumberFormat="1"/>
    <xf numFmtId="0" fontId="6" fillId="0" borderId="0" xfId="0" applyNumberFormat="1" applyFont="1"/>
    <xf numFmtId="10" fontId="3" fillId="0" borderId="0" xfId="0" applyNumberFormat="1" applyFont="1"/>
    <xf numFmtId="221"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9" fontId="3" fillId="0" borderId="0" xfId="0" applyNumberFormat="1" applyFont="1" applyProtection="1"/>
    <xf numFmtId="221" fontId="15" fillId="0" borderId="0" xfId="5" applyNumberFormat="1" applyAlignment="1" applyProtection="1">
      <alignment horizontal="right"/>
    </xf>
    <xf numFmtId="2" fontId="15" fillId="0" borderId="0" xfId="2" applyNumberFormat="1" applyFont="1" applyAlignment="1" applyProtection="1">
      <alignment horizontal="right"/>
    </xf>
    <xf numFmtId="10" fontId="15" fillId="0" borderId="0" xfId="6" applyNumberFormat="1" applyFont="1" applyAlignment="1" applyProtection="1">
      <alignment horizontal="right"/>
    </xf>
    <xf numFmtId="6" fontId="0" fillId="0" borderId="0" xfId="0" applyNumberFormat="1" applyProtection="1"/>
    <xf numFmtId="10" fontId="7" fillId="0" borderId="0" xfId="0" applyNumberFormat="1" applyFont="1" applyProtection="1"/>
    <xf numFmtId="175" fontId="0" fillId="0" borderId="0" xfId="0" applyNumberFormat="1" applyProtection="1"/>
    <xf numFmtId="0" fontId="16" fillId="0" borderId="0" xfId="0" applyFont="1" applyAlignment="1">
      <alignment horizontal="left"/>
    </xf>
    <xf numFmtId="0" fontId="17" fillId="0" borderId="0" xfId="0" applyFont="1" applyAlignment="1" applyProtection="1">
      <alignment horizontal="left"/>
    </xf>
    <xf numFmtId="223" fontId="17" fillId="0" borderId="0" xfId="2" applyNumberFormat="1" applyFont="1"/>
    <xf numFmtId="172" fontId="17" fillId="0" borderId="0" xfId="6" applyNumberFormat="1" applyFont="1"/>
    <xf numFmtId="205" fontId="17" fillId="0" borderId="0" xfId="1" applyNumberFormat="1" applyFont="1"/>
    <xf numFmtId="172" fontId="17" fillId="0" borderId="0" xfId="0" applyNumberFormat="1" applyFont="1"/>
    <xf numFmtId="0" fontId="17" fillId="0" borderId="0" xfId="0" applyFont="1"/>
    <xf numFmtId="0" fontId="16" fillId="0" borderId="1" xfId="0" applyNumberFormat="1" applyFont="1" applyBorder="1" applyAlignment="1">
      <alignment horizontal="left"/>
    </xf>
    <xf numFmtId="0" fontId="17" fillId="0" borderId="1" xfId="0" applyFont="1" applyBorder="1"/>
    <xf numFmtId="10" fontId="17" fillId="0" borderId="0" xfId="6" applyNumberFormat="1" applyFont="1"/>
    <xf numFmtId="0" fontId="17" fillId="0" borderId="0" xfId="0" applyNumberFormat="1" applyFont="1"/>
    <xf numFmtId="0" fontId="18" fillId="0" borderId="0" xfId="0" applyFont="1" applyAlignment="1" applyProtection="1">
      <alignment horizontal="left"/>
    </xf>
    <xf numFmtId="221" fontId="17" fillId="0" borderId="0" xfId="0" applyNumberFormat="1" applyFont="1" applyAlignment="1" applyProtection="1">
      <alignment horizontal="right"/>
    </xf>
    <xf numFmtId="0" fontId="17" fillId="0" borderId="0" xfId="0" applyFont="1" applyAlignment="1" applyProtection="1">
      <alignment horizontal="right"/>
    </xf>
    <xf numFmtId="10" fontId="17" fillId="0" borderId="0" xfId="0" applyNumberFormat="1" applyFont="1" applyAlignment="1" applyProtection="1">
      <alignment horizontal="right"/>
    </xf>
    <xf numFmtId="9" fontId="17" fillId="0" borderId="0" xfId="0" applyNumberFormat="1" applyFont="1" applyAlignment="1" applyProtection="1">
      <alignment horizontal="right"/>
    </xf>
    <xf numFmtId="222" fontId="17" fillId="0" borderId="0" xfId="0" applyNumberFormat="1" applyFont="1" applyAlignment="1" applyProtection="1">
      <alignment horizontal="right"/>
    </xf>
    <xf numFmtId="0" fontId="19" fillId="0" borderId="0" xfId="0" applyFont="1"/>
    <xf numFmtId="0" fontId="20" fillId="0" borderId="0" xfId="0" applyFont="1"/>
    <xf numFmtId="0" fontId="16" fillId="0" borderId="0" xfId="0" applyFont="1" applyAlignment="1">
      <alignment horizontal="right"/>
    </xf>
    <xf numFmtId="0" fontId="16" fillId="0" borderId="0" xfId="0" applyFont="1" applyAlignment="1">
      <alignment horizontal="center"/>
    </xf>
    <xf numFmtId="0" fontId="21" fillId="0" borderId="0" xfId="0" applyFont="1" applyAlignment="1">
      <alignment horizontal="left"/>
    </xf>
    <xf numFmtId="0" fontId="21" fillId="0" borderId="0" xfId="4" applyFont="1" applyAlignment="1">
      <alignment horizontal="center"/>
    </xf>
    <xf numFmtId="0" fontId="21" fillId="0" borderId="0" xfId="0" applyFont="1" applyAlignment="1">
      <alignment horizontal="center"/>
    </xf>
    <xf numFmtId="220" fontId="20" fillId="0" borderId="0" xfId="0" applyNumberFormat="1" applyFont="1"/>
    <xf numFmtId="0" fontId="20" fillId="0" borderId="0" xfId="0" applyFont="1" applyAlignment="1" applyProtection="1">
      <alignment horizontal="right"/>
    </xf>
    <xf numFmtId="220" fontId="19" fillId="0" borderId="0" xfId="0" applyNumberFormat="1" applyFont="1"/>
    <xf numFmtId="217" fontId="20" fillId="0" borderId="0" xfId="0" applyNumberFormat="1" applyFont="1" applyProtection="1"/>
    <xf numFmtId="218" fontId="20" fillId="0" borderId="0" xfId="0" applyNumberFormat="1" applyFont="1" applyProtection="1"/>
    <xf numFmtId="169" fontId="20" fillId="0" borderId="0" xfId="0" applyNumberFormat="1" applyFont="1"/>
    <xf numFmtId="219" fontId="20" fillId="0" borderId="0" xfId="0" applyNumberFormat="1" applyFont="1" applyProtection="1"/>
    <xf numFmtId="220" fontId="20" fillId="0" borderId="0" xfId="0" applyNumberFormat="1" applyFont="1" applyProtection="1"/>
    <xf numFmtId="169" fontId="20" fillId="0" borderId="0" xfId="0" applyNumberFormat="1" applyFont="1" applyProtection="1"/>
    <xf numFmtId="0" fontId="21" fillId="0" borderId="0" xfId="4" applyFont="1"/>
    <xf numFmtId="44" fontId="17" fillId="0" borderId="0" xfId="2" applyFont="1"/>
    <xf numFmtId="223" fontId="17" fillId="0" borderId="0" xfId="0" applyNumberFormat="1" applyFont="1"/>
    <xf numFmtId="0" fontId="19" fillId="0" borderId="0" xfId="0" applyFont="1" applyAlignment="1" applyProtection="1">
      <alignment horizontal="right"/>
    </xf>
    <xf numFmtId="0" fontId="19" fillId="0" borderId="0" xfId="0" applyFont="1" applyAlignment="1" applyProtection="1">
      <alignment horizontal="left"/>
    </xf>
    <xf numFmtId="0" fontId="19" fillId="0" borderId="0" xfId="0" applyFont="1" applyAlignment="1" applyProtection="1">
      <alignment horizontal="center"/>
    </xf>
    <xf numFmtId="220" fontId="17" fillId="0" borderId="0" xfId="0" applyNumberFormat="1" applyFont="1"/>
    <xf numFmtId="0" fontId="19" fillId="0" borderId="0" xfId="0" applyFont="1" applyAlignment="1">
      <alignment horizontal="center"/>
    </xf>
    <xf numFmtId="223" fontId="20" fillId="0" borderId="0" xfId="0" applyNumberFormat="1" applyFont="1"/>
    <xf numFmtId="0" fontId="20" fillId="0" borderId="0" xfId="0" applyFont="1" applyFill="1"/>
    <xf numFmtId="9" fontId="20" fillId="0" borderId="0" xfId="0" applyNumberFormat="1" applyFont="1" applyFill="1"/>
    <xf numFmtId="0" fontId="20" fillId="0" borderId="0" xfId="0" applyFont="1" applyAlignment="1">
      <alignment horizontal="center"/>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28</xdr:row>
      <xdr:rowOff>152400</xdr:rowOff>
    </xdr:to>
    <xdr:sp macro="" textlink="">
      <xdr:nvSpPr>
        <xdr:cNvPr id="4098" name="Text Box 2"/>
        <xdr:cNvSpPr txBox="1">
          <a:spLocks noChangeArrowheads="1"/>
        </xdr:cNvSpPr>
      </xdr:nvSpPr>
      <xdr:spPr bwMode="auto">
        <a:xfrm>
          <a:off x="2834640" y="3840480"/>
          <a:ext cx="4549140" cy="2080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175260</xdr:colOff>
      <xdr:row>29</xdr:row>
      <xdr:rowOff>114300</xdr:rowOff>
    </xdr:from>
    <xdr:to>
      <xdr:col>11</xdr:col>
      <xdr:colOff>0</xdr:colOff>
      <xdr:row>34</xdr:row>
      <xdr:rowOff>190500</xdr:rowOff>
    </xdr:to>
    <xdr:sp macro="" textlink="">
      <xdr:nvSpPr>
        <xdr:cNvPr id="4099" name="Text Box 3"/>
        <xdr:cNvSpPr txBox="1">
          <a:spLocks noChangeArrowheads="1"/>
        </xdr:cNvSpPr>
      </xdr:nvSpPr>
      <xdr:spPr bwMode="auto">
        <a:xfrm>
          <a:off x="2857500" y="608076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175260</xdr:colOff>
      <xdr:row>36</xdr:row>
      <xdr:rowOff>0</xdr:rowOff>
    </xdr:from>
    <xdr:to>
      <xdr:col>10</xdr:col>
      <xdr:colOff>617220</xdr:colOff>
      <xdr:row>42</xdr:row>
      <xdr:rowOff>76200</xdr:rowOff>
    </xdr:to>
    <xdr:sp macro="" textlink="">
      <xdr:nvSpPr>
        <xdr:cNvPr id="4100" name="Text Box 4"/>
        <xdr:cNvSpPr txBox="1">
          <a:spLocks noChangeArrowheads="1"/>
        </xdr:cNvSpPr>
      </xdr:nvSpPr>
      <xdr:spPr bwMode="auto">
        <a:xfrm>
          <a:off x="2857500" y="7353300"/>
          <a:ext cx="446532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abSelected="1" topLeftCell="C3" workbookViewId="0">
      <selection activeCell="L7" sqref="L7"/>
    </sheetView>
  </sheetViews>
  <sheetFormatPr defaultRowHeight="15.6" x14ac:dyDescent="0.3"/>
  <sheetData>
    <row r="7" spans="5:8" ht="28.2" x14ac:dyDescent="0.5">
      <c r="E7" s="43" t="s">
        <v>30</v>
      </c>
      <c r="F7" s="44"/>
      <c r="G7" s="44"/>
      <c r="H7" s="44"/>
    </row>
    <row r="8" spans="5:8" ht="20.399999999999999" x14ac:dyDescent="0.35">
      <c r="G8" s="45"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workbookViewId="0"/>
  </sheetViews>
  <sheetFormatPr defaultRowHeight="15.6" x14ac:dyDescent="0.3"/>
  <cols>
    <col min="1" max="1" width="28.0976562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41">
        <v>4.1092881151378401E-2</v>
      </c>
      <c r="C6" s="41">
        <v>4.3220608699021661E-2</v>
      </c>
      <c r="D6" s="41">
        <v>4.1098976320571107E-2</v>
      </c>
      <c r="E6" s="41">
        <v>4.3226170850907512E-2</v>
      </c>
      <c r="F6" s="41">
        <v>4.5158814412275559E-2</v>
      </c>
      <c r="G6" s="41">
        <v>4.6896907698843998E-2</v>
      </c>
      <c r="H6" s="41">
        <v>4.8440451404781586E-2</v>
      </c>
      <c r="I6" s="41">
        <v>4.9789446224257065E-2</v>
      </c>
      <c r="J6" s="41">
        <v>5.0943892851439208E-2</v>
      </c>
      <c r="K6" s="41">
        <v>5.190379198049673E-2</v>
      </c>
      <c r="L6" s="41">
        <v>5.2669144305598381E-2</v>
      </c>
      <c r="M6" s="41">
        <v>5.323995052091296E-2</v>
      </c>
      <c r="N6" s="41">
        <v>5.3616211320609175E-2</v>
      </c>
      <c r="O6" s="41">
        <v>5.3797927398855777E-2</v>
      </c>
      <c r="P6" s="41">
        <v>5.3785099449821544E-2</v>
      </c>
      <c r="Q6" s="41">
        <v>5.3790099449821535E-2</v>
      </c>
      <c r="R6" s="41">
        <v>5.3795099449821533E-2</v>
      </c>
      <c r="S6" s="41">
        <v>5.3800099449821531E-2</v>
      </c>
      <c r="T6" s="41">
        <v>5.3805099449821529E-2</v>
      </c>
      <c r="U6" s="41">
        <v>5.3810099449821527E-2</v>
      </c>
      <c r="V6" s="41">
        <v>5.3815099449821525E-2</v>
      </c>
      <c r="W6" s="41">
        <v>5.3820099449821523E-2</v>
      </c>
      <c r="X6" s="41">
        <v>5.3825099449821522E-2</v>
      </c>
      <c r="Y6" s="41">
        <v>5.3830099449821513E-2</v>
      </c>
      <c r="Z6" s="41">
        <v>5.3835099449821511E-2</v>
      </c>
      <c r="AA6" s="41">
        <v>5.3840099449821509E-2</v>
      </c>
      <c r="AB6" s="41">
        <v>5.3845099449821507E-2</v>
      </c>
      <c r="AC6" s="41">
        <v>5.3850099449821505E-2</v>
      </c>
      <c r="AD6" s="41">
        <v>5.3855099449821503E-2</v>
      </c>
      <c r="AE6" s="41">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40" t="s">
        <v>28</v>
      </c>
    </row>
    <row r="17" spans="1:3" x14ac:dyDescent="0.3">
      <c r="A17" s="30" t="s">
        <v>12</v>
      </c>
      <c r="C17" s="49">
        <v>771922444</v>
      </c>
    </row>
    <row r="18" spans="1:3" x14ac:dyDescent="0.3">
      <c r="A18" s="31" t="s">
        <v>44</v>
      </c>
      <c r="C18" s="50">
        <f>102/12</f>
        <v>8.5</v>
      </c>
    </row>
    <row r="19" spans="1:3" x14ac:dyDescent="0.3">
      <c r="A19" s="30" t="s">
        <v>43</v>
      </c>
      <c r="C19" s="51">
        <v>7.8920000000000004E-2</v>
      </c>
    </row>
    <row r="20" spans="1:3" x14ac:dyDescent="0.3">
      <c r="A20" s="30" t="s">
        <v>13</v>
      </c>
      <c r="C20" s="52">
        <f>-PMT(C19,C18,C17)</f>
        <v>128067917.2742568</v>
      </c>
    </row>
    <row r="21" spans="1:3" x14ac:dyDescent="0.3">
      <c r="A21" s="46" t="s">
        <v>31</v>
      </c>
      <c r="C21" s="53">
        <v>0</v>
      </c>
    </row>
    <row r="22" spans="1:3" x14ac:dyDescent="0.3">
      <c r="A22" s="30" t="s">
        <v>14</v>
      </c>
      <c r="C22" s="33">
        <f>C17</f>
        <v>771922444</v>
      </c>
    </row>
    <row r="23" spans="1:3" x14ac:dyDescent="0.3">
      <c r="A23" s="30" t="s">
        <v>15</v>
      </c>
      <c r="C23" s="33">
        <v>0</v>
      </c>
    </row>
    <row r="24" spans="1:3" x14ac:dyDescent="0.3">
      <c r="A24" s="31" t="s">
        <v>16</v>
      </c>
      <c r="C24" s="54">
        <v>1.3798E-3</v>
      </c>
    </row>
    <row r="25" spans="1:3" x14ac:dyDescent="0.3">
      <c r="A25" s="47" t="s">
        <v>32</v>
      </c>
      <c r="C25" s="48">
        <v>0</v>
      </c>
    </row>
    <row r="26" spans="1:3" x14ac:dyDescent="0.3">
      <c r="A26" s="46" t="s">
        <v>33</v>
      </c>
      <c r="C26" s="48">
        <v>0.6</v>
      </c>
    </row>
    <row r="27" spans="1:3" x14ac:dyDescent="0.3">
      <c r="A27" s="30"/>
      <c r="C27" s="32"/>
    </row>
    <row r="28" spans="1:3" x14ac:dyDescent="0.3">
      <c r="A28" s="31"/>
    </row>
    <row r="29" spans="1:3" x14ac:dyDescent="0.3">
      <c r="A29" s="34"/>
      <c r="C29" s="33"/>
    </row>
    <row r="30" spans="1:3" x14ac:dyDescent="0.3">
      <c r="A30" s="30"/>
      <c r="C30" s="32"/>
    </row>
    <row r="31" spans="1:3" x14ac:dyDescent="0.3">
      <c r="A31" s="31"/>
    </row>
    <row r="32" spans="1:3" x14ac:dyDescent="0.3">
      <c r="A32" s="34"/>
      <c r="C32" s="33"/>
    </row>
    <row r="33" spans="1:3" x14ac:dyDescent="0.3">
      <c r="A33" s="30"/>
      <c r="C33" s="32"/>
    </row>
    <row r="34" spans="1:3" x14ac:dyDescent="0.3">
      <c r="A34" s="31"/>
    </row>
    <row r="35" spans="1:3" x14ac:dyDescent="0.3">
      <c r="A35" s="34"/>
      <c r="C35" s="33"/>
    </row>
    <row r="36" spans="1:3" x14ac:dyDescent="0.3">
      <c r="A36" s="30"/>
      <c r="C36" s="32"/>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L1" workbookViewId="0">
      <selection activeCell="I4" sqref="I4"/>
    </sheetView>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3" workbookViewId="0">
      <selection activeCell="A3" sqref="A3"/>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29</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J1250"/>
  <sheetViews>
    <sheetView topLeftCell="P1" workbookViewId="0">
      <selection activeCell="U15" sqref="U15"/>
    </sheetView>
  </sheetViews>
  <sheetFormatPr defaultRowHeight="15.6" x14ac:dyDescent="0.3"/>
  <cols>
    <col min="1" max="1" width="27.8984375" customWidth="1"/>
    <col min="2" max="2" width="11.59765625" customWidth="1"/>
    <col min="3" max="3" width="15.5" customWidth="1"/>
    <col min="6" max="6" width="15.3984375" bestFit="1" customWidth="1"/>
    <col min="7" max="7" width="14.3984375" customWidth="1"/>
    <col min="8" max="8" width="18.19921875" customWidth="1"/>
    <col min="9" max="9" width="16.59765625" customWidth="1"/>
    <col min="10" max="10" width="16.3984375" customWidth="1"/>
    <col min="11" max="11" width="15.8984375" customWidth="1"/>
    <col min="12" max="12" width="15.59765625" customWidth="1"/>
    <col min="13" max="14" width="14.19921875" customWidth="1"/>
    <col min="15" max="15" width="16.19921875" bestFit="1" customWidth="1"/>
    <col min="16" max="16" width="14.09765625" bestFit="1" customWidth="1"/>
    <col min="17" max="17" width="13.69921875" bestFit="1" customWidth="1"/>
    <col min="18" max="18" width="11.59765625" bestFit="1" customWidth="1"/>
    <col min="19" max="19" width="13.8984375" bestFit="1" customWidth="1"/>
    <col min="20" max="20" width="12.59765625" bestFit="1" customWidth="1"/>
    <col min="21" max="21" width="14.5" bestFit="1" customWidth="1"/>
    <col min="23" max="23" width="10" bestFit="1" customWidth="1"/>
    <col min="24" max="24" width="10.09765625" bestFit="1" customWidth="1"/>
    <col min="25" max="27" width="9.3984375" bestFit="1" customWidth="1"/>
    <col min="28" max="28" width="10" bestFit="1" customWidth="1"/>
    <col min="29" max="29" width="10.09765625" bestFit="1" customWidth="1"/>
    <col min="30" max="31" width="9.3984375" bestFit="1" customWidth="1"/>
    <col min="32" max="32" width="10.09765625" bestFit="1" customWidth="1"/>
    <col min="33" max="33" width="10" bestFit="1" customWidth="1"/>
    <col min="34" max="34" width="9.3984375" bestFit="1" customWidth="1"/>
    <col min="36" max="36" width="10.09765625" bestFit="1" customWidth="1"/>
    <col min="37" max="37" width="9.3984375" bestFit="1" customWidth="1"/>
    <col min="38" max="38" width="10" bestFit="1" customWidth="1"/>
    <col min="39" max="39" width="9.3984375" bestFit="1" customWidth="1"/>
    <col min="41" max="42" width="9.3984375" bestFit="1" customWidth="1"/>
    <col min="43" max="43" width="10" bestFit="1" customWidth="1"/>
    <col min="44" max="44" width="9.3984375" bestFit="1" customWidth="1"/>
    <col min="46" max="47" width="9.3984375" bestFit="1" customWidth="1"/>
    <col min="48" max="48" width="10" bestFit="1" customWidth="1"/>
    <col min="49" max="49" width="12" bestFit="1" customWidth="1"/>
    <col min="50" max="50" width="11.09765625" bestFit="1" customWidth="1"/>
    <col min="52" max="52" width="8.59765625" bestFit="1" customWidth="1"/>
    <col min="53" max="53" width="10" bestFit="1" customWidth="1"/>
    <col min="54" max="54" width="9.3984375" bestFit="1" customWidth="1"/>
    <col min="55" max="55" width="8.59765625" bestFit="1" customWidth="1"/>
    <col min="56" max="57" width="9.3984375" bestFit="1" customWidth="1"/>
    <col min="58" max="58" width="10" bestFit="1" customWidth="1"/>
    <col min="59" max="59" width="9.3984375" bestFit="1" customWidth="1"/>
    <col min="60" max="60" width="8.59765625" bestFit="1" customWidth="1"/>
    <col min="61" max="62" width="9.3984375" bestFit="1" customWidth="1"/>
    <col min="63" max="63" width="10" bestFit="1" customWidth="1"/>
    <col min="64" max="64" width="9.3984375" bestFit="1" customWidth="1"/>
    <col min="65" max="65" width="7.5" bestFit="1" customWidth="1"/>
    <col min="66" max="67" width="9.3984375" bestFit="1" customWidth="1"/>
    <col min="68" max="68" width="10" bestFit="1" customWidth="1"/>
    <col min="69" max="69" width="9.3984375" bestFit="1" customWidth="1"/>
    <col min="71" max="72" width="9.3984375" bestFit="1" customWidth="1"/>
    <col min="73" max="73" width="10" bestFit="1" customWidth="1"/>
    <col min="74" max="74" width="9.3984375" bestFit="1" customWidth="1"/>
    <col min="75" max="75" width="7.5" bestFit="1" customWidth="1"/>
    <col min="76" max="77" width="9.3984375" bestFit="1" customWidth="1"/>
    <col min="78" max="78" width="10" bestFit="1" customWidth="1"/>
    <col min="79" max="79" width="9.3984375" bestFit="1" customWidth="1"/>
    <col min="81" max="82" width="9.3984375" bestFit="1" customWidth="1"/>
    <col min="83" max="83" width="10" bestFit="1" customWidth="1"/>
    <col min="84" max="84" width="9.3984375" bestFit="1" customWidth="1"/>
    <col min="86" max="87" width="9.3984375" bestFit="1" customWidth="1"/>
    <col min="88" max="88" width="10" bestFit="1" customWidth="1"/>
    <col min="92" max="92" width="8.59765625" bestFit="1" customWidth="1"/>
    <col min="93" max="93" width="10" bestFit="1" customWidth="1"/>
    <col min="94" max="94" width="9.3984375" bestFit="1" customWidth="1"/>
    <col min="96" max="97" width="9.3984375" bestFit="1" customWidth="1"/>
    <col min="98" max="98" width="10" bestFit="1" customWidth="1"/>
    <col min="102" max="102" width="8.59765625" bestFit="1" customWidth="1"/>
    <col min="103" max="103" width="10" bestFit="1" customWidth="1"/>
    <col min="104" max="104" width="9.3984375" bestFit="1" customWidth="1"/>
    <col min="106" max="106" width="9.3984375" bestFit="1" customWidth="1"/>
    <col min="107" max="107" width="12.19921875" bestFit="1" customWidth="1"/>
    <col min="108" max="108" width="11.19921875" bestFit="1" customWidth="1"/>
    <col min="109" max="109" width="9.3984375" bestFit="1" customWidth="1"/>
    <col min="110" max="111" width="10.09765625" bestFit="1" customWidth="1"/>
    <col min="112" max="112" width="19.3984375" bestFit="1" customWidth="1"/>
    <col min="113" max="113" width="10.09765625" bestFit="1" customWidth="1"/>
  </cols>
  <sheetData>
    <row r="1" spans="1:114" x14ac:dyDescent="0.3">
      <c r="A1" s="66" t="str">
        <f>Data!A16</f>
        <v>Mortgage Collateral</v>
      </c>
      <c r="B1" s="56"/>
      <c r="C1" s="56"/>
      <c r="D1" s="35"/>
      <c r="E1" s="35"/>
      <c r="F1" s="36"/>
      <c r="G1" s="73"/>
      <c r="H1" s="30" t="s">
        <v>17</v>
      </c>
      <c r="I1" s="31"/>
      <c r="J1" s="31"/>
      <c r="K1" s="31"/>
      <c r="L1" s="73"/>
      <c r="M1" s="73"/>
      <c r="N1" s="73"/>
      <c r="O1" s="73"/>
      <c r="P1" s="73"/>
      <c r="Q1" s="73"/>
      <c r="R1" s="73"/>
      <c r="S1" s="79">
        <f>-SUM(O6:O13)-SUM(T6:T13)</f>
        <v>0</v>
      </c>
      <c r="T1" s="73"/>
      <c r="U1" s="79"/>
      <c r="AC1" s="61"/>
    </row>
    <row r="2" spans="1:114" x14ac:dyDescent="0.3">
      <c r="A2" s="56" t="str">
        <f>Data!A17</f>
        <v>Collateral Total Principal</v>
      </c>
      <c r="B2" s="56"/>
      <c r="C2" s="67">
        <f>Data!C17</f>
        <v>771922444</v>
      </c>
      <c r="G2" s="73"/>
      <c r="H2" s="31"/>
      <c r="I2" s="31"/>
      <c r="J2" s="31"/>
      <c r="K2" s="31"/>
      <c r="L2" s="73"/>
      <c r="M2" s="73"/>
      <c r="N2" s="73"/>
      <c r="O2" s="73"/>
      <c r="P2" s="73"/>
      <c r="Q2" s="80"/>
      <c r="R2" s="73"/>
      <c r="S2" s="30"/>
      <c r="T2" s="30"/>
      <c r="U2" s="79"/>
      <c r="W2" s="72" t="s">
        <v>82</v>
      </c>
      <c r="X2" s="73"/>
      <c r="Y2" s="73"/>
      <c r="Z2" s="73"/>
      <c r="AA2" s="73"/>
      <c r="AB2" s="73"/>
      <c r="AC2" s="73"/>
      <c r="AD2" s="73"/>
      <c r="AE2" s="73"/>
      <c r="AF2" s="73"/>
      <c r="AG2" s="73"/>
      <c r="AH2" s="73"/>
      <c r="AI2" s="73"/>
      <c r="AJ2" s="73"/>
      <c r="AK2" s="73"/>
      <c r="AL2" s="73"/>
      <c r="AM2" s="73"/>
      <c r="AN2" s="73"/>
      <c r="AO2" s="73"/>
      <c r="AP2" s="96"/>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row>
    <row r="3" spans="1:114" x14ac:dyDescent="0.3">
      <c r="A3" s="56" t="str">
        <f>Data!A18</f>
        <v>Pool Maturity:  WAM</v>
      </c>
      <c r="B3" s="56"/>
      <c r="C3" s="68">
        <f>Data!C18</f>
        <v>8.5</v>
      </c>
      <c r="G3" s="37" t="s">
        <v>18</v>
      </c>
      <c r="H3" s="37" t="s">
        <v>19</v>
      </c>
      <c r="I3" s="37" t="s">
        <v>20</v>
      </c>
      <c r="J3" s="91" t="s">
        <v>21</v>
      </c>
      <c r="K3" s="91" t="s">
        <v>34</v>
      </c>
      <c r="L3" s="68"/>
      <c r="M3" s="68"/>
      <c r="N3" s="68"/>
      <c r="O3" s="68"/>
      <c r="P3" s="68"/>
      <c r="Q3" s="68"/>
      <c r="R3" s="68"/>
      <c r="S3" s="92" t="s">
        <v>41</v>
      </c>
      <c r="T3" s="93" t="s">
        <v>46</v>
      </c>
      <c r="U3" s="94"/>
      <c r="W3" s="74" t="s">
        <v>83</v>
      </c>
      <c r="X3" s="73"/>
      <c r="Y3" s="73"/>
      <c r="Z3" s="97"/>
      <c r="AA3" s="98"/>
      <c r="AB3" s="75" t="s">
        <v>84</v>
      </c>
      <c r="AC3" s="73"/>
      <c r="AD3" s="73"/>
      <c r="AE3" s="73"/>
      <c r="AF3" s="73"/>
      <c r="AG3" s="75" t="s">
        <v>85</v>
      </c>
      <c r="AH3" s="73"/>
      <c r="AI3" s="73"/>
      <c r="AJ3" s="73"/>
      <c r="AK3" s="73"/>
      <c r="AL3" s="75" t="s">
        <v>86</v>
      </c>
      <c r="AM3" s="73"/>
      <c r="AN3" s="73"/>
      <c r="AO3" s="73"/>
      <c r="AP3" s="73"/>
      <c r="AQ3" s="75" t="s">
        <v>87</v>
      </c>
      <c r="AR3" s="73"/>
      <c r="AS3" s="73"/>
      <c r="AT3" s="73"/>
      <c r="AU3" s="73"/>
      <c r="AV3" s="75" t="s">
        <v>88</v>
      </c>
      <c r="AW3" s="73"/>
      <c r="AX3" s="73"/>
      <c r="AY3" s="73"/>
      <c r="AZ3" s="73"/>
      <c r="BA3" s="75" t="s">
        <v>89</v>
      </c>
      <c r="BB3" s="73"/>
      <c r="BC3" s="73"/>
      <c r="BD3" s="73"/>
      <c r="BE3" s="73"/>
      <c r="BF3" s="75" t="s">
        <v>90</v>
      </c>
      <c r="BG3" s="73"/>
      <c r="BH3" s="73"/>
      <c r="BI3" s="73"/>
      <c r="BJ3" s="73"/>
      <c r="BK3" s="75" t="s">
        <v>91</v>
      </c>
      <c r="BL3" s="73"/>
      <c r="BM3" s="73"/>
      <c r="BN3" s="73"/>
      <c r="BO3" s="73"/>
      <c r="BP3" s="75" t="s">
        <v>92</v>
      </c>
      <c r="BQ3" s="73"/>
      <c r="BR3" s="73"/>
      <c r="BS3" s="73"/>
      <c r="BT3" s="73"/>
      <c r="BU3" s="75" t="s">
        <v>93</v>
      </c>
      <c r="BV3" s="73"/>
      <c r="BW3" s="73"/>
      <c r="BX3" s="73"/>
      <c r="BY3" s="73"/>
      <c r="BZ3" s="78" t="s">
        <v>94</v>
      </c>
      <c r="CA3" s="73"/>
      <c r="CB3" s="73"/>
      <c r="CC3" s="73"/>
      <c r="CD3" s="73"/>
      <c r="CE3" s="78" t="s">
        <v>95</v>
      </c>
      <c r="CF3" s="73"/>
      <c r="CG3" s="73"/>
      <c r="CH3" s="73"/>
      <c r="CI3" s="73"/>
      <c r="CJ3" s="78" t="s">
        <v>96</v>
      </c>
      <c r="CK3" s="73"/>
      <c r="CL3" s="73"/>
      <c r="CM3" s="73"/>
      <c r="CN3" s="73"/>
      <c r="CO3" s="78" t="s">
        <v>97</v>
      </c>
      <c r="CP3" s="73"/>
      <c r="CQ3" s="73"/>
      <c r="CR3" s="73"/>
      <c r="CS3" s="73"/>
      <c r="CT3" s="78" t="s">
        <v>98</v>
      </c>
      <c r="CU3" s="73"/>
      <c r="CV3" s="73"/>
      <c r="CW3" s="73"/>
      <c r="CX3" s="73"/>
      <c r="CY3" s="78" t="s">
        <v>99</v>
      </c>
      <c r="CZ3" s="73"/>
      <c r="DA3" s="73"/>
      <c r="DB3" s="73"/>
      <c r="DC3" s="76" t="s">
        <v>100</v>
      </c>
      <c r="DD3" s="99" t="s">
        <v>101</v>
      </c>
      <c r="DE3" s="99"/>
      <c r="DF3" s="99"/>
      <c r="DG3" s="73"/>
      <c r="DH3" s="73"/>
    </row>
    <row r="4" spans="1:114" x14ac:dyDescent="0.3">
      <c r="A4" s="56" t="str">
        <f>Data!A19</f>
        <v>Pool Interest Rate:  WAC</v>
      </c>
      <c r="B4" s="56"/>
      <c r="C4" s="69">
        <f>Data!C19</f>
        <v>7.8920000000000004E-2</v>
      </c>
      <c r="G4" s="31"/>
      <c r="H4" s="73"/>
      <c r="I4" s="73"/>
      <c r="J4" s="61">
        <v>0</v>
      </c>
      <c r="K4" s="61"/>
      <c r="L4" s="95" t="s">
        <v>22</v>
      </c>
      <c r="M4" s="95" t="s">
        <v>23</v>
      </c>
      <c r="N4" s="95" t="s">
        <v>36</v>
      </c>
      <c r="O4" s="95" t="s">
        <v>35</v>
      </c>
      <c r="P4" s="95" t="s">
        <v>37</v>
      </c>
      <c r="Q4" s="95" t="s">
        <v>38</v>
      </c>
      <c r="R4" s="95" t="s">
        <v>16</v>
      </c>
      <c r="S4" s="92" t="s">
        <v>42</v>
      </c>
      <c r="T4" s="95" t="s">
        <v>40</v>
      </c>
      <c r="U4" s="81" t="s">
        <v>39</v>
      </c>
      <c r="W4" s="77" t="s">
        <v>102</v>
      </c>
      <c r="X4" s="78" t="s">
        <v>103</v>
      </c>
      <c r="Y4" s="78" t="s">
        <v>104</v>
      </c>
      <c r="Z4" s="78" t="s">
        <v>46</v>
      </c>
      <c r="AA4" s="78" t="s">
        <v>105</v>
      </c>
      <c r="AB4" s="88" t="s">
        <v>102</v>
      </c>
      <c r="AC4" s="78" t="s">
        <v>103</v>
      </c>
      <c r="AD4" s="78" t="s">
        <v>104</v>
      </c>
      <c r="AE4" s="78" t="s">
        <v>46</v>
      </c>
      <c r="AF4" s="78" t="s">
        <v>105</v>
      </c>
      <c r="AG4" s="88" t="s">
        <v>102</v>
      </c>
      <c r="AH4" s="78" t="s">
        <v>103</v>
      </c>
      <c r="AI4" s="78" t="s">
        <v>104</v>
      </c>
      <c r="AJ4" s="78" t="s">
        <v>46</v>
      </c>
      <c r="AK4" s="78" t="s">
        <v>105</v>
      </c>
      <c r="AL4" s="88" t="s">
        <v>102</v>
      </c>
      <c r="AM4" s="78" t="s">
        <v>103</v>
      </c>
      <c r="AN4" s="78" t="s">
        <v>104</v>
      </c>
      <c r="AO4" s="78" t="s">
        <v>46</v>
      </c>
      <c r="AP4" s="78" t="s">
        <v>105</v>
      </c>
      <c r="AQ4" s="88" t="s">
        <v>102</v>
      </c>
      <c r="AR4" s="78" t="s">
        <v>103</v>
      </c>
      <c r="AS4" s="78" t="s">
        <v>104</v>
      </c>
      <c r="AT4" s="78" t="s">
        <v>46</v>
      </c>
      <c r="AU4" s="78" t="s">
        <v>105</v>
      </c>
      <c r="AV4" s="88" t="s">
        <v>102</v>
      </c>
      <c r="AW4" s="78" t="s">
        <v>103</v>
      </c>
      <c r="AX4" s="78" t="s">
        <v>104</v>
      </c>
      <c r="AY4" s="78" t="s">
        <v>46</v>
      </c>
      <c r="AZ4" s="78" t="s">
        <v>105</v>
      </c>
      <c r="BA4" s="88" t="s">
        <v>102</v>
      </c>
      <c r="BB4" s="78" t="s">
        <v>103</v>
      </c>
      <c r="BC4" s="78" t="s">
        <v>104</v>
      </c>
      <c r="BD4" s="78" t="s">
        <v>46</v>
      </c>
      <c r="BE4" s="78" t="s">
        <v>105</v>
      </c>
      <c r="BF4" s="88" t="s">
        <v>102</v>
      </c>
      <c r="BG4" s="78" t="s">
        <v>103</v>
      </c>
      <c r="BH4" s="78" t="s">
        <v>104</v>
      </c>
      <c r="BI4" s="78" t="s">
        <v>46</v>
      </c>
      <c r="BJ4" s="78" t="s">
        <v>105</v>
      </c>
      <c r="BK4" s="88" t="s">
        <v>102</v>
      </c>
      <c r="BL4" s="78" t="s">
        <v>103</v>
      </c>
      <c r="BM4" s="78" t="s">
        <v>104</v>
      </c>
      <c r="BN4" s="78" t="s">
        <v>46</v>
      </c>
      <c r="BO4" s="78" t="s">
        <v>105</v>
      </c>
      <c r="BP4" s="88" t="s">
        <v>102</v>
      </c>
      <c r="BQ4" s="78" t="s">
        <v>103</v>
      </c>
      <c r="BR4" s="78" t="s">
        <v>104</v>
      </c>
      <c r="BS4" s="78" t="s">
        <v>46</v>
      </c>
      <c r="BT4" s="78" t="s">
        <v>105</v>
      </c>
      <c r="BU4" s="88" t="s">
        <v>102</v>
      </c>
      <c r="BV4" s="78" t="s">
        <v>103</v>
      </c>
      <c r="BW4" s="78" t="s">
        <v>104</v>
      </c>
      <c r="BX4" s="78" t="s">
        <v>46</v>
      </c>
      <c r="BY4" s="78" t="s">
        <v>105</v>
      </c>
      <c r="BZ4" s="88" t="s">
        <v>102</v>
      </c>
      <c r="CA4" s="78" t="s">
        <v>103</v>
      </c>
      <c r="CB4" s="78" t="s">
        <v>104</v>
      </c>
      <c r="CC4" s="78" t="s">
        <v>46</v>
      </c>
      <c r="CD4" s="78" t="s">
        <v>105</v>
      </c>
      <c r="CE4" s="88" t="s">
        <v>102</v>
      </c>
      <c r="CF4" s="78" t="s">
        <v>103</v>
      </c>
      <c r="CG4" s="78" t="s">
        <v>104</v>
      </c>
      <c r="CH4" s="78" t="s">
        <v>46</v>
      </c>
      <c r="CI4" s="78" t="s">
        <v>105</v>
      </c>
      <c r="CJ4" s="88" t="s">
        <v>102</v>
      </c>
      <c r="CK4" s="78" t="s">
        <v>103</v>
      </c>
      <c r="CL4" s="78" t="s">
        <v>104</v>
      </c>
      <c r="CM4" s="78" t="s">
        <v>46</v>
      </c>
      <c r="CN4" s="78" t="s">
        <v>105</v>
      </c>
      <c r="CO4" s="88" t="s">
        <v>102</v>
      </c>
      <c r="CP4" s="78" t="s">
        <v>103</v>
      </c>
      <c r="CQ4" s="78" t="s">
        <v>104</v>
      </c>
      <c r="CR4" s="78" t="s">
        <v>46</v>
      </c>
      <c r="CS4" s="78" t="s">
        <v>105</v>
      </c>
      <c r="CT4" s="88" t="s">
        <v>102</v>
      </c>
      <c r="CU4" s="78" t="s">
        <v>103</v>
      </c>
      <c r="CV4" s="78" t="s">
        <v>104</v>
      </c>
      <c r="CW4" s="78" t="s">
        <v>46</v>
      </c>
      <c r="CX4" s="78" t="s">
        <v>105</v>
      </c>
      <c r="CY4" s="88" t="s">
        <v>102</v>
      </c>
      <c r="CZ4" s="78" t="s">
        <v>103</v>
      </c>
      <c r="DA4" s="78" t="s">
        <v>104</v>
      </c>
      <c r="DB4" s="78" t="s">
        <v>46</v>
      </c>
      <c r="DC4" s="78" t="s">
        <v>105</v>
      </c>
      <c r="DD4" s="78" t="s">
        <v>103</v>
      </c>
      <c r="DE4" s="78" t="s">
        <v>104</v>
      </c>
      <c r="DF4" s="78" t="s">
        <v>46</v>
      </c>
      <c r="DG4" s="78" t="s">
        <v>105</v>
      </c>
      <c r="DH4" s="78" t="s">
        <v>106</v>
      </c>
      <c r="DI4" s="78" t="s">
        <v>107</v>
      </c>
      <c r="DJ4" s="88" t="s">
        <v>102</v>
      </c>
    </row>
    <row r="5" spans="1:114" x14ac:dyDescent="0.3">
      <c r="A5" s="56" t="str">
        <f>Data!A20</f>
        <v xml:space="preserve">Pool Scheduled P&amp;I Payment </v>
      </c>
      <c r="B5" s="56"/>
      <c r="C5" s="67">
        <f>Data!C20</f>
        <v>128067917.2742568</v>
      </c>
      <c r="G5" s="82">
        <v>0</v>
      </c>
      <c r="H5" s="83">
        <f t="shared" ref="H5:H34" si="0">1/(1+$C$4)*H6</f>
        <v>0.10240535999183512</v>
      </c>
      <c r="I5" s="83">
        <f t="shared" ref="I5:I35" si="1">1/$C$4*(1-H5)</f>
        <v>11.373474911406042</v>
      </c>
      <c r="J5" s="73">
        <v>0</v>
      </c>
      <c r="K5" s="84">
        <f>0*$K$8</f>
        <v>0</v>
      </c>
      <c r="L5" s="85">
        <f>(C7+C8)*(1-$J$5-$K$5)</f>
        <v>771922444</v>
      </c>
      <c r="M5" s="86">
        <f>L5-P6+O6</f>
        <v>704774646.0062232</v>
      </c>
      <c r="N5" s="86"/>
      <c r="O5" s="86"/>
      <c r="P5" s="86"/>
      <c r="Q5" s="86">
        <f>Y5+AD5+AI5+AN5+AS5+AX5</f>
        <v>0</v>
      </c>
      <c r="R5" s="86"/>
      <c r="S5" s="86">
        <f t="shared" ref="S5:S35" si="2">MAXA(0,$L5-$C$8)</f>
        <v>771922444</v>
      </c>
      <c r="T5" s="86"/>
      <c r="U5" s="79"/>
      <c r="W5" s="61">
        <v>0</v>
      </c>
      <c r="X5" s="57">
        <f>C12</f>
        <v>153230577</v>
      </c>
      <c r="AB5" s="61">
        <v>0</v>
      </c>
      <c r="AC5" s="57">
        <f>C15</f>
        <v>299000640</v>
      </c>
      <c r="AF5" s="61"/>
      <c r="AG5" s="61">
        <v>0</v>
      </c>
      <c r="AH5" s="57">
        <f>C18</f>
        <v>55591451</v>
      </c>
      <c r="AK5" s="61"/>
      <c r="AL5" s="61">
        <v>0</v>
      </c>
      <c r="AM5" s="57">
        <f>C21</f>
        <v>38390866</v>
      </c>
      <c r="AP5" s="61"/>
      <c r="AQ5" s="61">
        <v>0</v>
      </c>
      <c r="AR5" s="57">
        <f>C24</f>
        <v>19967220</v>
      </c>
      <c r="AU5" s="61"/>
      <c r="AV5" s="61">
        <v>0</v>
      </c>
      <c r="AW5" s="89">
        <f>$C$27</f>
        <v>771179585</v>
      </c>
      <c r="AX5" s="57"/>
      <c r="AY5" s="57"/>
      <c r="AZ5" s="57"/>
      <c r="BA5" s="61">
        <v>0</v>
      </c>
      <c r="BB5" s="57">
        <f>C30</f>
        <v>40999766</v>
      </c>
      <c r="BE5" s="61"/>
      <c r="BF5" s="61">
        <v>0</v>
      </c>
      <c r="BG5" s="57">
        <f>C33</f>
        <v>35142657</v>
      </c>
      <c r="BJ5" s="61"/>
      <c r="BK5" s="61">
        <v>0</v>
      </c>
      <c r="BL5" s="57">
        <f>C36</f>
        <v>11714219</v>
      </c>
      <c r="BO5" s="61"/>
      <c r="BP5" s="61">
        <v>0</v>
      </c>
      <c r="BQ5" s="57">
        <f>C39</f>
        <v>27333177</v>
      </c>
      <c r="BT5" s="61"/>
      <c r="BU5" s="61">
        <v>0</v>
      </c>
      <c r="BV5" s="57">
        <f>C42</f>
        <v>11714219</v>
      </c>
      <c r="BX5" s="57"/>
      <c r="BY5" s="61"/>
      <c r="BZ5">
        <v>0</v>
      </c>
      <c r="CA5" s="57">
        <f>C45</f>
        <v>11714219</v>
      </c>
      <c r="CD5" s="61"/>
      <c r="CE5" s="61">
        <v>0</v>
      </c>
      <c r="CF5" s="57">
        <f>C48</f>
        <v>19523698</v>
      </c>
      <c r="CI5" s="61"/>
      <c r="CJ5" s="61">
        <v>0</v>
      </c>
      <c r="CK5" s="57">
        <f>C51</f>
        <v>3904740</v>
      </c>
      <c r="CN5" s="61"/>
      <c r="CO5">
        <v>0</v>
      </c>
      <c r="CP5" s="57">
        <f>C54</f>
        <v>15618958</v>
      </c>
      <c r="CS5" s="61"/>
      <c r="CT5">
        <v>0</v>
      </c>
      <c r="CU5" s="57">
        <f>C57</f>
        <v>7809479</v>
      </c>
      <c r="CX5" s="61"/>
      <c r="CY5" s="61">
        <v>0</v>
      </c>
      <c r="CZ5" s="57">
        <f>C60</f>
        <v>19523699</v>
      </c>
      <c r="DA5" s="57"/>
      <c r="DC5" s="61"/>
      <c r="DD5" s="57">
        <f t="shared" ref="DD5:DD35" si="3">X5+AC5+AH5+AM5+AR5+BB5+BG5+BL5+BQ5+BV5+CA5+CF5+CK5+CP5+CU5+CZ5</f>
        <v>771179585</v>
      </c>
      <c r="DE5" s="90"/>
      <c r="DF5" s="90"/>
      <c r="DG5" s="61"/>
      <c r="DJ5" s="61">
        <v>0</v>
      </c>
    </row>
    <row r="6" spans="1:114" x14ac:dyDescent="0.3">
      <c r="A6" s="56" t="str">
        <f>Data!A21</f>
        <v>% PSA Assumption</v>
      </c>
      <c r="B6" s="56"/>
      <c r="C6" s="70">
        <v>0</v>
      </c>
      <c r="G6" s="82">
        <f t="shared" ref="G6:G35" si="4">G5+1</f>
        <v>1</v>
      </c>
      <c r="H6" s="83">
        <f t="shared" si="0"/>
        <v>0.11048719100239075</v>
      </c>
      <c r="I6" s="83">
        <f t="shared" si="1"/>
        <v>11.271069551414206</v>
      </c>
      <c r="J6" s="87">
        <f>0.012*C6</f>
        <v>0</v>
      </c>
      <c r="K6" s="87">
        <f>$K$8/3</f>
        <v>0</v>
      </c>
      <c r="L6" s="85">
        <f>-PV($C$4,$C$3-$G6,$C$5)*(1-$J$5-$K$5)*(1-$J$6-$K$6)</f>
        <v>704774646.0062232</v>
      </c>
      <c r="M6" s="86">
        <f>-PMT($C$4,$C$3,$C$2)*(1-$J$5-$K$5)</f>
        <v>128067917.2742568</v>
      </c>
      <c r="N6" s="86">
        <f>-PV($C$4,$C$3-$G6,$C$5)*(1-$J$5-$K$5)*$J$6</f>
        <v>0</v>
      </c>
      <c r="O6" s="86">
        <f>PV($C$4,$C$3-$G6,$C$5)*(1-$J$5-$K$5)*$K$6</f>
        <v>0</v>
      </c>
      <c r="P6" s="86">
        <f>-(PMT($C$4,$C$3,$C$2)-PV($C$4,$C$3-$G5,$C$5)*$C$4)*(1-$J$5-$K$5)</f>
        <v>67147797.993776798</v>
      </c>
      <c r="Q6" s="86">
        <f>(-PV($C$4,$C$3-$G5,$C$5)*$C$4)*(1-$J$5-$K$5)</f>
        <v>60920119.280480005</v>
      </c>
      <c r="R6" s="86">
        <f>(PV($C$4,$C$3-G5,$C$5)*$C$9)*(1-$J$5-$K$5)</f>
        <v>-1065098.5882312001</v>
      </c>
      <c r="S6" s="86">
        <f t="shared" si="2"/>
        <v>704774646.0062232</v>
      </c>
      <c r="T6" s="86">
        <f>$C$11*O5</f>
        <v>0</v>
      </c>
      <c r="U6" s="79">
        <f>SUM(N6:R6)+T6</f>
        <v>127002818.68602559</v>
      </c>
      <c r="W6" s="61">
        <f>W5+1</f>
        <v>1</v>
      </c>
      <c r="X6" s="90">
        <f>MAX(X5-Z6,0)</f>
        <v>86082779.006223202</v>
      </c>
      <c r="Y6" s="57">
        <f>X5*$C$13</f>
        <v>10893161.71893</v>
      </c>
      <c r="Z6" s="90">
        <f>MIN(IF(X5&gt;0,P6,0),X5)</f>
        <v>67147797.993776798</v>
      </c>
      <c r="AA6" s="90">
        <f>Y6+Z6</f>
        <v>78040959.712706804</v>
      </c>
      <c r="AB6" s="61">
        <f>AB5+1</f>
        <v>1</v>
      </c>
      <c r="AC6" s="90">
        <f>MAX(AC5-AE6,0)</f>
        <v>299000640</v>
      </c>
      <c r="AD6" s="57">
        <f>AC5*$C$16</f>
        <v>21925716.931200001</v>
      </c>
      <c r="AE6" s="90">
        <f t="shared" ref="AE6:AE13" si="5">IF(P6-Z6&gt;0,MIN(AC5,P6-Z6),0)</f>
        <v>0</v>
      </c>
      <c r="AF6" s="57">
        <f>AD6+AE6</f>
        <v>21925716.931200001</v>
      </c>
      <c r="AG6" s="61">
        <f>AG5+1</f>
        <v>1</v>
      </c>
      <c r="AH6" s="90">
        <f>MAX(AH5-AJ6,0)</f>
        <v>55591451</v>
      </c>
      <c r="AI6" s="57">
        <f>AH5*$C$19</f>
        <v>3780774.5825100001</v>
      </c>
      <c r="AJ6" s="90">
        <f t="shared" ref="AJ6:AJ12" si="6">IF(P6-Z6-AE6&gt;0,MIN(AH5,P6-Z6-AE6),0)</f>
        <v>0</v>
      </c>
      <c r="AK6" s="57">
        <f t="shared" ref="AK6:AK35" si="7">AI6+AJ6</f>
        <v>3780774.5825100001</v>
      </c>
      <c r="AL6" s="61">
        <f>AL5+1</f>
        <v>1</v>
      </c>
      <c r="AM6" s="90">
        <f>MAX(AM5-AO6,0)</f>
        <v>38390866</v>
      </c>
      <c r="AN6" s="57">
        <f>AM5*$C$22</f>
        <v>2786025.1456199996</v>
      </c>
      <c r="AO6" s="90">
        <f t="shared" ref="AO6:AO12" si="8">IF(P6-Z6-AE6-AJ6&gt;0,MIN(AM5,P6-Z6-AE6-AJ6),0)</f>
        <v>0</v>
      </c>
      <c r="AP6" s="57">
        <f t="shared" ref="AP6:AP35" si="9">AN6+AO6</f>
        <v>2786025.1456199996</v>
      </c>
      <c r="AQ6" s="61">
        <f>AQ5+1</f>
        <v>1</v>
      </c>
      <c r="AR6" s="90">
        <f>MAX(AR5-AT6,0)</f>
        <v>19967220</v>
      </c>
      <c r="AS6" s="57">
        <f>AR5*$C$25</f>
        <v>1427256.8855999999</v>
      </c>
      <c r="AT6" s="90">
        <f>IF(P6-Z6-AE6-AJ6-AO6&gt;0,MIN(AR5,P6-Z6-AE6-AJ6-AO6),0)</f>
        <v>0</v>
      </c>
      <c r="AU6" s="57">
        <f t="shared" ref="AU6:AU35" si="10">AS6+AT6</f>
        <v>1427256.8855999999</v>
      </c>
      <c r="AV6" s="61">
        <f>AV5+1</f>
        <v>1</v>
      </c>
      <c r="AW6" s="89">
        <f>$C$27</f>
        <v>771179585</v>
      </c>
      <c r="AX6" s="57">
        <f>AW5*$C$28</f>
        <v>4215267.61161</v>
      </c>
      <c r="AY6" s="57">
        <v>0</v>
      </c>
      <c r="AZ6" s="57">
        <f t="shared" ref="AZ6:AZ35" si="11">AX6+AY6</f>
        <v>4215267.61161</v>
      </c>
      <c r="BA6" s="61">
        <f>BA5+1</f>
        <v>1</v>
      </c>
      <c r="BB6" s="90">
        <f>MAX(BB5-BD6,0)</f>
        <v>40999766</v>
      </c>
      <c r="BC6" s="89">
        <f>IF(AR6=0,BB5*$C$31,0)</f>
        <v>0</v>
      </c>
      <c r="BD6" s="90">
        <f>IF(P6-Z6-AE6-AJ6-AO6-AT6&gt;0,MIN(BB5,P6-Z6-AE6-AJ6-AO6-AT6),0)</f>
        <v>0</v>
      </c>
      <c r="BE6" s="57">
        <f t="shared" ref="BE6:BE35" si="12">BC6+BD6</f>
        <v>0</v>
      </c>
      <c r="BF6" s="61">
        <f>BF5+1</f>
        <v>1</v>
      </c>
      <c r="BG6" s="90">
        <f>MAX(BG5-BI6,0)</f>
        <v>35142657</v>
      </c>
      <c r="BH6" s="89">
        <f>IF(BB6&gt;0,0,BG5*$C$34)</f>
        <v>0</v>
      </c>
      <c r="BI6" s="90">
        <f>IF(P6-Z6-AE6-AJ6-AO6-AT6-BD6&gt;0,MIN(BG5,P6-Z6-AE6-AJ6-AO6-AT6-BD6),0)</f>
        <v>0</v>
      </c>
      <c r="BJ6" s="57">
        <f t="shared" ref="BJ6:BJ35" si="13">BH6+BI6</f>
        <v>0</v>
      </c>
      <c r="BK6" s="61">
        <f>BK5+1</f>
        <v>1</v>
      </c>
      <c r="BL6" s="90">
        <f>MAX(BL5-BN6,0)</f>
        <v>11714219</v>
      </c>
      <c r="BM6" s="57">
        <f>IF(BG6=0,BL5*$C$37,0)</f>
        <v>0</v>
      </c>
      <c r="BN6" s="90">
        <f>IF(P6-Z6-AE6-AJ6-AO6-AT6-BD6-BI6&gt;0,MIN(BL5,P6-Z6-AE6-AJ6-AO6-AT6-BD6-BI6),0)</f>
        <v>0</v>
      </c>
      <c r="BO6" s="57">
        <f t="shared" ref="BO6:BO35" si="14">BM6+BN6</f>
        <v>0</v>
      </c>
      <c r="BP6" s="61">
        <f>BP5+1</f>
        <v>1</v>
      </c>
      <c r="BQ6" s="90">
        <f>MAX(BQ5-BS6,0)</f>
        <v>27333177</v>
      </c>
      <c r="BR6" s="57">
        <f>IF(BL6=0,BQ5*$C$40,0)</f>
        <v>0</v>
      </c>
      <c r="BS6" s="90">
        <f>IF(P6-Z6-AE6-AJ6-AO6-AT6-BD6-BI6-BN6&gt;0,MIN(BQ5,P6-Z6-AE6-AJ6-AO6-AT6-BD6-BI6-BN6),0)</f>
        <v>0</v>
      </c>
      <c r="BT6" s="57">
        <f t="shared" ref="BT6:BT35" si="15">BR6+BS6</f>
        <v>0</v>
      </c>
      <c r="BU6" s="61">
        <f>BU5+1</f>
        <v>1</v>
      </c>
      <c r="BV6" s="90">
        <f>MAX(BV5-BX6,0)</f>
        <v>11714219</v>
      </c>
      <c r="BW6" s="57">
        <f>IF(BQ6=0,BV5*$C$43,0)</f>
        <v>0</v>
      </c>
      <c r="BX6" s="90">
        <f>IF(P6-Z6-AE6-AJ6-AO6-AT6-BD6-BI6-BN6-BS6&gt;0,MIN(BV5,P6-Z6-AE6-AJ6-AO6-AT6-BD6-BI6-BN6-BS6),0)</f>
        <v>0</v>
      </c>
      <c r="BY6" s="57">
        <f t="shared" ref="BY6:BY35" si="16">BW6+BX6</f>
        <v>0</v>
      </c>
      <c r="BZ6">
        <f>BZ5+1</f>
        <v>1</v>
      </c>
      <c r="CA6" s="90">
        <f>MAX(CA5-CC6,0)</f>
        <v>11714219</v>
      </c>
      <c r="CB6" s="57">
        <f>IF(BV6=0,CA5*$C$46,0)</f>
        <v>0</v>
      </c>
      <c r="CC6" s="90">
        <f>IF(P6-Z6-AE6-AJ6-AO6-AT6-BD6-BI6-BN6-BS6-BX6&gt;0,MIN(CA5,P6-Z6-AE6-AJ6-AO6-AT6-BD6-BI6-BN6-BS6-BX6),0)</f>
        <v>0</v>
      </c>
      <c r="CD6" s="57">
        <f t="shared" ref="CD6:CD35" si="17">CB6+CC6</f>
        <v>0</v>
      </c>
      <c r="CE6" s="61">
        <f>CE5+1</f>
        <v>1</v>
      </c>
      <c r="CF6" s="90">
        <f>MAX(CF5-CH6,0)</f>
        <v>19523698</v>
      </c>
      <c r="CG6" s="57">
        <f>IF(CA6=0,CF5*$C$49,0)</f>
        <v>0</v>
      </c>
      <c r="CH6" s="90">
        <f>IF(P6-Z6-AE6-AJ6-AO6-AT6-BD6-BI6-BN6-BS6-BX6-CC6&gt;0,MIN(CF5,P6-Z6-AE6-AJ6-AO6-AT6-BD6-BI6-BN6-BS6-BX6-CC6),0)</f>
        <v>0</v>
      </c>
      <c r="CI6" s="57">
        <f t="shared" ref="CI6:CI35" si="18">CG6+CH6</f>
        <v>0</v>
      </c>
      <c r="CJ6" s="61">
        <f>CJ5+1</f>
        <v>1</v>
      </c>
      <c r="CK6" s="90">
        <f>MAX(CK5-CM6,0)</f>
        <v>3904740</v>
      </c>
      <c r="CL6" s="57">
        <f>IF(CF6=0,CK5*$C$52,0)</f>
        <v>0</v>
      </c>
      <c r="CM6" s="90">
        <f>IF(P6-Z6-AE6-AJ6-AO6-AT6-BD6-BI6-BN6-BS6-BX6-CC6-CH6&gt;0,MIN(CK5,P6-Z6-AE6-AJ6-AO6-AT6-BD6-BI6-BN6-BS6-BX6-CC6-CH6),0)</f>
        <v>0</v>
      </c>
      <c r="CN6" s="57">
        <f t="shared" ref="CN6:CN35" si="19">CL6+CM6</f>
        <v>0</v>
      </c>
      <c r="CO6">
        <f>CO5+1</f>
        <v>1</v>
      </c>
      <c r="CP6" s="90">
        <f>MAX(CP5-CR6,0)</f>
        <v>15618958</v>
      </c>
      <c r="CQ6" s="57">
        <f>IF(CK6=0,CP5*$C$55,0)</f>
        <v>0</v>
      </c>
      <c r="CR6" s="90">
        <f>IF(P6-Z6-AE6-AJ6-AO6-AT6-BD6-BI6-BN6-BS6-BX6-CC6-CH6-CM6&gt;0,MIN(CP5,P6-Z6-AE6-AJ6-AO6-AT6-BD6-BI6-BN6-BS6-BX6-CC6-CH6-CM6),0)</f>
        <v>0</v>
      </c>
      <c r="CS6" s="57">
        <f t="shared" ref="CS6:CS35" si="20">CQ6+CR6</f>
        <v>0</v>
      </c>
      <c r="CT6">
        <f>CT5+1</f>
        <v>1</v>
      </c>
      <c r="CU6" s="90">
        <f>MAX(CU5-CW6,0)</f>
        <v>7809479</v>
      </c>
      <c r="CV6" s="57">
        <f>IF(CP6=0,CU5*$C$58,0)</f>
        <v>0</v>
      </c>
      <c r="CW6" s="90">
        <f>IF(P6-Z6-AE6-AJ6-AO6-AT6-BD6-BI6-BN6-BS6-BX6-CC6-CH6-CM6-CR6&gt;0,MIN(CU5,P6-Z6-AE6-AJ6-AO6-AT6-BD6-BI6-BN6-BS6-BX6-CC6-CH6-CM6-CR6),0)</f>
        <v>0</v>
      </c>
      <c r="CX6" s="57">
        <f t="shared" ref="CX6:CX35" si="21">CV6+CW6</f>
        <v>0</v>
      </c>
      <c r="CY6" s="61">
        <f>CY5+1</f>
        <v>1</v>
      </c>
      <c r="CZ6" s="90">
        <f>MAX(CZ5-DB6,0)</f>
        <v>19523699</v>
      </c>
      <c r="DA6" s="57">
        <f>IF(CU6=0,CZ5*$C$61,0)</f>
        <v>0</v>
      </c>
      <c r="DB6" s="90">
        <f>IF(P6-Z6-AE6-AJ6-AO6-AT6-BD6-BI6-BN6-BS6-BX6-CC6-CH6-CM6-CR6-CW6&gt;0,MIN(CZ5,P6-Z6-AE6-AJ6-AO6-AT6-BD6-BI6-BN6-BS6-BX6-CC6-CH6-CM6-CR6-CW6),0)</f>
        <v>0</v>
      </c>
      <c r="DC6" s="57">
        <f t="shared" ref="DC6:DC35" si="22">DA6+DB6</f>
        <v>0</v>
      </c>
      <c r="DD6" s="57">
        <f t="shared" si="3"/>
        <v>704031787.0062232</v>
      </c>
      <c r="DE6" s="57">
        <f>Y6+AD6+AI6+AN6+AS6+AX6+BC6+BH6+BM6+BR6+BW6+CB6+CG6+CQ6+CV6+DA6</f>
        <v>45028202.875470005</v>
      </c>
      <c r="DF6" s="57">
        <f>Z6+AE6+AJ6+AO6+AT6+BD6+BI6+BN6+BS6+BX6+CC6+CH6+CM6+CR6+CW6+DB6</f>
        <v>67147797.993776798</v>
      </c>
      <c r="DG6" s="57">
        <f t="shared" ref="DG6:DG14" si="23">DE6+DF6</f>
        <v>112176000.86924681</v>
      </c>
      <c r="DH6" s="90">
        <f>U6-DG6+(AW6*$C$28)</f>
        <v>19042085.428388778</v>
      </c>
      <c r="DI6" s="57">
        <f>U6-DG6</f>
        <v>14826817.816778779</v>
      </c>
      <c r="DJ6" s="61">
        <f>DJ5+1</f>
        <v>1</v>
      </c>
    </row>
    <row r="7" spans="1:114" x14ac:dyDescent="0.3">
      <c r="A7" s="56" t="str">
        <f>Data!A22</f>
        <v>Pool Balance</v>
      </c>
      <c r="B7" s="56"/>
      <c r="C7" s="71">
        <f>Data!C22</f>
        <v>771922444</v>
      </c>
      <c r="G7" s="82">
        <f t="shared" si="4"/>
        <v>2</v>
      </c>
      <c r="H7" s="83">
        <f t="shared" si="0"/>
        <v>0.11920684011629945</v>
      </c>
      <c r="I7" s="83">
        <f t="shared" si="1"/>
        <v>11.160582360411816</v>
      </c>
      <c r="J7" s="87">
        <f>0.036*C6</f>
        <v>0</v>
      </c>
      <c r="K7" s="87">
        <f>2*$K$6</f>
        <v>0</v>
      </c>
      <c r="L7" s="85">
        <f>-PV($C$4,$C$3-$G7,$C$5)*(1-$J$5-$K$5)*(1-$J$6-$K$6)*(1-$J$7-$K$7)</f>
        <v>632327543.79477739</v>
      </c>
      <c r="M7" s="86">
        <f>-PMT($C$4,$C$3,$C$2)*(1-$J$5-$K$5)*(1-$J$6-$K$6)</f>
        <v>128067917.2742568</v>
      </c>
      <c r="N7" s="86">
        <f>-PV($C$4,$C$3-$G7,$C$5)*(1-$J$5-$K$5)*(1-$J$6-$K$6)*$J$7</f>
        <v>0</v>
      </c>
      <c r="O7" s="86">
        <f>PV($C$4,$C$3-$G7,$C$5)*(1-$J$5-$K$5)*(1-$J$6-$K$6)*$K$7</f>
        <v>0</v>
      </c>
      <c r="P7" s="86">
        <f>-(PMT($C$4,$C$3,$C$2)-PV($C$4,$C$3-$G6,$C$5)*$C$4)*(1-$J$5-$K$5)*(1-$J$6-$K$6)</f>
        <v>72447102.211445659</v>
      </c>
      <c r="Q7" s="86">
        <f>(-PV($C$4,$C$3-$G6,$C$5)*$C$4)*(1-$J$5-$K$5)*(1-$J$6-$K$6)</f>
        <v>55620815.062811136</v>
      </c>
      <c r="R7" s="86">
        <f>(PV($C$4,$C$3-G6,$C$5)*$C$9)*(1-$J$5-$K$5)*(1-$J$6-$K$6)</f>
        <v>-972448.05655938678</v>
      </c>
      <c r="S7" s="86">
        <f t="shared" si="2"/>
        <v>632327543.79477739</v>
      </c>
      <c r="T7" s="86">
        <f t="shared" ref="T7:T35" si="24">-$C$11*O6</f>
        <v>0</v>
      </c>
      <c r="U7" s="79">
        <f t="shared" ref="U7:U35" si="25">SUM(N7:R7)+T7</f>
        <v>127095469.21769741</v>
      </c>
      <c r="W7" s="61">
        <f t="shared" ref="W7:W35" si="26">W6+1</f>
        <v>2</v>
      </c>
      <c r="X7" s="90">
        <f t="shared" ref="X7:X35" si="27">MAX(X6-Z7,0)</f>
        <v>13635676.794777542</v>
      </c>
      <c r="Y7" s="57">
        <f t="shared" ref="Y7:Y35" si="28">X6*$C$13</f>
        <v>6119624.7595524071</v>
      </c>
      <c r="Z7" s="90">
        <f>MIN(IF(X6&gt;0,P7,0),X6)</f>
        <v>72447102.211445659</v>
      </c>
      <c r="AA7" s="90">
        <f t="shared" ref="AA7:AA35" si="29">Y7+Z7</f>
        <v>78566726.970998064</v>
      </c>
      <c r="AB7" s="61">
        <f t="shared" ref="AB7:AB35" si="30">AB6+1</f>
        <v>2</v>
      </c>
      <c r="AC7" s="90">
        <f t="shared" ref="AC7:AC35" si="31">MAX(AC6-AE7,0)</f>
        <v>299000640</v>
      </c>
      <c r="AD7" s="57">
        <f t="shared" ref="AD7:AD35" si="32">AC6*$C$16</f>
        <v>21925716.931200001</v>
      </c>
      <c r="AE7" s="90">
        <f t="shared" si="5"/>
        <v>0</v>
      </c>
      <c r="AF7" s="57">
        <f t="shared" ref="AF7:AF35" si="33">AD7+AE7</f>
        <v>21925716.931200001</v>
      </c>
      <c r="AG7" s="61">
        <f t="shared" ref="AG7:AG35" si="34">AG6+1</f>
        <v>2</v>
      </c>
      <c r="AH7" s="90">
        <f t="shared" ref="AH7:AH13" si="35">MAX(AH6-AJ7,0)</f>
        <v>55591451</v>
      </c>
      <c r="AI7" s="57">
        <f t="shared" ref="AI7:AI35" si="36">AH6*$C$19</f>
        <v>3780774.5825100001</v>
      </c>
      <c r="AJ7" s="90">
        <f t="shared" si="6"/>
        <v>0</v>
      </c>
      <c r="AK7" s="57">
        <f t="shared" si="7"/>
        <v>3780774.5825100001</v>
      </c>
      <c r="AL7" s="61">
        <f t="shared" ref="AL7:AL35" si="37">AL6+1</f>
        <v>2</v>
      </c>
      <c r="AM7" s="90">
        <f t="shared" ref="AM7:AM35" si="38">MAX(AM6-AO7,0)</f>
        <v>38390866</v>
      </c>
      <c r="AN7" s="57">
        <f t="shared" ref="AN7:AN35" si="39">AM6*$C$22</f>
        <v>2786025.1456199996</v>
      </c>
      <c r="AO7" s="90">
        <f t="shared" si="8"/>
        <v>0</v>
      </c>
      <c r="AP7" s="57">
        <f t="shared" si="9"/>
        <v>2786025.1456199996</v>
      </c>
      <c r="AQ7" s="61">
        <f t="shared" ref="AQ7:AQ35" si="40">AQ6+1</f>
        <v>2</v>
      </c>
      <c r="AR7" s="90">
        <f t="shared" ref="AR7:AR35" si="41">MAX(AR6-AT7,0)</f>
        <v>19967220</v>
      </c>
      <c r="AS7" s="57">
        <f t="shared" ref="AS7:AS35" si="42">AR6*$C$25</f>
        <v>1427256.8855999999</v>
      </c>
      <c r="AT7" s="90">
        <f t="shared" ref="AT7:AT35" si="43">IF(P7-Z7-AE7-AJ7-AO7&gt;0,MIN(AR6,P7-Z7-AE7-AJ7-AO7),0)</f>
        <v>0</v>
      </c>
      <c r="AU7" s="57">
        <f t="shared" si="10"/>
        <v>1427256.8855999999</v>
      </c>
      <c r="AV7" s="61">
        <f t="shared" ref="AV7:AV35" si="44">AV6+1</f>
        <v>2</v>
      </c>
      <c r="AW7" s="89">
        <f>S6</f>
        <v>704774646.0062232</v>
      </c>
      <c r="AX7" s="57">
        <f t="shared" ref="AX7:AX35" si="45">AW6*$C$28</f>
        <v>4215267.61161</v>
      </c>
      <c r="AY7" s="57">
        <v>0</v>
      </c>
      <c r="AZ7" s="57">
        <f t="shared" si="11"/>
        <v>4215267.61161</v>
      </c>
      <c r="BA7" s="61">
        <f t="shared" ref="BA7:BA35" si="46">BA6+1</f>
        <v>2</v>
      </c>
      <c r="BB7" s="90">
        <f t="shared" ref="BB7:BB35" si="47">MAX(BB6-BD7,0)</f>
        <v>40999766</v>
      </c>
      <c r="BC7" s="57">
        <f t="shared" ref="BC7:BC35" si="48">IF(AR7=0,BB6*$C$31,0)</f>
        <v>0</v>
      </c>
      <c r="BD7" s="90">
        <f t="shared" ref="BD7:BD35" si="49">IF(P7-Z7-AE7-AJ7-AO7-AT7&gt;0,MIN(BB6,P7-Z7-AE7-AJ7-AO7-AT7),0)</f>
        <v>0</v>
      </c>
      <c r="BE7" s="57">
        <f t="shared" si="12"/>
        <v>0</v>
      </c>
      <c r="BF7" s="61">
        <f t="shared" ref="BF7:BF35" si="50">BF6+1</f>
        <v>2</v>
      </c>
      <c r="BG7" s="90">
        <f t="shared" ref="BG7:BG35" si="51">MAX(BG6-BI7,0)</f>
        <v>35142657</v>
      </c>
      <c r="BH7" s="57">
        <f t="shared" ref="BH7:BH35" si="52">IF(BB7&gt;0,0,BG6*$C$34)</f>
        <v>0</v>
      </c>
      <c r="BI7" s="90">
        <f t="shared" ref="BI7:BI35" si="53">IF(P7-Z7-AE7-AJ7-AO7-AT7-BD7&gt;0,MIN(BG6,P7-Z7-AE7-AJ7-AO7-AT7-BD7),0)</f>
        <v>0</v>
      </c>
      <c r="BJ7" s="57">
        <f t="shared" si="13"/>
        <v>0</v>
      </c>
      <c r="BK7" s="61">
        <f t="shared" ref="BK7:BK35" si="54">BK6+1</f>
        <v>2</v>
      </c>
      <c r="BL7" s="90">
        <f t="shared" ref="BL7:BL35" si="55">MAX(BL6-BN7,0)</f>
        <v>11714219</v>
      </c>
      <c r="BM7" s="57">
        <f t="shared" ref="BM7:BM35" si="56">IF(BG7=0,BL6*$C$37,0)</f>
        <v>0</v>
      </c>
      <c r="BN7" s="90">
        <f t="shared" ref="BN7:BN35" si="57">IF(P7-Z7-AE7-AJ7-AO7-AT7-BD7-BI7&gt;0,MIN(BL6,P7-Z7-AE7-AJ7-AO7-AT7-BD7-BI7),0)</f>
        <v>0</v>
      </c>
      <c r="BO7" s="57">
        <f t="shared" si="14"/>
        <v>0</v>
      </c>
      <c r="BP7" s="61">
        <f t="shared" ref="BP7:BP35" si="58">BP6+1</f>
        <v>2</v>
      </c>
      <c r="BQ7" s="90">
        <f t="shared" ref="BQ7:BQ35" si="59">MAX(BQ6-BS7,0)</f>
        <v>27333177</v>
      </c>
      <c r="BR7" s="57">
        <f t="shared" ref="BR7:BR35" si="60">IF(BL7=0,BQ6*$C$40,0)</f>
        <v>0</v>
      </c>
      <c r="BS7" s="90">
        <f t="shared" ref="BS7:BS35" si="61">IF(P7-Z7-AE7-AJ7-AO7-AT7-BD7-BI7-BN7&gt;0,MIN(BQ6,P7-Z7-AE7-AJ7-AO7-AT7-BD7-BI7-BN7),0)</f>
        <v>0</v>
      </c>
      <c r="BT7" s="57">
        <f t="shared" si="15"/>
        <v>0</v>
      </c>
      <c r="BU7" s="61">
        <f t="shared" ref="BU7:BU35" si="62">BU6+1</f>
        <v>2</v>
      </c>
      <c r="BV7" s="90">
        <f t="shared" ref="BV7:BV35" si="63">MAX(BV6-BX7,0)</f>
        <v>11714219</v>
      </c>
      <c r="BW7" s="57">
        <f t="shared" ref="BW7:BW35" si="64">IF(BQ7=0,BV6*$C$43,0)</f>
        <v>0</v>
      </c>
      <c r="BX7" s="90">
        <f t="shared" ref="BX7:BX35" si="65">IF(P7-Z7-AE7-AJ7-AO7-AT7-BD7-BI7-BN7-BS7&gt;0,MIN(BV6,P7-Z7-AE7-AJ7-AO7-AT7-BD7-BI7-BN7-BS7),0)</f>
        <v>0</v>
      </c>
      <c r="BY7" s="57">
        <f t="shared" si="16"/>
        <v>0</v>
      </c>
      <c r="BZ7">
        <f t="shared" ref="BZ7:BZ35" si="66">BZ6+1</f>
        <v>2</v>
      </c>
      <c r="CA7" s="90">
        <f t="shared" ref="CA7:CA35" si="67">MAX(CA6-CC7,0)</f>
        <v>11714219</v>
      </c>
      <c r="CB7" s="57">
        <f t="shared" ref="CB7:CB35" si="68">IF(BV7=0,CA6*$C$46,0)</f>
        <v>0</v>
      </c>
      <c r="CC7" s="90">
        <f t="shared" ref="CC7:CC35" si="69">IF(P7-Z7-AE7-AJ7-AO7-AT7-BD7-BI7-BN7-BS7-BX7&gt;0,MIN(CA6,P7-Z7-AE7-AJ7-AO7-AT7-BD7-BI7-BN7-BS7-BX7),0)</f>
        <v>0</v>
      </c>
      <c r="CD7" s="57">
        <f t="shared" si="17"/>
        <v>0</v>
      </c>
      <c r="CE7" s="61">
        <f t="shared" ref="CE7:CE35" si="70">CE6+1</f>
        <v>2</v>
      </c>
      <c r="CF7" s="90">
        <f t="shared" ref="CF7:CF35" si="71">MAX(CF6-CH7,0)</f>
        <v>19523698</v>
      </c>
      <c r="CG7" s="57">
        <f t="shared" ref="CG7:CG35" si="72">IF(CA7=0,CF6*$C$49,0)</f>
        <v>0</v>
      </c>
      <c r="CH7" s="90">
        <f t="shared" ref="CH7:CH35" si="73">IF(P7-Z7-AE7-AJ7-AO7-AT7-BD7-BI7-BN7-BS7-BX7-CC7&gt;0,MIN(CF6,P7-Z7-AE7-AJ7-AO7-AT7-BD7-BI7-BN7-BS7-BX7-CC7),0)</f>
        <v>0</v>
      </c>
      <c r="CI7" s="57">
        <f t="shared" si="18"/>
        <v>0</v>
      </c>
      <c r="CJ7" s="61">
        <f t="shared" ref="CJ7:CJ35" si="74">CJ6+1</f>
        <v>2</v>
      </c>
      <c r="CK7" s="90">
        <f t="shared" ref="CK7:CK35" si="75">MAX(CK6-CM7,0)</f>
        <v>3904740</v>
      </c>
      <c r="CL7" s="57">
        <f t="shared" ref="CL7:CL35" si="76">IF(CF7=0,CK6*$C$52,0)</f>
        <v>0</v>
      </c>
      <c r="CM7" s="90">
        <f t="shared" ref="CM7:CM35" si="77">IF(P7-Z7-AE7-AJ7-AO7-AT7-BD7-BI7-BN7-BS7-BX7-CC7-CH7&gt;0,MIN(CK6,P7-Z7-AE7-AJ7-AO7-AT7-BD7-BI7-BN7-BS7-BX7-CC7-CH7),0)</f>
        <v>0</v>
      </c>
      <c r="CN7" s="57">
        <f t="shared" si="19"/>
        <v>0</v>
      </c>
      <c r="CO7">
        <f t="shared" ref="CO7:CO35" si="78">CO6+1</f>
        <v>2</v>
      </c>
      <c r="CP7" s="90">
        <f t="shared" ref="CP7:CP35" si="79">MAX(CP6-CR7,0)</f>
        <v>15618958</v>
      </c>
      <c r="CQ7" s="57">
        <f t="shared" ref="CQ7:CQ35" si="80">IF(CK7=0,CP6*$C$55,0)</f>
        <v>0</v>
      </c>
      <c r="CR7" s="90">
        <f t="shared" ref="CR7:CR35" si="81">IF(P7-Z7-AE7-AJ7-AO7-AT7-BD7-BI7-BN7-BS7-BX7-CC7-CH7-CM7&gt;0,MIN(CP6,P7-Z7-AE7-AJ7-AO7-AT7-BD7-BI7-BN7-BS7-BX7-CC7-CH7-CM7),0)</f>
        <v>0</v>
      </c>
      <c r="CS7" s="57">
        <f t="shared" si="20"/>
        <v>0</v>
      </c>
      <c r="CT7">
        <f t="shared" ref="CT7:CT35" si="82">CT6+1</f>
        <v>2</v>
      </c>
      <c r="CU7" s="90">
        <f t="shared" ref="CU7:CU35" si="83">MAX(CU6-CW7,0)</f>
        <v>7809479</v>
      </c>
      <c r="CV7" s="57">
        <f t="shared" ref="CV7:CV35" si="84">IF(CP7=0,CU6*$C$58,0)</f>
        <v>0</v>
      </c>
      <c r="CW7" s="90">
        <f t="shared" ref="CW7:CW35" si="85">IF(P7-Z7-AE7-AJ7-AO7-AT7-BD7-BI7-BN7-BS7-BX7-CC7-CH7-CM7-CR7&gt;0,MIN(CU6,P7-Z7-AE7-AJ7-AO7-AT7-BD7-BI7-BN7-BS7-BX7-CC7-CH7-CM7-CR7),0)</f>
        <v>0</v>
      </c>
      <c r="CX7" s="57">
        <f t="shared" si="21"/>
        <v>0</v>
      </c>
      <c r="CY7" s="61">
        <f t="shared" ref="CY7:CY35" si="86">CY6+1</f>
        <v>2</v>
      </c>
      <c r="CZ7" s="90">
        <f t="shared" ref="CZ7:CZ35" si="87">MAX(CZ6-DB7,0)</f>
        <v>19523699</v>
      </c>
      <c r="DA7" s="57">
        <f t="shared" ref="DA7:DA35" si="88">IF(CU7=0,CZ6*$C$61,0)</f>
        <v>0</v>
      </c>
      <c r="DB7" s="90">
        <f t="shared" ref="DB7:DB35" si="89">IF(P7-Z7-AE7-AJ7-AO7-AT7-BD7-BI7-BN7-BS7-BX7-CC7-CH7-CM7-CR7-CW7&gt;0,MIN(CZ6,P7-Z7-AE7-AJ7-AO7-AT7-BD7-BI7-BN7-BS7-BX7-CC7-CH7-CM7-CR7-CW7),0)</f>
        <v>0</v>
      </c>
      <c r="DC7" s="57">
        <f t="shared" si="22"/>
        <v>0</v>
      </c>
      <c r="DD7" s="57">
        <f t="shared" si="3"/>
        <v>631584684.79477751</v>
      </c>
      <c r="DE7" s="57">
        <f>Y7+AD7+AI7+AN7+AS7+AX7+BC7+BH7+BM7+BR7+BW7+CB7+CG7+CQ7+CV7+DA7</f>
        <v>40254665.916092418</v>
      </c>
      <c r="DF7" s="57">
        <f t="shared" ref="DF7:DF14" si="90">Z7+AE7+AJ7+AO7+AT7+AY7+BD7+BI7+BN7+BS7+BX7+CC7+CH7+CR7+CW7+DB7</f>
        <v>72447102.211445659</v>
      </c>
      <c r="DG7" s="57">
        <f t="shared" si="23"/>
        <v>112701768.12753808</v>
      </c>
      <c r="DH7" s="90">
        <f t="shared" ref="DH7:DH35" si="91">U7-DG7+(AW7*$C$28)</f>
        <v>18245999.305229343</v>
      </c>
      <c r="DI7" s="57">
        <f t="shared" ref="DI7:DI35" si="92">U7-DG7</f>
        <v>14393701.090159327</v>
      </c>
      <c r="DJ7" s="61">
        <f t="shared" ref="DJ7:DJ35" si="93">DJ6+1</f>
        <v>2</v>
      </c>
    </row>
    <row r="8" spans="1:114" x14ac:dyDescent="0.3">
      <c r="A8" s="56" t="str">
        <f>Data!A23</f>
        <v>Residual payment</v>
      </c>
      <c r="B8" s="56"/>
      <c r="C8" s="71">
        <f>Data!C23</f>
        <v>0</v>
      </c>
      <c r="G8" s="82">
        <f t="shared" si="4"/>
        <v>3</v>
      </c>
      <c r="H8" s="83">
        <f t="shared" si="0"/>
        <v>0.12861464393827782</v>
      </c>
      <c r="I8" s="83">
        <f t="shared" si="1"/>
        <v>11.041375520295515</v>
      </c>
      <c r="J8" s="87">
        <f>0.0575*C6</f>
        <v>0</v>
      </c>
      <c r="K8" s="87">
        <f t="shared" ref="K8:K35" si="94">$C$10</f>
        <v>0</v>
      </c>
      <c r="L8" s="85">
        <f>-PV($C$4,$C$3-$G8,$C$5)*(1-$J$5-$K$5)*(1-$J$6-$K$6)*(1-$J$7-$K$7)*(1-$J$8-$K$8)</f>
        <v>554162916.27680433</v>
      </c>
      <c r="M8" s="86">
        <f>-PMT($C$4,$C$3,$C$2)*(1-$J$5-$K$5)*(1-$J$6-$K$6)*(1-$J$7-$K$7)</f>
        <v>128067917.2742568</v>
      </c>
      <c r="N8" s="86">
        <f>-PV($C$4,$C$3-$G8,$C$5)*(1-$J$5-$K$5)*(1-$J$6-$K$6)*(1-$J$7-$K$7)*$J$8</f>
        <v>0</v>
      </c>
      <c r="O8" s="86">
        <f>PV($C$4,$C$3-$G8,$C$5)*(1-$J$5-$K$5)*(1-$J$6-$K$6)*(1-$J$7-$K$7)*$K$8</f>
        <v>0</v>
      </c>
      <c r="P8" s="86">
        <f>-(PMT($C$4,$C$3,$C$2)-PV($C$4,$C$3-$G7,$C$5)*$C$4)*(1-$J$5-$K$5)*(1-$J$6-$K$6)*(1-$J$7-$K$7)</f>
        <v>78164627.517972961</v>
      </c>
      <c r="Q8" s="86">
        <f>(-PV($C$4,$C$3-$G7,$C$5)*$C$4)*(1-$J$5-$K$5)*(1-$J$6-$K$6)*(1-$J$7-$K$7)</f>
        <v>49903289.756283835</v>
      </c>
      <c r="R8" s="86">
        <f>(PV($C$4,$C$3-G7,$C$5)*$C$9)*(1-$J$5-$K$5)*(1-$J$6-$K$6)*(1-$J$7-$K$7)</f>
        <v>-872485.54492803384</v>
      </c>
      <c r="S8" s="86">
        <f t="shared" si="2"/>
        <v>554162916.27680433</v>
      </c>
      <c r="T8" s="86">
        <f t="shared" si="24"/>
        <v>0</v>
      </c>
      <c r="U8" s="79">
        <f t="shared" si="25"/>
        <v>127195431.72932877</v>
      </c>
      <c r="W8" s="61">
        <f t="shared" si="26"/>
        <v>3</v>
      </c>
      <c r="X8" s="90">
        <f t="shared" si="27"/>
        <v>0</v>
      </c>
      <c r="Y8" s="57">
        <f t="shared" si="28"/>
        <v>969360.26334073546</v>
      </c>
      <c r="Z8" s="90">
        <f>MIN(IF(X7&gt;0,P8,0),X7)</f>
        <v>13635676.794777542</v>
      </c>
      <c r="AA8" s="90">
        <f t="shared" si="29"/>
        <v>14605037.058118278</v>
      </c>
      <c r="AB8" s="61">
        <f t="shared" si="30"/>
        <v>3</v>
      </c>
      <c r="AC8" s="90">
        <f t="shared" si="31"/>
        <v>234471689.27680457</v>
      </c>
      <c r="AD8" s="57">
        <f t="shared" si="32"/>
        <v>21925716.931200001</v>
      </c>
      <c r="AE8" s="90">
        <f t="shared" si="5"/>
        <v>64528950.723195419</v>
      </c>
      <c r="AF8" s="57">
        <f t="shared" si="33"/>
        <v>86454667.654395416</v>
      </c>
      <c r="AG8" s="61">
        <f t="shared" si="34"/>
        <v>3</v>
      </c>
      <c r="AH8" s="90">
        <f t="shared" si="35"/>
        <v>55591451</v>
      </c>
      <c r="AI8" s="57">
        <f t="shared" si="36"/>
        <v>3780774.5825100001</v>
      </c>
      <c r="AJ8" s="90">
        <f t="shared" si="6"/>
        <v>0</v>
      </c>
      <c r="AK8" s="57">
        <f t="shared" si="7"/>
        <v>3780774.5825100001</v>
      </c>
      <c r="AL8" s="61">
        <f t="shared" si="37"/>
        <v>3</v>
      </c>
      <c r="AM8" s="90">
        <f t="shared" si="38"/>
        <v>38390866</v>
      </c>
      <c r="AN8" s="57">
        <f t="shared" si="39"/>
        <v>2786025.1456199996</v>
      </c>
      <c r="AO8" s="90">
        <f t="shared" si="8"/>
        <v>0</v>
      </c>
      <c r="AP8" s="57">
        <f t="shared" si="9"/>
        <v>2786025.1456199996</v>
      </c>
      <c r="AQ8" s="61">
        <f t="shared" si="40"/>
        <v>3</v>
      </c>
      <c r="AR8" s="90">
        <f t="shared" si="41"/>
        <v>19967220</v>
      </c>
      <c r="AS8" s="57">
        <f t="shared" si="42"/>
        <v>1427256.8855999999</v>
      </c>
      <c r="AT8" s="90">
        <f t="shared" si="43"/>
        <v>0</v>
      </c>
      <c r="AU8" s="57">
        <f t="shared" si="10"/>
        <v>1427256.8855999999</v>
      </c>
      <c r="AV8" s="61">
        <f t="shared" si="44"/>
        <v>3</v>
      </c>
      <c r="AW8" s="89">
        <f t="shared" ref="AW8:AW35" si="95">S7</f>
        <v>632327543.79477739</v>
      </c>
      <c r="AX8" s="57">
        <f t="shared" si="45"/>
        <v>3852298.2150700162</v>
      </c>
      <c r="AY8" s="57">
        <v>0</v>
      </c>
      <c r="AZ8" s="57">
        <f t="shared" si="11"/>
        <v>3852298.2150700162</v>
      </c>
      <c r="BA8" s="61">
        <f t="shared" si="46"/>
        <v>3</v>
      </c>
      <c r="BB8" s="90">
        <f t="shared" si="47"/>
        <v>40999766</v>
      </c>
      <c r="BC8" s="57">
        <f t="shared" si="48"/>
        <v>0</v>
      </c>
      <c r="BD8" s="90">
        <f t="shared" si="49"/>
        <v>0</v>
      </c>
      <c r="BE8" s="57">
        <f t="shared" si="12"/>
        <v>0</v>
      </c>
      <c r="BF8" s="61">
        <f t="shared" si="50"/>
        <v>3</v>
      </c>
      <c r="BG8" s="90">
        <f t="shared" si="51"/>
        <v>35142657</v>
      </c>
      <c r="BH8" s="57">
        <f t="shared" si="52"/>
        <v>0</v>
      </c>
      <c r="BI8" s="90">
        <f t="shared" si="53"/>
        <v>0</v>
      </c>
      <c r="BJ8" s="57">
        <f t="shared" si="13"/>
        <v>0</v>
      </c>
      <c r="BK8" s="61">
        <f t="shared" si="54"/>
        <v>3</v>
      </c>
      <c r="BL8" s="90">
        <f t="shared" si="55"/>
        <v>11714219</v>
      </c>
      <c r="BM8" s="57">
        <f t="shared" si="56"/>
        <v>0</v>
      </c>
      <c r="BN8" s="90">
        <f t="shared" si="57"/>
        <v>0</v>
      </c>
      <c r="BO8" s="57">
        <f t="shared" si="14"/>
        <v>0</v>
      </c>
      <c r="BP8" s="61">
        <f t="shared" si="58"/>
        <v>3</v>
      </c>
      <c r="BQ8" s="90">
        <f t="shared" si="59"/>
        <v>27333177</v>
      </c>
      <c r="BR8" s="57">
        <f t="shared" si="60"/>
        <v>0</v>
      </c>
      <c r="BS8" s="90">
        <f t="shared" si="61"/>
        <v>0</v>
      </c>
      <c r="BT8" s="57">
        <f t="shared" si="15"/>
        <v>0</v>
      </c>
      <c r="BU8" s="61">
        <f t="shared" si="62"/>
        <v>3</v>
      </c>
      <c r="BV8" s="90">
        <f t="shared" si="63"/>
        <v>11714219</v>
      </c>
      <c r="BW8" s="57">
        <f t="shared" si="64"/>
        <v>0</v>
      </c>
      <c r="BX8" s="90">
        <f t="shared" si="65"/>
        <v>0</v>
      </c>
      <c r="BY8" s="57">
        <f t="shared" si="16"/>
        <v>0</v>
      </c>
      <c r="BZ8">
        <f t="shared" si="66"/>
        <v>3</v>
      </c>
      <c r="CA8" s="90">
        <f t="shared" si="67"/>
        <v>11714219</v>
      </c>
      <c r="CB8" s="57">
        <f t="shared" si="68"/>
        <v>0</v>
      </c>
      <c r="CC8" s="90">
        <f t="shared" si="69"/>
        <v>0</v>
      </c>
      <c r="CD8" s="57">
        <f t="shared" si="17"/>
        <v>0</v>
      </c>
      <c r="CE8" s="61">
        <f t="shared" si="70"/>
        <v>3</v>
      </c>
      <c r="CF8" s="90">
        <f t="shared" si="71"/>
        <v>19523698</v>
      </c>
      <c r="CG8" s="57">
        <f t="shared" si="72"/>
        <v>0</v>
      </c>
      <c r="CH8" s="90">
        <f t="shared" si="73"/>
        <v>0</v>
      </c>
      <c r="CI8" s="57">
        <f t="shared" si="18"/>
        <v>0</v>
      </c>
      <c r="CJ8" s="61">
        <f t="shared" si="74"/>
        <v>3</v>
      </c>
      <c r="CK8" s="90">
        <f t="shared" si="75"/>
        <v>3904740</v>
      </c>
      <c r="CL8" s="57">
        <f t="shared" si="76"/>
        <v>0</v>
      </c>
      <c r="CM8" s="90">
        <f t="shared" si="77"/>
        <v>0</v>
      </c>
      <c r="CN8" s="57">
        <f t="shared" si="19"/>
        <v>0</v>
      </c>
      <c r="CO8">
        <f t="shared" si="78"/>
        <v>3</v>
      </c>
      <c r="CP8" s="90">
        <f t="shared" si="79"/>
        <v>15618958</v>
      </c>
      <c r="CQ8" s="57">
        <f t="shared" si="80"/>
        <v>0</v>
      </c>
      <c r="CR8" s="90">
        <f t="shared" si="81"/>
        <v>0</v>
      </c>
      <c r="CS8" s="57">
        <f t="shared" si="20"/>
        <v>0</v>
      </c>
      <c r="CT8">
        <f t="shared" si="82"/>
        <v>3</v>
      </c>
      <c r="CU8" s="90">
        <f t="shared" si="83"/>
        <v>7809479</v>
      </c>
      <c r="CV8" s="57">
        <f t="shared" si="84"/>
        <v>0</v>
      </c>
      <c r="CW8" s="90">
        <f t="shared" si="85"/>
        <v>0</v>
      </c>
      <c r="CX8" s="57">
        <f t="shared" si="21"/>
        <v>0</v>
      </c>
      <c r="CY8" s="61">
        <f t="shared" si="86"/>
        <v>3</v>
      </c>
      <c r="CZ8" s="90">
        <f t="shared" si="87"/>
        <v>19523699</v>
      </c>
      <c r="DA8" s="57">
        <f t="shared" si="88"/>
        <v>0</v>
      </c>
      <c r="DB8" s="90">
        <f t="shared" si="89"/>
        <v>0</v>
      </c>
      <c r="DC8" s="57">
        <f t="shared" si="22"/>
        <v>0</v>
      </c>
      <c r="DD8" s="57">
        <f t="shared" si="3"/>
        <v>553420057.27680457</v>
      </c>
      <c r="DE8" s="57">
        <f>Y8+AD8+AI8+AN8+AS8+AX8+BC8+BH8+BM8+BR8+BW8+CB8+CG8+CQ8+CV8+DA8</f>
        <v>34741432.023340747</v>
      </c>
      <c r="DF8" s="57">
        <f t="shared" si="90"/>
        <v>78164627.517972961</v>
      </c>
      <c r="DG8" s="57">
        <f t="shared" si="23"/>
        <v>112906059.54131371</v>
      </c>
      <c r="DH8" s="90">
        <f t="shared" si="91"/>
        <v>17745674.542397313</v>
      </c>
      <c r="DI8" s="57">
        <f t="shared" si="92"/>
        <v>14289372.188015059</v>
      </c>
      <c r="DJ8" s="61">
        <f t="shared" si="93"/>
        <v>3</v>
      </c>
    </row>
    <row r="9" spans="1:114" x14ac:dyDescent="0.3">
      <c r="A9" s="56" t="str">
        <f>Data!A24</f>
        <v>Servicing</v>
      </c>
      <c r="B9" s="56"/>
      <c r="C9" s="69">
        <f>Data!C24</f>
        <v>1.3798E-3</v>
      </c>
      <c r="G9" s="82">
        <f t="shared" si="4"/>
        <v>4</v>
      </c>
      <c r="H9" s="83">
        <f t="shared" si="0"/>
        <v>0.13876491163788671</v>
      </c>
      <c r="I9" s="83">
        <f t="shared" si="1"/>
        <v>10.912760876357238</v>
      </c>
      <c r="J9" s="87">
        <f t="shared" ref="J9:J35" si="96">0.06*$C$6</f>
        <v>0</v>
      </c>
      <c r="K9" s="87">
        <f t="shared" si="94"/>
        <v>0</v>
      </c>
      <c r="L9" s="85">
        <f>-PV($C$4,$C$3-$G9,$C$5)*(1-$J$5-$K$5)*(1-$J$6-$K$6)*(1-$J$7-$K$7)*(1-$J$8-$K$8)*(1-$J$9-$K$9)^($G9-3)</f>
        <v>469829536.35511279</v>
      </c>
      <c r="M9" s="86">
        <f>-PMT($C$4,$C$3,$C$2)*(1-$J$5-$K$5)*(1-$J$6-$K$6)*(1-$J$7-$K$7)*(1-$J$8-$K$8)</f>
        <v>128067917.2742568</v>
      </c>
      <c r="N9" s="86">
        <f>-PV($C$4,$C$3-$G9,$C$5)*(1-$J$5-$K$5)*(1-$J$6-$K$6)*(1-$J$7-$K$7)*(1-$J$8-$K$8)*$J$9</f>
        <v>0</v>
      </c>
      <c r="O9" s="86">
        <f>PV($C$4,$C$3-$G9,$C$5)*(1-$J$5-$K$5)*(1-$J$6-$K$6)*(1-$J$7-$K$7)*(1-$J$8-$K$8)*$K$9</f>
        <v>0</v>
      </c>
      <c r="P9" s="86">
        <f>-(PMT($C$4,$C$3,$C$2)-PV($C$4,$C$3-$G8,$C$5)*$C$4)*(1-$J$5-$K$5)*(1-$J$6-$K$6)*(1-$J$7-$K$7)*(1-$J$8-$K$8)</f>
        <v>84333379.921691388</v>
      </c>
      <c r="Q9" s="86">
        <f>(-PV($C$4,$C$3-$G8,$C$5)*$C$4)*(1-$J$5-$K$5)*(1-$J$6-$K$6)*(1-$J$7-$K$7)*(1-$J$8-$K$8)</f>
        <v>43734537.3525654</v>
      </c>
      <c r="R9" s="86">
        <f>(PV($C$4,$C$3-G8,$C$5)*$C$9)*(1-$J$5-$K$5)*(1-$J$6-$K$6)*(1-$J$7-$K$7)*(1-$J$8-$K$8)</f>
        <v>-764633.99187873467</v>
      </c>
      <c r="S9" s="86">
        <f t="shared" si="2"/>
        <v>469829536.35511279</v>
      </c>
      <c r="T9" s="86">
        <f t="shared" si="24"/>
        <v>0</v>
      </c>
      <c r="U9" s="79">
        <f t="shared" si="25"/>
        <v>127303283.28237806</v>
      </c>
      <c r="W9" s="61">
        <f t="shared" si="26"/>
        <v>4</v>
      </c>
      <c r="X9" s="90">
        <f t="shared" si="27"/>
        <v>0</v>
      </c>
      <c r="Y9" s="57">
        <f t="shared" si="28"/>
        <v>0</v>
      </c>
      <c r="Z9" s="90">
        <f t="shared" ref="Z9:Z35" si="97">MIN(IF(X8&gt;0,$P$6,0),X8)</f>
        <v>0</v>
      </c>
      <c r="AA9" s="90">
        <f t="shared" si="29"/>
        <v>0</v>
      </c>
      <c r="AB9" s="61">
        <f t="shared" si="30"/>
        <v>4</v>
      </c>
      <c r="AC9" s="90">
        <f t="shared" si="31"/>
        <v>150138309.35511318</v>
      </c>
      <c r="AD9" s="57">
        <f t="shared" si="32"/>
        <v>17193808.974668082</v>
      </c>
      <c r="AE9" s="90">
        <f t="shared" si="5"/>
        <v>84333379.921691388</v>
      </c>
      <c r="AF9" s="57">
        <f t="shared" si="33"/>
        <v>101527188.89635947</v>
      </c>
      <c r="AG9" s="61">
        <f t="shared" si="34"/>
        <v>4</v>
      </c>
      <c r="AH9" s="90">
        <f t="shared" si="35"/>
        <v>55591451</v>
      </c>
      <c r="AI9" s="57">
        <f t="shared" si="36"/>
        <v>3780774.5825100001</v>
      </c>
      <c r="AJ9" s="90">
        <f t="shared" si="6"/>
        <v>0</v>
      </c>
      <c r="AK9" s="57">
        <f t="shared" si="7"/>
        <v>3780774.5825100001</v>
      </c>
      <c r="AL9" s="61">
        <f t="shared" si="37"/>
        <v>4</v>
      </c>
      <c r="AM9" s="90">
        <f t="shared" si="38"/>
        <v>38390866</v>
      </c>
      <c r="AN9" s="57">
        <f t="shared" si="39"/>
        <v>2786025.1456199996</v>
      </c>
      <c r="AO9" s="90">
        <f t="shared" si="8"/>
        <v>0</v>
      </c>
      <c r="AP9" s="57">
        <f t="shared" si="9"/>
        <v>2786025.1456199996</v>
      </c>
      <c r="AQ9" s="61">
        <f t="shared" si="40"/>
        <v>4</v>
      </c>
      <c r="AR9" s="90">
        <f t="shared" si="41"/>
        <v>19967220</v>
      </c>
      <c r="AS9" s="57">
        <f t="shared" si="42"/>
        <v>1427256.8855999999</v>
      </c>
      <c r="AT9" s="90">
        <f t="shared" si="43"/>
        <v>0</v>
      </c>
      <c r="AU9" s="57">
        <f t="shared" si="10"/>
        <v>1427256.8855999999</v>
      </c>
      <c r="AV9" s="61">
        <f t="shared" si="44"/>
        <v>4</v>
      </c>
      <c r="AW9" s="89">
        <f t="shared" si="95"/>
        <v>554162916.27680433</v>
      </c>
      <c r="AX9" s="57">
        <f t="shared" si="45"/>
        <v>3456302.3543822533</v>
      </c>
      <c r="AY9" s="57">
        <v>0</v>
      </c>
      <c r="AZ9" s="57">
        <f t="shared" si="11"/>
        <v>3456302.3543822533</v>
      </c>
      <c r="BA9" s="61">
        <f t="shared" si="46"/>
        <v>4</v>
      </c>
      <c r="BB9" s="90">
        <f t="shared" si="47"/>
        <v>40999766</v>
      </c>
      <c r="BC9" s="57">
        <f t="shared" si="48"/>
        <v>0</v>
      </c>
      <c r="BD9" s="90">
        <f t="shared" si="49"/>
        <v>0</v>
      </c>
      <c r="BE9" s="57">
        <f t="shared" si="12"/>
        <v>0</v>
      </c>
      <c r="BF9" s="61">
        <f t="shared" si="50"/>
        <v>4</v>
      </c>
      <c r="BG9" s="90">
        <f t="shared" si="51"/>
        <v>35142657</v>
      </c>
      <c r="BH9" s="57">
        <f t="shared" si="52"/>
        <v>0</v>
      </c>
      <c r="BI9" s="90">
        <f t="shared" si="53"/>
        <v>0</v>
      </c>
      <c r="BJ9" s="57">
        <f t="shared" si="13"/>
        <v>0</v>
      </c>
      <c r="BK9" s="61">
        <f t="shared" si="54"/>
        <v>4</v>
      </c>
      <c r="BL9" s="90">
        <f t="shared" si="55"/>
        <v>11714219</v>
      </c>
      <c r="BM9" s="57">
        <f t="shared" si="56"/>
        <v>0</v>
      </c>
      <c r="BN9" s="90">
        <f t="shared" si="57"/>
        <v>0</v>
      </c>
      <c r="BO9" s="57">
        <f t="shared" si="14"/>
        <v>0</v>
      </c>
      <c r="BP9" s="61">
        <f t="shared" si="58"/>
        <v>4</v>
      </c>
      <c r="BQ9" s="90">
        <f t="shared" si="59"/>
        <v>27333177</v>
      </c>
      <c r="BR9" s="57">
        <f t="shared" si="60"/>
        <v>0</v>
      </c>
      <c r="BS9" s="90">
        <f t="shared" si="61"/>
        <v>0</v>
      </c>
      <c r="BT9" s="57">
        <f t="shared" si="15"/>
        <v>0</v>
      </c>
      <c r="BU9" s="61">
        <f t="shared" si="62"/>
        <v>4</v>
      </c>
      <c r="BV9" s="90">
        <f t="shared" si="63"/>
        <v>11714219</v>
      </c>
      <c r="BW9" s="57">
        <f t="shared" si="64"/>
        <v>0</v>
      </c>
      <c r="BX9" s="90">
        <f t="shared" si="65"/>
        <v>0</v>
      </c>
      <c r="BY9" s="57">
        <f t="shared" si="16"/>
        <v>0</v>
      </c>
      <c r="BZ9">
        <f t="shared" si="66"/>
        <v>4</v>
      </c>
      <c r="CA9" s="90">
        <f t="shared" si="67"/>
        <v>11714219</v>
      </c>
      <c r="CB9" s="57">
        <f t="shared" si="68"/>
        <v>0</v>
      </c>
      <c r="CC9" s="90">
        <f t="shared" si="69"/>
        <v>0</v>
      </c>
      <c r="CD9" s="57">
        <f t="shared" si="17"/>
        <v>0</v>
      </c>
      <c r="CE9" s="61">
        <f t="shared" si="70"/>
        <v>4</v>
      </c>
      <c r="CF9" s="90">
        <f t="shared" si="71"/>
        <v>19523698</v>
      </c>
      <c r="CG9" s="57">
        <f t="shared" si="72"/>
        <v>0</v>
      </c>
      <c r="CH9" s="90">
        <f t="shared" si="73"/>
        <v>0</v>
      </c>
      <c r="CI9" s="57">
        <f t="shared" si="18"/>
        <v>0</v>
      </c>
      <c r="CJ9" s="61">
        <f t="shared" si="74"/>
        <v>4</v>
      </c>
      <c r="CK9" s="90">
        <f t="shared" si="75"/>
        <v>3904740</v>
      </c>
      <c r="CL9" s="57">
        <f t="shared" si="76"/>
        <v>0</v>
      </c>
      <c r="CM9" s="90">
        <f t="shared" si="77"/>
        <v>0</v>
      </c>
      <c r="CN9" s="57">
        <f t="shared" si="19"/>
        <v>0</v>
      </c>
      <c r="CO9">
        <f t="shared" si="78"/>
        <v>4</v>
      </c>
      <c r="CP9" s="90">
        <f t="shared" si="79"/>
        <v>15618958</v>
      </c>
      <c r="CQ9" s="57">
        <f t="shared" si="80"/>
        <v>0</v>
      </c>
      <c r="CR9" s="90">
        <f t="shared" si="81"/>
        <v>0</v>
      </c>
      <c r="CS9" s="57">
        <f t="shared" si="20"/>
        <v>0</v>
      </c>
      <c r="CT9">
        <f t="shared" si="82"/>
        <v>4</v>
      </c>
      <c r="CU9" s="90">
        <f t="shared" si="83"/>
        <v>7809479</v>
      </c>
      <c r="CV9" s="57">
        <f t="shared" si="84"/>
        <v>0</v>
      </c>
      <c r="CW9" s="90">
        <f t="shared" si="85"/>
        <v>0</v>
      </c>
      <c r="CX9" s="57">
        <f t="shared" si="21"/>
        <v>0</v>
      </c>
      <c r="CY9" s="61">
        <f t="shared" si="86"/>
        <v>4</v>
      </c>
      <c r="CZ9" s="90">
        <f t="shared" si="87"/>
        <v>19523699</v>
      </c>
      <c r="DA9" s="57">
        <f t="shared" si="88"/>
        <v>0</v>
      </c>
      <c r="DB9" s="90">
        <f t="shared" si="89"/>
        <v>0</v>
      </c>
      <c r="DC9" s="57">
        <f t="shared" si="22"/>
        <v>0</v>
      </c>
      <c r="DD9" s="57">
        <f t="shared" si="3"/>
        <v>469086677.35511315</v>
      </c>
      <c r="DE9" s="57">
        <f t="shared" ref="DE9:DE14" si="98">Y9+AD9+AI9+AN9+AS9+AX9+BC9+BH9+BM9+BR9+BW9+CB9+CG9+CQ9+CV9+DA9</f>
        <v>28644167.942780335</v>
      </c>
      <c r="DF9" s="57">
        <f t="shared" si="90"/>
        <v>84333379.921691388</v>
      </c>
      <c r="DG9" s="57">
        <f t="shared" si="23"/>
        <v>112977547.86447172</v>
      </c>
      <c r="DH9" s="90">
        <f t="shared" si="91"/>
        <v>17354789.918275356</v>
      </c>
      <c r="DI9" s="57">
        <f t="shared" si="92"/>
        <v>14325735.417906344</v>
      </c>
      <c r="DJ9" s="61">
        <f t="shared" si="93"/>
        <v>4</v>
      </c>
    </row>
    <row r="10" spans="1:114" x14ac:dyDescent="0.3">
      <c r="A10" s="56" t="s">
        <v>32</v>
      </c>
      <c r="B10" s="56"/>
      <c r="C10" s="70">
        <v>0</v>
      </c>
      <c r="G10" s="82">
        <f t="shared" si="4"/>
        <v>5</v>
      </c>
      <c r="H10" s="83">
        <f t="shared" si="0"/>
        <v>0.14971623846434876</v>
      </c>
      <c r="I10" s="83">
        <f t="shared" si="1"/>
        <v>10.773995964719351</v>
      </c>
      <c r="J10" s="87">
        <f t="shared" si="96"/>
        <v>0</v>
      </c>
      <c r="K10" s="87">
        <f t="shared" si="94"/>
        <v>0</v>
      </c>
      <c r="L10" s="85">
        <f t="shared" ref="L10:L35" si="99">-PV($C$4,$C$3-$G10,$C$5)*(1-$J$5-$K$5)*(1-$J$6-$K$6)*(1-$J$7-$K$7)*(1-$J$8-$K$8)*(1-$J10-$K10)^($G10-3)</f>
        <v>378840566.09000146</v>
      </c>
      <c r="M10" s="86">
        <f>-PMT($C$4,$C$3,$C$2)*(1-$J$5-$K$5)*(1-$J$6-$K$6)*(1-$J$7-$K$7)*(1-$J$8-$K$8)*(1-$J9-$K9)^($G10-4)</f>
        <v>128067917.2742568</v>
      </c>
      <c r="N10" s="86">
        <f t="shared" ref="N10:N35" si="100">-PV($C$4,$C$3-$G10,$C$5)*(1-$J$5-$K$5)*(1-$J$6-$K$6)*(1-$J$7-$K$7)*(1-$J$8-$K$8)*(1-$J9-$K9)^($G10-4)*$J$10</f>
        <v>0</v>
      </c>
      <c r="O10" s="86">
        <f t="shared" ref="O10:O35" si="101">PV($C$4,$C$3-$G10,$C$5)*(1-$J$5-$K$5)*(1-$J$6-$K$6)*(1-$J$7-$K$7)*(1-$J$8-$K$8)*(1-$J9-$K9)^($G10-4)*$K$10</f>
        <v>0</v>
      </c>
      <c r="P10" s="86">
        <f t="shared" ref="P10:P35" si="102">-(PMT($C$4,$C$3,$C$2)-PV($C$4,$C$3-$G9,$C$5)*$C$4)*(1-$J$5-$K$5)*(1-$J$6-$K$6)*(1-$J$7-$K$7)*(1-$J$8-$K$8)*(1-$J9-$K9)^($G10-4)</f>
        <v>90988970.265111297</v>
      </c>
      <c r="Q10" s="86">
        <f t="shared" ref="Q10:Q35" si="103">(-PV($C$4,$C$3-$G9,$C$5)*$C$4)*(1-$J$5-$K$5)*(1-$J$6-$K$6)*(1-$J$7-$K$7)*(1-$J$8-$K$8)*(1-$J9-$K9)^($G10-4)</f>
        <v>37078947.009145506</v>
      </c>
      <c r="R10" s="86">
        <f t="shared" ref="R10:R35" si="104">(PV($C$4,$C$3-G9,$C$5)*$C$9)*(1-$J$5-$K$5)*(1-$J$6-$K$6)*(1-$J$7-$K$7)*(1-$J$8-$K$8)*(1-$J$9-$K$9)^($G10-4)</f>
        <v>-648270.79426278465</v>
      </c>
      <c r="S10" s="86">
        <f t="shared" si="2"/>
        <v>378840566.09000146</v>
      </c>
      <c r="T10" s="86">
        <f t="shared" si="24"/>
        <v>0</v>
      </c>
      <c r="U10" s="79">
        <f t="shared" si="25"/>
        <v>127419646.47999401</v>
      </c>
      <c r="W10" s="61">
        <f t="shared" si="26"/>
        <v>5</v>
      </c>
      <c r="X10" s="90">
        <f t="shared" si="27"/>
        <v>0</v>
      </c>
      <c r="Y10" s="57">
        <f t="shared" si="28"/>
        <v>0</v>
      </c>
      <c r="Z10" s="90">
        <f t="shared" si="97"/>
        <v>0</v>
      </c>
      <c r="AA10" s="90">
        <f t="shared" si="29"/>
        <v>0</v>
      </c>
      <c r="AB10" s="61">
        <f t="shared" si="30"/>
        <v>5</v>
      </c>
      <c r="AC10" s="90">
        <f t="shared" si="31"/>
        <v>59149339.090001881</v>
      </c>
      <c r="AD10" s="57">
        <f t="shared" si="32"/>
        <v>11009642.225010451</v>
      </c>
      <c r="AE10" s="90">
        <f t="shared" si="5"/>
        <v>90988970.265111297</v>
      </c>
      <c r="AF10" s="57">
        <f t="shared" si="33"/>
        <v>101998612.49012175</v>
      </c>
      <c r="AG10" s="61">
        <f t="shared" si="34"/>
        <v>5</v>
      </c>
      <c r="AH10" s="90">
        <f t="shared" si="35"/>
        <v>55591451</v>
      </c>
      <c r="AI10" s="57">
        <f t="shared" si="36"/>
        <v>3780774.5825100001</v>
      </c>
      <c r="AJ10" s="90">
        <f t="shared" si="6"/>
        <v>0</v>
      </c>
      <c r="AK10" s="57">
        <f t="shared" si="7"/>
        <v>3780774.5825100001</v>
      </c>
      <c r="AL10" s="61">
        <f t="shared" si="37"/>
        <v>5</v>
      </c>
      <c r="AM10" s="90">
        <f t="shared" si="38"/>
        <v>38390866</v>
      </c>
      <c r="AN10" s="57">
        <f t="shared" si="39"/>
        <v>2786025.1456199996</v>
      </c>
      <c r="AO10" s="90">
        <f t="shared" si="8"/>
        <v>0</v>
      </c>
      <c r="AP10" s="57">
        <f t="shared" si="9"/>
        <v>2786025.1456199996</v>
      </c>
      <c r="AQ10" s="61">
        <f t="shared" si="40"/>
        <v>5</v>
      </c>
      <c r="AR10" s="90">
        <f t="shared" si="41"/>
        <v>19967220</v>
      </c>
      <c r="AS10" s="57">
        <f t="shared" si="42"/>
        <v>1427256.8855999999</v>
      </c>
      <c r="AT10" s="90">
        <f t="shared" si="43"/>
        <v>0</v>
      </c>
      <c r="AU10" s="57">
        <f t="shared" si="10"/>
        <v>1427256.8855999999</v>
      </c>
      <c r="AV10" s="61">
        <f t="shared" si="44"/>
        <v>5</v>
      </c>
      <c r="AW10" s="89">
        <f t="shared" si="95"/>
        <v>469829536.35511279</v>
      </c>
      <c r="AX10" s="57">
        <f t="shared" si="45"/>
        <v>3029054.5003690128</v>
      </c>
      <c r="AY10" s="57">
        <v>0</v>
      </c>
      <c r="AZ10" s="57">
        <f t="shared" si="11"/>
        <v>3029054.5003690128</v>
      </c>
      <c r="BA10" s="61">
        <f t="shared" si="46"/>
        <v>5</v>
      </c>
      <c r="BB10" s="90">
        <f t="shared" si="47"/>
        <v>40999766</v>
      </c>
      <c r="BC10" s="57">
        <f t="shared" si="48"/>
        <v>0</v>
      </c>
      <c r="BD10" s="90">
        <f t="shared" si="49"/>
        <v>0</v>
      </c>
      <c r="BE10" s="57">
        <f t="shared" si="12"/>
        <v>0</v>
      </c>
      <c r="BF10" s="61">
        <f t="shared" si="50"/>
        <v>5</v>
      </c>
      <c r="BG10" s="90">
        <f t="shared" si="51"/>
        <v>35142657</v>
      </c>
      <c r="BH10" s="57">
        <f t="shared" si="52"/>
        <v>0</v>
      </c>
      <c r="BI10" s="90">
        <f t="shared" si="53"/>
        <v>0</v>
      </c>
      <c r="BJ10" s="57">
        <f t="shared" si="13"/>
        <v>0</v>
      </c>
      <c r="BK10" s="61">
        <f t="shared" si="54"/>
        <v>5</v>
      </c>
      <c r="BL10" s="90">
        <f t="shared" si="55"/>
        <v>11714219</v>
      </c>
      <c r="BM10" s="57">
        <f t="shared" si="56"/>
        <v>0</v>
      </c>
      <c r="BN10" s="90">
        <f t="shared" si="57"/>
        <v>0</v>
      </c>
      <c r="BO10" s="57">
        <f t="shared" si="14"/>
        <v>0</v>
      </c>
      <c r="BP10" s="61">
        <f t="shared" si="58"/>
        <v>5</v>
      </c>
      <c r="BQ10" s="90">
        <f t="shared" si="59"/>
        <v>27333177</v>
      </c>
      <c r="BR10" s="57">
        <f t="shared" si="60"/>
        <v>0</v>
      </c>
      <c r="BS10" s="90">
        <f t="shared" si="61"/>
        <v>0</v>
      </c>
      <c r="BT10" s="57">
        <f t="shared" si="15"/>
        <v>0</v>
      </c>
      <c r="BU10" s="61">
        <f t="shared" si="62"/>
        <v>5</v>
      </c>
      <c r="BV10" s="90">
        <f t="shared" si="63"/>
        <v>11714219</v>
      </c>
      <c r="BW10" s="57">
        <f t="shared" si="64"/>
        <v>0</v>
      </c>
      <c r="BX10" s="90">
        <f t="shared" si="65"/>
        <v>0</v>
      </c>
      <c r="BY10" s="57">
        <f t="shared" si="16"/>
        <v>0</v>
      </c>
      <c r="BZ10">
        <f t="shared" si="66"/>
        <v>5</v>
      </c>
      <c r="CA10" s="90">
        <f t="shared" si="67"/>
        <v>11714219</v>
      </c>
      <c r="CB10" s="57">
        <f t="shared" si="68"/>
        <v>0</v>
      </c>
      <c r="CC10" s="90">
        <f t="shared" si="69"/>
        <v>0</v>
      </c>
      <c r="CD10" s="57">
        <f t="shared" si="17"/>
        <v>0</v>
      </c>
      <c r="CE10" s="61">
        <f t="shared" si="70"/>
        <v>5</v>
      </c>
      <c r="CF10" s="90">
        <f t="shared" si="71"/>
        <v>19523698</v>
      </c>
      <c r="CG10" s="57">
        <f t="shared" si="72"/>
        <v>0</v>
      </c>
      <c r="CH10" s="90">
        <f t="shared" si="73"/>
        <v>0</v>
      </c>
      <c r="CI10" s="57">
        <f t="shared" si="18"/>
        <v>0</v>
      </c>
      <c r="CJ10" s="61">
        <f t="shared" si="74"/>
        <v>5</v>
      </c>
      <c r="CK10" s="90">
        <f t="shared" si="75"/>
        <v>3904740</v>
      </c>
      <c r="CL10" s="57">
        <f t="shared" si="76"/>
        <v>0</v>
      </c>
      <c r="CM10" s="90">
        <f t="shared" si="77"/>
        <v>0</v>
      </c>
      <c r="CN10" s="57">
        <f t="shared" si="19"/>
        <v>0</v>
      </c>
      <c r="CO10">
        <f t="shared" si="78"/>
        <v>5</v>
      </c>
      <c r="CP10" s="90">
        <f t="shared" si="79"/>
        <v>15618958</v>
      </c>
      <c r="CQ10" s="57">
        <f t="shared" si="80"/>
        <v>0</v>
      </c>
      <c r="CR10" s="90">
        <f t="shared" si="81"/>
        <v>0</v>
      </c>
      <c r="CS10" s="57">
        <f t="shared" si="20"/>
        <v>0</v>
      </c>
      <c r="CT10">
        <f t="shared" si="82"/>
        <v>5</v>
      </c>
      <c r="CU10" s="90">
        <f t="shared" si="83"/>
        <v>7809479</v>
      </c>
      <c r="CV10" s="57">
        <f t="shared" si="84"/>
        <v>0</v>
      </c>
      <c r="CW10" s="90">
        <f t="shared" si="85"/>
        <v>0</v>
      </c>
      <c r="CX10" s="57">
        <f t="shared" si="21"/>
        <v>0</v>
      </c>
      <c r="CY10" s="61">
        <f t="shared" si="86"/>
        <v>5</v>
      </c>
      <c r="CZ10" s="90">
        <f t="shared" si="87"/>
        <v>19523699</v>
      </c>
      <c r="DA10" s="57">
        <f t="shared" si="88"/>
        <v>0</v>
      </c>
      <c r="DB10" s="90">
        <f t="shared" si="89"/>
        <v>0</v>
      </c>
      <c r="DC10" s="57">
        <f t="shared" si="22"/>
        <v>0</v>
      </c>
      <c r="DD10" s="57">
        <f t="shared" si="3"/>
        <v>378097707.09000188</v>
      </c>
      <c r="DE10" s="57">
        <f t="shared" si="98"/>
        <v>22032753.339109465</v>
      </c>
      <c r="DF10" s="57">
        <f t="shared" si="90"/>
        <v>90988970.265111297</v>
      </c>
      <c r="DG10" s="57">
        <f t="shared" si="23"/>
        <v>113021723.60422076</v>
      </c>
      <c r="DH10" s="90">
        <f t="shared" si="91"/>
        <v>16966011.1214903</v>
      </c>
      <c r="DI10" s="57">
        <f t="shared" si="92"/>
        <v>14397922.875773251</v>
      </c>
      <c r="DJ10" s="61">
        <f t="shared" si="93"/>
        <v>5</v>
      </c>
    </row>
    <row r="11" spans="1:114" x14ac:dyDescent="0.3">
      <c r="A11" s="56" t="str">
        <f>Data!A26</f>
        <v>Periodic Recovery Assumption (%)</v>
      </c>
      <c r="B11" s="56"/>
      <c r="C11" s="70">
        <f>Data!C26</f>
        <v>0.6</v>
      </c>
      <c r="G11" s="82">
        <f t="shared" si="4"/>
        <v>6</v>
      </c>
      <c r="H11" s="83">
        <f t="shared" si="0"/>
        <v>0.16153184400395518</v>
      </c>
      <c r="I11" s="83">
        <f t="shared" si="1"/>
        <v>10.624279726255002</v>
      </c>
      <c r="J11" s="87">
        <f t="shared" si="96"/>
        <v>0</v>
      </c>
      <c r="K11" s="87">
        <f t="shared" si="94"/>
        <v>0</v>
      </c>
      <c r="L11" s="85">
        <f t="shared" si="99"/>
        <v>280670746.29156744</v>
      </c>
      <c r="M11" s="86">
        <f t="shared" ref="M11:M35" si="105">-PMT($C$4,$C$3,$C$2)*(1-$J$5-$K$5)*(1-$J$6-$K$6)*(1-$J$7-$K$7)*(1-$J$8-$K$8)*(1-J10-K10)^($G11-4)</f>
        <v>128067917.2742568</v>
      </c>
      <c r="N11" s="86">
        <f t="shared" si="100"/>
        <v>0</v>
      </c>
      <c r="O11" s="86">
        <f t="shared" si="101"/>
        <v>0</v>
      </c>
      <c r="P11" s="86">
        <f t="shared" si="102"/>
        <v>98169819.79843387</v>
      </c>
      <c r="Q11" s="86">
        <f t="shared" si="103"/>
        <v>29898097.475822918</v>
      </c>
      <c r="R11" s="86">
        <f t="shared" si="104"/>
        <v>-522724.21309098403</v>
      </c>
      <c r="S11" s="86">
        <f t="shared" si="2"/>
        <v>280670746.29156744</v>
      </c>
      <c r="T11" s="86">
        <f t="shared" si="24"/>
        <v>0</v>
      </c>
      <c r="U11" s="79">
        <f t="shared" si="25"/>
        <v>127545193.06116581</v>
      </c>
      <c r="W11" s="61">
        <f t="shared" si="26"/>
        <v>6</v>
      </c>
      <c r="X11" s="90">
        <f t="shared" si="27"/>
        <v>0</v>
      </c>
      <c r="Y11" s="57">
        <f t="shared" si="28"/>
        <v>0</v>
      </c>
      <c r="Z11" s="90">
        <f t="shared" si="97"/>
        <v>0</v>
      </c>
      <c r="AA11" s="90">
        <f t="shared" si="29"/>
        <v>0</v>
      </c>
      <c r="AB11" s="61">
        <f t="shared" si="30"/>
        <v>6</v>
      </c>
      <c r="AC11" s="90">
        <f t="shared" si="31"/>
        <v>0</v>
      </c>
      <c r="AD11" s="57">
        <f t="shared" si="32"/>
        <v>4337421.0354698384</v>
      </c>
      <c r="AE11" s="90">
        <f t="shared" si="5"/>
        <v>59149339.090001881</v>
      </c>
      <c r="AF11" s="57">
        <f t="shared" si="33"/>
        <v>63486760.125471719</v>
      </c>
      <c r="AG11" s="61">
        <f t="shared" si="34"/>
        <v>6</v>
      </c>
      <c r="AH11" s="90">
        <f t="shared" si="35"/>
        <v>16570970.291568011</v>
      </c>
      <c r="AI11" s="57">
        <f t="shared" si="36"/>
        <v>3780774.5825100001</v>
      </c>
      <c r="AJ11" s="90">
        <f t="shared" si="6"/>
        <v>39020480.708431989</v>
      </c>
      <c r="AK11" s="57">
        <f t="shared" si="7"/>
        <v>42801255.290941991</v>
      </c>
      <c r="AL11" s="61">
        <f t="shared" si="37"/>
        <v>6</v>
      </c>
      <c r="AM11" s="90">
        <f t="shared" si="38"/>
        <v>38390866</v>
      </c>
      <c r="AN11" s="57">
        <f t="shared" si="39"/>
        <v>2786025.1456199996</v>
      </c>
      <c r="AO11" s="90">
        <f t="shared" si="8"/>
        <v>0</v>
      </c>
      <c r="AP11" s="57">
        <f t="shared" si="9"/>
        <v>2786025.1456199996</v>
      </c>
      <c r="AQ11" s="61">
        <f t="shared" si="40"/>
        <v>6</v>
      </c>
      <c r="AR11" s="90">
        <f t="shared" si="41"/>
        <v>19967220</v>
      </c>
      <c r="AS11" s="57">
        <f t="shared" si="42"/>
        <v>1427256.8855999999</v>
      </c>
      <c r="AT11" s="90">
        <f t="shared" si="43"/>
        <v>0</v>
      </c>
      <c r="AU11" s="57">
        <f t="shared" si="10"/>
        <v>1427256.8855999999</v>
      </c>
      <c r="AV11" s="61">
        <f t="shared" si="44"/>
        <v>6</v>
      </c>
      <c r="AW11" s="89">
        <f t="shared" si="95"/>
        <v>378840566.09000146</v>
      </c>
      <c r="AX11" s="57">
        <f t="shared" si="45"/>
        <v>2568088.2457170468</v>
      </c>
      <c r="AY11" s="57">
        <v>0</v>
      </c>
      <c r="AZ11" s="57">
        <f t="shared" si="11"/>
        <v>2568088.2457170468</v>
      </c>
      <c r="BA11" s="61">
        <f t="shared" si="46"/>
        <v>6</v>
      </c>
      <c r="BB11" s="90">
        <f t="shared" si="47"/>
        <v>40999766</v>
      </c>
      <c r="BC11" s="57">
        <f t="shared" si="48"/>
        <v>0</v>
      </c>
      <c r="BD11" s="90">
        <f t="shared" si="49"/>
        <v>0</v>
      </c>
      <c r="BE11" s="57">
        <f t="shared" si="12"/>
        <v>0</v>
      </c>
      <c r="BF11" s="61">
        <f t="shared" si="50"/>
        <v>6</v>
      </c>
      <c r="BG11" s="90">
        <f t="shared" si="51"/>
        <v>35142657</v>
      </c>
      <c r="BH11" s="57">
        <f t="shared" si="52"/>
        <v>0</v>
      </c>
      <c r="BI11" s="90">
        <f t="shared" si="53"/>
        <v>0</v>
      </c>
      <c r="BJ11" s="57">
        <f t="shared" si="13"/>
        <v>0</v>
      </c>
      <c r="BK11" s="61">
        <f t="shared" si="54"/>
        <v>6</v>
      </c>
      <c r="BL11" s="90">
        <f t="shared" si="55"/>
        <v>11714219</v>
      </c>
      <c r="BM11" s="57">
        <f t="shared" si="56"/>
        <v>0</v>
      </c>
      <c r="BN11" s="90">
        <f t="shared" si="57"/>
        <v>0</v>
      </c>
      <c r="BO11" s="57">
        <f t="shared" si="14"/>
        <v>0</v>
      </c>
      <c r="BP11" s="61">
        <f t="shared" si="58"/>
        <v>6</v>
      </c>
      <c r="BQ11" s="90">
        <f t="shared" si="59"/>
        <v>27333177</v>
      </c>
      <c r="BR11" s="57">
        <f t="shared" si="60"/>
        <v>0</v>
      </c>
      <c r="BS11" s="90">
        <f t="shared" si="61"/>
        <v>0</v>
      </c>
      <c r="BT11" s="57">
        <f t="shared" si="15"/>
        <v>0</v>
      </c>
      <c r="BU11" s="61">
        <f t="shared" si="62"/>
        <v>6</v>
      </c>
      <c r="BV11" s="90">
        <f t="shared" si="63"/>
        <v>11714219</v>
      </c>
      <c r="BW11" s="57">
        <f t="shared" si="64"/>
        <v>0</v>
      </c>
      <c r="BX11" s="90">
        <f t="shared" si="65"/>
        <v>0</v>
      </c>
      <c r="BY11" s="57">
        <f t="shared" si="16"/>
        <v>0</v>
      </c>
      <c r="BZ11">
        <f t="shared" si="66"/>
        <v>6</v>
      </c>
      <c r="CA11" s="90">
        <f t="shared" si="67"/>
        <v>11714219</v>
      </c>
      <c r="CB11" s="57">
        <f t="shared" si="68"/>
        <v>0</v>
      </c>
      <c r="CC11" s="90">
        <f t="shared" si="69"/>
        <v>0</v>
      </c>
      <c r="CD11" s="57">
        <f t="shared" si="17"/>
        <v>0</v>
      </c>
      <c r="CE11" s="61">
        <f t="shared" si="70"/>
        <v>6</v>
      </c>
      <c r="CF11" s="90">
        <f t="shared" si="71"/>
        <v>19523698</v>
      </c>
      <c r="CG11" s="57">
        <f t="shared" si="72"/>
        <v>0</v>
      </c>
      <c r="CH11" s="90">
        <f t="shared" si="73"/>
        <v>0</v>
      </c>
      <c r="CI11" s="57">
        <f t="shared" si="18"/>
        <v>0</v>
      </c>
      <c r="CJ11" s="61">
        <f t="shared" si="74"/>
        <v>6</v>
      </c>
      <c r="CK11" s="90">
        <f t="shared" si="75"/>
        <v>3904740</v>
      </c>
      <c r="CL11" s="57">
        <f t="shared" si="76"/>
        <v>0</v>
      </c>
      <c r="CM11" s="90">
        <f t="shared" si="77"/>
        <v>0</v>
      </c>
      <c r="CN11" s="57">
        <f t="shared" si="19"/>
        <v>0</v>
      </c>
      <c r="CO11">
        <f t="shared" si="78"/>
        <v>6</v>
      </c>
      <c r="CP11" s="90">
        <f t="shared" si="79"/>
        <v>15618958</v>
      </c>
      <c r="CQ11" s="57">
        <f t="shared" si="80"/>
        <v>0</v>
      </c>
      <c r="CR11" s="90">
        <f t="shared" si="81"/>
        <v>0</v>
      </c>
      <c r="CS11" s="57">
        <f t="shared" si="20"/>
        <v>0</v>
      </c>
      <c r="CT11">
        <f t="shared" si="82"/>
        <v>6</v>
      </c>
      <c r="CU11" s="90">
        <f t="shared" si="83"/>
        <v>7809479</v>
      </c>
      <c r="CV11" s="57">
        <f t="shared" si="84"/>
        <v>0</v>
      </c>
      <c r="CW11" s="90">
        <f t="shared" si="85"/>
        <v>0</v>
      </c>
      <c r="CX11" s="57">
        <f t="shared" si="21"/>
        <v>0</v>
      </c>
      <c r="CY11" s="61">
        <f t="shared" si="86"/>
        <v>6</v>
      </c>
      <c r="CZ11" s="90">
        <f t="shared" si="87"/>
        <v>19523699</v>
      </c>
      <c r="DA11" s="57">
        <f t="shared" si="88"/>
        <v>0</v>
      </c>
      <c r="DB11" s="90">
        <f t="shared" si="89"/>
        <v>0</v>
      </c>
      <c r="DC11" s="57">
        <f t="shared" si="22"/>
        <v>0</v>
      </c>
      <c r="DD11" s="57">
        <f t="shared" si="3"/>
        <v>279927887.29156804</v>
      </c>
      <c r="DE11" s="57">
        <f t="shared" si="98"/>
        <v>14899565.894916886</v>
      </c>
      <c r="DF11" s="57">
        <f t="shared" si="90"/>
        <v>98169819.79843387</v>
      </c>
      <c r="DG11" s="57">
        <f t="shared" si="23"/>
        <v>113069385.69335076</v>
      </c>
      <c r="DH11" s="90">
        <f t="shared" si="91"/>
        <v>16546549.902062995</v>
      </c>
      <c r="DI11" s="57">
        <f t="shared" si="92"/>
        <v>14475807.367815048</v>
      </c>
      <c r="DJ11" s="61">
        <f t="shared" si="93"/>
        <v>6</v>
      </c>
    </row>
    <row r="12" spans="1:114" x14ac:dyDescent="0.3">
      <c r="A12" s="55" t="s">
        <v>47</v>
      </c>
      <c r="B12" s="56"/>
      <c r="C12" s="57">
        <v>153230577</v>
      </c>
      <c r="G12" s="82">
        <f t="shared" si="4"/>
        <v>7</v>
      </c>
      <c r="H12" s="83">
        <f t="shared" si="0"/>
        <v>0.17427993713274734</v>
      </c>
      <c r="I12" s="83">
        <f t="shared" si="1"/>
        <v>10.462747882251046</v>
      </c>
      <c r="J12" s="87">
        <f t="shared" si="96"/>
        <v>0</v>
      </c>
      <c r="K12" s="87">
        <f t="shared" si="94"/>
        <v>0</v>
      </c>
      <c r="L12" s="85">
        <f t="shared" si="99"/>
        <v>174753364.31464121</v>
      </c>
      <c r="M12" s="86">
        <f t="shared" si="105"/>
        <v>128067917.2742568</v>
      </c>
      <c r="N12" s="86">
        <f t="shared" si="100"/>
        <v>0</v>
      </c>
      <c r="O12" s="86">
        <f t="shared" si="101"/>
        <v>0</v>
      </c>
      <c r="P12" s="86">
        <f t="shared" si="102"/>
        <v>105917381.9769263</v>
      </c>
      <c r="Q12" s="86">
        <f t="shared" si="103"/>
        <v>22150535.297330502</v>
      </c>
      <c r="R12" s="86">
        <f t="shared" si="104"/>
        <v>-387269.49573310476</v>
      </c>
      <c r="S12" s="86">
        <f t="shared" si="2"/>
        <v>174753364.31464121</v>
      </c>
      <c r="T12" s="86">
        <f t="shared" si="24"/>
        <v>0</v>
      </c>
      <c r="U12" s="79">
        <f t="shared" si="25"/>
        <v>127680647.77852368</v>
      </c>
      <c r="W12" s="61">
        <f t="shared" si="26"/>
        <v>7</v>
      </c>
      <c r="X12" s="90">
        <f t="shared" si="27"/>
        <v>0</v>
      </c>
      <c r="Y12" s="57">
        <f t="shared" si="28"/>
        <v>0</v>
      </c>
      <c r="Z12" s="90">
        <f t="shared" si="97"/>
        <v>0</v>
      </c>
      <c r="AA12" s="90">
        <f t="shared" si="29"/>
        <v>0</v>
      </c>
      <c r="AB12" s="61">
        <f t="shared" si="30"/>
        <v>7</v>
      </c>
      <c r="AC12" s="90">
        <f t="shared" si="31"/>
        <v>0</v>
      </c>
      <c r="AD12" s="57">
        <f t="shared" si="32"/>
        <v>0</v>
      </c>
      <c r="AE12" s="90">
        <f t="shared" si="5"/>
        <v>0</v>
      </c>
      <c r="AF12" s="57">
        <f t="shared" si="33"/>
        <v>0</v>
      </c>
      <c r="AG12" s="61">
        <f t="shared" si="34"/>
        <v>7</v>
      </c>
      <c r="AH12" s="90">
        <f t="shared" si="35"/>
        <v>0</v>
      </c>
      <c r="AI12" s="57">
        <f t="shared" si="36"/>
        <v>1126991.6895295405</v>
      </c>
      <c r="AJ12" s="90">
        <f t="shared" si="6"/>
        <v>16570970.291568011</v>
      </c>
      <c r="AK12" s="57">
        <f t="shared" si="7"/>
        <v>17697961.981097553</v>
      </c>
      <c r="AL12" s="61">
        <f t="shared" si="37"/>
        <v>7</v>
      </c>
      <c r="AM12" s="90">
        <f t="shared" si="38"/>
        <v>0</v>
      </c>
      <c r="AN12" s="57">
        <f t="shared" si="39"/>
        <v>2786025.1456199996</v>
      </c>
      <c r="AO12" s="90">
        <f t="shared" si="8"/>
        <v>38390866</v>
      </c>
      <c r="AP12" s="57">
        <f t="shared" si="9"/>
        <v>41176891.145620003</v>
      </c>
      <c r="AQ12" s="61">
        <f t="shared" si="40"/>
        <v>7</v>
      </c>
      <c r="AR12" s="90">
        <f t="shared" si="41"/>
        <v>0</v>
      </c>
      <c r="AS12" s="57">
        <f t="shared" si="42"/>
        <v>1427256.8855999999</v>
      </c>
      <c r="AT12" s="90">
        <f t="shared" si="43"/>
        <v>19967220</v>
      </c>
      <c r="AU12" s="57">
        <f t="shared" si="10"/>
        <v>21394476.885600001</v>
      </c>
      <c r="AV12" s="61">
        <f t="shared" si="44"/>
        <v>7</v>
      </c>
      <c r="AW12" s="89">
        <f t="shared" si="95"/>
        <v>280670746.29156744</v>
      </c>
      <c r="AX12" s="57">
        <f t="shared" si="45"/>
        <v>2070742.5342479481</v>
      </c>
      <c r="AY12" s="57">
        <v>0</v>
      </c>
      <c r="AZ12" s="57">
        <f t="shared" si="11"/>
        <v>2070742.5342479481</v>
      </c>
      <c r="BA12" s="61">
        <f t="shared" si="46"/>
        <v>7</v>
      </c>
      <c r="BB12" s="90">
        <f t="shared" si="47"/>
        <v>10011440.314641714</v>
      </c>
      <c r="BC12" s="57">
        <f t="shared" si="48"/>
        <v>3079902.4219200001</v>
      </c>
      <c r="BD12" s="90">
        <f t="shared" si="49"/>
        <v>30988325.685358286</v>
      </c>
      <c r="BE12" s="57">
        <f t="shared" si="12"/>
        <v>34068228.107278287</v>
      </c>
      <c r="BF12" s="61">
        <f t="shared" si="50"/>
        <v>7</v>
      </c>
      <c r="BG12" s="90">
        <f t="shared" si="51"/>
        <v>35142657</v>
      </c>
      <c r="BH12" s="57">
        <f t="shared" si="52"/>
        <v>0</v>
      </c>
      <c r="BI12" s="90">
        <f t="shared" si="53"/>
        <v>0</v>
      </c>
      <c r="BJ12" s="57">
        <f t="shared" si="13"/>
        <v>0</v>
      </c>
      <c r="BK12" s="61">
        <f t="shared" si="54"/>
        <v>7</v>
      </c>
      <c r="BL12" s="90">
        <f t="shared" si="55"/>
        <v>11714219</v>
      </c>
      <c r="BM12" s="57">
        <f t="shared" si="56"/>
        <v>0</v>
      </c>
      <c r="BN12" s="90">
        <f t="shared" si="57"/>
        <v>0</v>
      </c>
      <c r="BO12" s="57">
        <f t="shared" si="14"/>
        <v>0</v>
      </c>
      <c r="BP12" s="61">
        <f t="shared" si="58"/>
        <v>7</v>
      </c>
      <c r="BQ12" s="90">
        <f t="shared" si="59"/>
        <v>27333177</v>
      </c>
      <c r="BR12" s="57">
        <f t="shared" si="60"/>
        <v>0</v>
      </c>
      <c r="BS12" s="90">
        <f t="shared" si="61"/>
        <v>0</v>
      </c>
      <c r="BT12" s="57">
        <f t="shared" si="15"/>
        <v>0</v>
      </c>
      <c r="BU12" s="61">
        <f t="shared" si="62"/>
        <v>7</v>
      </c>
      <c r="BV12" s="90">
        <f t="shared" si="63"/>
        <v>11714219</v>
      </c>
      <c r="BW12" s="57">
        <f t="shared" si="64"/>
        <v>0</v>
      </c>
      <c r="BX12" s="90">
        <f t="shared" si="65"/>
        <v>0</v>
      </c>
      <c r="BY12" s="57">
        <f t="shared" si="16"/>
        <v>0</v>
      </c>
      <c r="BZ12">
        <f t="shared" si="66"/>
        <v>7</v>
      </c>
      <c r="CA12" s="90">
        <f t="shared" si="67"/>
        <v>11714219</v>
      </c>
      <c r="CB12" s="57">
        <f t="shared" si="68"/>
        <v>0</v>
      </c>
      <c r="CC12" s="90">
        <f t="shared" si="69"/>
        <v>0</v>
      </c>
      <c r="CD12" s="57">
        <f t="shared" si="17"/>
        <v>0</v>
      </c>
      <c r="CE12" s="61">
        <f t="shared" si="70"/>
        <v>7</v>
      </c>
      <c r="CF12" s="90">
        <f t="shared" si="71"/>
        <v>19523698</v>
      </c>
      <c r="CG12" s="57">
        <f t="shared" si="72"/>
        <v>0</v>
      </c>
      <c r="CH12" s="90">
        <f t="shared" si="73"/>
        <v>0</v>
      </c>
      <c r="CI12" s="57">
        <f t="shared" si="18"/>
        <v>0</v>
      </c>
      <c r="CJ12" s="61">
        <f t="shared" si="74"/>
        <v>7</v>
      </c>
      <c r="CK12" s="90">
        <f t="shared" si="75"/>
        <v>3904740</v>
      </c>
      <c r="CL12" s="57">
        <f t="shared" si="76"/>
        <v>0</v>
      </c>
      <c r="CM12" s="90">
        <f t="shared" si="77"/>
        <v>0</v>
      </c>
      <c r="CN12" s="57">
        <f t="shared" si="19"/>
        <v>0</v>
      </c>
      <c r="CO12">
        <f t="shared" si="78"/>
        <v>7</v>
      </c>
      <c r="CP12" s="90">
        <f t="shared" si="79"/>
        <v>15618958</v>
      </c>
      <c r="CQ12" s="57">
        <f t="shared" si="80"/>
        <v>0</v>
      </c>
      <c r="CR12" s="90">
        <f t="shared" si="81"/>
        <v>0</v>
      </c>
      <c r="CS12" s="57">
        <f t="shared" si="20"/>
        <v>0</v>
      </c>
      <c r="CT12">
        <f t="shared" si="82"/>
        <v>7</v>
      </c>
      <c r="CU12" s="90">
        <f t="shared" si="83"/>
        <v>7809479</v>
      </c>
      <c r="CV12" s="57">
        <f t="shared" si="84"/>
        <v>0</v>
      </c>
      <c r="CW12" s="90">
        <f t="shared" si="85"/>
        <v>0</v>
      </c>
      <c r="CX12" s="57">
        <f t="shared" si="21"/>
        <v>0</v>
      </c>
      <c r="CY12" s="61">
        <f t="shared" si="86"/>
        <v>7</v>
      </c>
      <c r="CZ12" s="90">
        <f t="shared" si="87"/>
        <v>19523699</v>
      </c>
      <c r="DA12" s="57">
        <f t="shared" si="88"/>
        <v>0</v>
      </c>
      <c r="DB12" s="90">
        <f t="shared" si="89"/>
        <v>0</v>
      </c>
      <c r="DC12" s="57">
        <f t="shared" si="22"/>
        <v>0</v>
      </c>
      <c r="DD12" s="57">
        <f t="shared" si="3"/>
        <v>174010505.31464171</v>
      </c>
      <c r="DE12" s="57">
        <f t="shared" si="98"/>
        <v>10490918.676917488</v>
      </c>
      <c r="DF12" s="57">
        <f t="shared" si="90"/>
        <v>105917381.9769263</v>
      </c>
      <c r="DG12" s="57">
        <f t="shared" si="23"/>
        <v>116408300.65384379</v>
      </c>
      <c r="DH12" s="90">
        <f t="shared" si="91"/>
        <v>12806493.423909601</v>
      </c>
      <c r="DI12" s="57">
        <f t="shared" si="92"/>
        <v>11272347.124679893</v>
      </c>
      <c r="DJ12" s="61">
        <f t="shared" si="93"/>
        <v>7</v>
      </c>
    </row>
    <row r="13" spans="1:114" x14ac:dyDescent="0.3">
      <c r="A13" s="55" t="s">
        <v>48</v>
      </c>
      <c r="B13" s="56"/>
      <c r="C13" s="58">
        <v>7.109E-2</v>
      </c>
      <c r="G13" s="82">
        <f t="shared" si="4"/>
        <v>8</v>
      </c>
      <c r="H13" s="83">
        <f t="shared" si="0"/>
        <v>0.18803410977126378</v>
      </c>
      <c r="I13" s="83">
        <f t="shared" si="1"/>
        <v>10.288467945118299</v>
      </c>
      <c r="J13" s="87">
        <f t="shared" si="96"/>
        <v>0</v>
      </c>
      <c r="K13" s="87">
        <f t="shared" si="94"/>
        <v>0</v>
      </c>
      <c r="L13" s="85">
        <f t="shared" si="99"/>
        <v>60476982.552095473</v>
      </c>
      <c r="M13" s="86">
        <f t="shared" si="105"/>
        <v>128067917.2742568</v>
      </c>
      <c r="N13" s="86">
        <f t="shared" si="100"/>
        <v>0</v>
      </c>
      <c r="O13" s="86">
        <f t="shared" si="101"/>
        <v>0</v>
      </c>
      <c r="P13" s="86">
        <f t="shared" si="102"/>
        <v>114276381.76254532</v>
      </c>
      <c r="Q13" s="86">
        <f t="shared" si="103"/>
        <v>13791535.511711486</v>
      </c>
      <c r="R13" s="86">
        <f t="shared" si="104"/>
        <v>-241124.69208134196</v>
      </c>
      <c r="S13" s="86">
        <f t="shared" si="2"/>
        <v>60476982.552095473</v>
      </c>
      <c r="T13" s="86">
        <f t="shared" si="24"/>
        <v>0</v>
      </c>
      <c r="U13" s="79">
        <f t="shared" si="25"/>
        <v>127826792.58217545</v>
      </c>
      <c r="W13" s="61">
        <f t="shared" si="26"/>
        <v>8</v>
      </c>
      <c r="X13" s="90">
        <f t="shared" si="27"/>
        <v>0</v>
      </c>
      <c r="Y13" s="57">
        <f t="shared" si="28"/>
        <v>0</v>
      </c>
      <c r="Z13" s="90">
        <f t="shared" si="97"/>
        <v>0</v>
      </c>
      <c r="AA13" s="90">
        <f t="shared" si="29"/>
        <v>0</v>
      </c>
      <c r="AB13" s="61">
        <f t="shared" si="30"/>
        <v>8</v>
      </c>
      <c r="AC13" s="90">
        <f t="shared" si="31"/>
        <v>0</v>
      </c>
      <c r="AD13" s="57">
        <f t="shared" si="32"/>
        <v>0</v>
      </c>
      <c r="AE13" s="90">
        <f t="shared" si="5"/>
        <v>0</v>
      </c>
      <c r="AF13" s="57">
        <f t="shared" si="33"/>
        <v>0</v>
      </c>
      <c r="AG13" s="61">
        <f t="shared" si="34"/>
        <v>8</v>
      </c>
      <c r="AH13" s="90">
        <f t="shared" si="35"/>
        <v>0</v>
      </c>
      <c r="AI13" s="57">
        <f t="shared" si="36"/>
        <v>0</v>
      </c>
      <c r="AJ13" s="90">
        <f t="shared" ref="AJ13:AJ35" si="106">IF(P13-Z13-AE13&gt;0,MIN(AH12,P13-Z13-AE13),0)</f>
        <v>0</v>
      </c>
      <c r="AK13" s="57">
        <f t="shared" si="7"/>
        <v>0</v>
      </c>
      <c r="AL13" s="61">
        <f t="shared" si="37"/>
        <v>8</v>
      </c>
      <c r="AM13" s="90">
        <f t="shared" si="38"/>
        <v>0</v>
      </c>
      <c r="AN13" s="57">
        <f t="shared" si="39"/>
        <v>0</v>
      </c>
      <c r="AO13" s="90">
        <f t="shared" ref="AO13:AO35" si="107">IF(P13-Z13-AE13-AJ13&gt;0,MIN(AM12,P13-Z13-AE13-AJ13),0)</f>
        <v>0</v>
      </c>
      <c r="AP13" s="57">
        <f t="shared" si="9"/>
        <v>0</v>
      </c>
      <c r="AQ13" s="61">
        <f t="shared" si="40"/>
        <v>8</v>
      </c>
      <c r="AR13" s="90">
        <f t="shared" si="41"/>
        <v>0</v>
      </c>
      <c r="AS13" s="57">
        <f t="shared" si="42"/>
        <v>0</v>
      </c>
      <c r="AT13" s="90">
        <f t="shared" si="43"/>
        <v>0</v>
      </c>
      <c r="AU13" s="57">
        <f t="shared" si="10"/>
        <v>0</v>
      </c>
      <c r="AV13" s="61">
        <f t="shared" si="44"/>
        <v>8</v>
      </c>
      <c r="AW13" s="89">
        <f t="shared" si="95"/>
        <v>174753364.31464121</v>
      </c>
      <c r="AX13" s="57">
        <f t="shared" si="45"/>
        <v>1534146.2992297078</v>
      </c>
      <c r="AY13" s="57">
        <v>0</v>
      </c>
      <c r="AZ13" s="57">
        <f t="shared" si="11"/>
        <v>1534146.2992297078</v>
      </c>
      <c r="BA13" s="61">
        <f t="shared" si="46"/>
        <v>8</v>
      </c>
      <c r="BB13" s="90">
        <f t="shared" si="47"/>
        <v>0</v>
      </c>
      <c r="BC13" s="57">
        <f t="shared" si="48"/>
        <v>752059.39643588557</v>
      </c>
      <c r="BD13" s="90">
        <f t="shared" si="49"/>
        <v>10011440.314641714</v>
      </c>
      <c r="BE13" s="57">
        <f t="shared" si="12"/>
        <v>10763499.711077599</v>
      </c>
      <c r="BF13" s="61">
        <f t="shared" si="50"/>
        <v>8</v>
      </c>
      <c r="BG13" s="90">
        <f t="shared" si="51"/>
        <v>0</v>
      </c>
      <c r="BH13" s="57">
        <f t="shared" si="52"/>
        <v>2688764.68707</v>
      </c>
      <c r="BI13" s="90">
        <f t="shared" si="53"/>
        <v>35142657</v>
      </c>
      <c r="BJ13" s="57">
        <f t="shared" si="13"/>
        <v>37831421.687069997</v>
      </c>
      <c r="BK13" s="61">
        <f t="shared" si="54"/>
        <v>8</v>
      </c>
      <c r="BL13" s="90">
        <f t="shared" si="55"/>
        <v>0</v>
      </c>
      <c r="BM13" s="57">
        <f t="shared" si="56"/>
        <v>895704.32739700004</v>
      </c>
      <c r="BN13" s="90">
        <f t="shared" si="57"/>
        <v>11714219</v>
      </c>
      <c r="BO13" s="57">
        <f t="shared" si="14"/>
        <v>12609923.327397</v>
      </c>
      <c r="BP13" s="61">
        <f t="shared" si="58"/>
        <v>8</v>
      </c>
      <c r="BQ13" s="90">
        <f t="shared" si="59"/>
        <v>0</v>
      </c>
      <c r="BR13" s="57">
        <f t="shared" si="60"/>
        <v>2046708.29376</v>
      </c>
      <c r="BS13" s="90">
        <f t="shared" si="61"/>
        <v>27333177</v>
      </c>
      <c r="BT13" s="57">
        <f t="shared" si="15"/>
        <v>29379885.293760002</v>
      </c>
      <c r="BU13" s="61">
        <f t="shared" si="62"/>
        <v>8</v>
      </c>
      <c r="BV13" s="90">
        <f t="shared" si="63"/>
        <v>0</v>
      </c>
      <c r="BW13" s="57">
        <f t="shared" si="64"/>
        <v>877160.71872</v>
      </c>
      <c r="BX13" s="90">
        <f t="shared" si="65"/>
        <v>11714219</v>
      </c>
      <c r="BY13" s="57">
        <f t="shared" si="16"/>
        <v>12591379.71872</v>
      </c>
      <c r="BZ13">
        <f t="shared" si="66"/>
        <v>8</v>
      </c>
      <c r="CA13" s="90">
        <f t="shared" si="67"/>
        <v>0</v>
      </c>
      <c r="CB13" s="57">
        <f t="shared" si="68"/>
        <v>802424.00150000001</v>
      </c>
      <c r="CC13" s="90">
        <f t="shared" si="69"/>
        <v>11714219</v>
      </c>
      <c r="CD13" s="57">
        <f t="shared" si="17"/>
        <v>12516643.001499999</v>
      </c>
      <c r="CE13" s="61">
        <f t="shared" si="70"/>
        <v>8</v>
      </c>
      <c r="CF13" s="90">
        <f t="shared" si="71"/>
        <v>12877247.552096397</v>
      </c>
      <c r="CG13" s="57">
        <f t="shared" si="72"/>
        <v>1337373.3130000001</v>
      </c>
      <c r="CH13" s="90">
        <f t="shared" si="73"/>
        <v>6646450.4479036033</v>
      </c>
      <c r="CI13" s="57">
        <f t="shared" si="18"/>
        <v>7983823.7609036034</v>
      </c>
      <c r="CJ13" s="61">
        <f t="shared" si="74"/>
        <v>8</v>
      </c>
      <c r="CK13" s="90">
        <f t="shared" si="75"/>
        <v>3904740</v>
      </c>
      <c r="CL13" s="57">
        <f t="shared" si="76"/>
        <v>0</v>
      </c>
      <c r="CM13" s="90">
        <f t="shared" si="77"/>
        <v>0</v>
      </c>
      <c r="CN13" s="57">
        <f t="shared" si="19"/>
        <v>0</v>
      </c>
      <c r="CO13">
        <f t="shared" si="78"/>
        <v>8</v>
      </c>
      <c r="CP13" s="90">
        <f t="shared" si="79"/>
        <v>15618958</v>
      </c>
      <c r="CQ13" s="57">
        <f t="shared" si="80"/>
        <v>0</v>
      </c>
      <c r="CR13" s="90">
        <f t="shared" si="81"/>
        <v>0</v>
      </c>
      <c r="CS13" s="57">
        <f t="shared" si="20"/>
        <v>0</v>
      </c>
      <c r="CT13">
        <f t="shared" si="82"/>
        <v>8</v>
      </c>
      <c r="CU13" s="90">
        <f t="shared" si="83"/>
        <v>7809479</v>
      </c>
      <c r="CV13" s="57">
        <f t="shared" si="84"/>
        <v>0</v>
      </c>
      <c r="CW13" s="90">
        <f t="shared" si="85"/>
        <v>0</v>
      </c>
      <c r="CX13" s="57">
        <f t="shared" si="21"/>
        <v>0</v>
      </c>
      <c r="CY13" s="61">
        <f t="shared" si="86"/>
        <v>8</v>
      </c>
      <c r="CZ13" s="90">
        <f t="shared" si="87"/>
        <v>19523699</v>
      </c>
      <c r="DA13" s="57">
        <f t="shared" si="88"/>
        <v>0</v>
      </c>
      <c r="DB13" s="90">
        <f t="shared" si="89"/>
        <v>0</v>
      </c>
      <c r="DC13" s="57">
        <f t="shared" si="22"/>
        <v>0</v>
      </c>
      <c r="DD13" s="57">
        <f t="shared" si="3"/>
        <v>59734123.552096397</v>
      </c>
      <c r="DE13" s="57">
        <f t="shared" si="98"/>
        <v>10934341.037112594</v>
      </c>
      <c r="DF13" s="57">
        <f t="shared" si="90"/>
        <v>114276381.76254532</v>
      </c>
      <c r="DG13" s="57">
        <f t="shared" si="23"/>
        <v>125210722.79965791</v>
      </c>
      <c r="DH13" s="90">
        <f t="shared" si="91"/>
        <v>3571271.6718613664</v>
      </c>
      <c r="DI13" s="57">
        <f t="shared" si="92"/>
        <v>2616069.7825175375</v>
      </c>
      <c r="DJ13" s="61">
        <f t="shared" si="93"/>
        <v>8</v>
      </c>
    </row>
    <row r="14" spans="1:114" x14ac:dyDescent="0.3">
      <c r="A14" s="56"/>
      <c r="B14" s="56"/>
      <c r="C14" s="56"/>
      <c r="G14" s="82">
        <f t="shared" si="4"/>
        <v>9</v>
      </c>
      <c r="H14" s="83">
        <f t="shared" si="0"/>
        <v>0.20287376171441193</v>
      </c>
      <c r="I14" s="83">
        <f t="shared" si="1"/>
        <v>10.100433835347035</v>
      </c>
      <c r="J14" s="87">
        <f t="shared" si="96"/>
        <v>0</v>
      </c>
      <c r="K14" s="87">
        <f t="shared" si="94"/>
        <v>0</v>
      </c>
      <c r="L14" s="85">
        <f t="shared" si="99"/>
        <v>-62818091.25914979</v>
      </c>
      <c r="M14" s="86">
        <f t="shared" si="105"/>
        <v>128067917.2742568</v>
      </c>
      <c r="N14" s="86">
        <f t="shared" si="100"/>
        <v>0</v>
      </c>
      <c r="O14" s="86">
        <f t="shared" si="101"/>
        <v>0</v>
      </c>
      <c r="P14" s="86">
        <f t="shared" si="102"/>
        <v>123295073.81124543</v>
      </c>
      <c r="Q14" s="86">
        <f t="shared" si="103"/>
        <v>4772843.4630113747</v>
      </c>
      <c r="R14" s="86">
        <f t="shared" si="104"/>
        <v>-83446.140525381343</v>
      </c>
      <c r="S14" s="86">
        <f t="shared" si="2"/>
        <v>0</v>
      </c>
      <c r="T14" s="86">
        <f t="shared" si="24"/>
        <v>0</v>
      </c>
      <c r="U14" s="79">
        <f t="shared" si="25"/>
        <v>127984471.13373141</v>
      </c>
      <c r="W14" s="61">
        <f t="shared" si="26"/>
        <v>9</v>
      </c>
      <c r="X14" s="90">
        <f t="shared" si="27"/>
        <v>0</v>
      </c>
      <c r="Y14" s="57">
        <f t="shared" si="28"/>
        <v>0</v>
      </c>
      <c r="Z14" s="90">
        <f t="shared" si="97"/>
        <v>0</v>
      </c>
      <c r="AA14" s="90">
        <f t="shared" si="29"/>
        <v>0</v>
      </c>
      <c r="AB14" s="61">
        <f t="shared" si="30"/>
        <v>9</v>
      </c>
      <c r="AC14" s="90">
        <f t="shared" si="31"/>
        <v>0</v>
      </c>
      <c r="AD14" s="57">
        <f t="shared" si="32"/>
        <v>0</v>
      </c>
      <c r="AE14" s="90">
        <f t="shared" ref="AE14:AE35" si="108">IF(P14-Z14&gt;0,MIN(AC13,P14-Z14),0)</f>
        <v>0</v>
      </c>
      <c r="AF14" s="57">
        <f t="shared" si="33"/>
        <v>0</v>
      </c>
      <c r="AG14" s="61">
        <f t="shared" si="34"/>
        <v>9</v>
      </c>
      <c r="AH14" s="90">
        <f t="shared" ref="AH14:AH35" si="109">MAX(AH13-AJ14,0)</f>
        <v>0</v>
      </c>
      <c r="AI14" s="57">
        <f t="shared" si="36"/>
        <v>0</v>
      </c>
      <c r="AJ14" s="90">
        <f t="shared" si="106"/>
        <v>0</v>
      </c>
      <c r="AK14" s="57">
        <f t="shared" si="7"/>
        <v>0</v>
      </c>
      <c r="AL14" s="61">
        <f t="shared" si="37"/>
        <v>9</v>
      </c>
      <c r="AM14" s="90">
        <f t="shared" si="38"/>
        <v>0</v>
      </c>
      <c r="AN14" s="57">
        <f t="shared" si="39"/>
        <v>0</v>
      </c>
      <c r="AO14" s="90">
        <f t="shared" si="107"/>
        <v>0</v>
      </c>
      <c r="AP14" s="57">
        <f t="shared" si="9"/>
        <v>0</v>
      </c>
      <c r="AQ14" s="61">
        <f t="shared" si="40"/>
        <v>9</v>
      </c>
      <c r="AR14" s="90">
        <f t="shared" si="41"/>
        <v>0</v>
      </c>
      <c r="AS14" s="57">
        <f t="shared" si="42"/>
        <v>0</v>
      </c>
      <c r="AT14" s="90">
        <f t="shared" si="43"/>
        <v>0</v>
      </c>
      <c r="AU14" s="57">
        <f t="shared" si="10"/>
        <v>0</v>
      </c>
      <c r="AV14" s="61">
        <f t="shared" si="44"/>
        <v>9</v>
      </c>
      <c r="AW14" s="89">
        <f t="shared" si="95"/>
        <v>60476982.552095473</v>
      </c>
      <c r="AX14" s="57">
        <f t="shared" si="45"/>
        <v>955201.88934382889</v>
      </c>
      <c r="AY14" s="57">
        <v>0</v>
      </c>
      <c r="AZ14" s="57">
        <f t="shared" si="11"/>
        <v>955201.88934382889</v>
      </c>
      <c r="BA14" s="61">
        <f t="shared" si="46"/>
        <v>9</v>
      </c>
      <c r="BB14" s="90">
        <f t="shared" si="47"/>
        <v>0</v>
      </c>
      <c r="BC14" s="57">
        <f t="shared" si="48"/>
        <v>0</v>
      </c>
      <c r="BD14" s="90">
        <f t="shared" si="49"/>
        <v>0</v>
      </c>
      <c r="BE14" s="57">
        <f t="shared" si="12"/>
        <v>0</v>
      </c>
      <c r="BF14" s="61">
        <f t="shared" si="50"/>
        <v>9</v>
      </c>
      <c r="BG14" s="90">
        <f t="shared" si="51"/>
        <v>0</v>
      </c>
      <c r="BH14" s="57">
        <f t="shared" si="52"/>
        <v>0</v>
      </c>
      <c r="BI14" s="90">
        <f t="shared" si="53"/>
        <v>0</v>
      </c>
      <c r="BJ14" s="57">
        <f t="shared" si="13"/>
        <v>0</v>
      </c>
      <c r="BK14" s="61">
        <f t="shared" si="54"/>
        <v>9</v>
      </c>
      <c r="BL14" s="90">
        <f t="shared" si="55"/>
        <v>0</v>
      </c>
      <c r="BM14" s="57">
        <f t="shared" si="56"/>
        <v>0</v>
      </c>
      <c r="BN14" s="90">
        <f t="shared" si="57"/>
        <v>0</v>
      </c>
      <c r="BO14" s="57">
        <f t="shared" si="14"/>
        <v>0</v>
      </c>
      <c r="BP14" s="61">
        <f t="shared" si="58"/>
        <v>9</v>
      </c>
      <c r="BQ14" s="90">
        <f t="shared" si="59"/>
        <v>0</v>
      </c>
      <c r="BR14" s="57">
        <f t="shared" si="60"/>
        <v>0</v>
      </c>
      <c r="BS14" s="90">
        <f t="shared" si="61"/>
        <v>0</v>
      </c>
      <c r="BT14" s="57">
        <f t="shared" si="15"/>
        <v>0</v>
      </c>
      <c r="BU14" s="61">
        <f t="shared" si="62"/>
        <v>9</v>
      </c>
      <c r="BV14" s="90">
        <f t="shared" si="63"/>
        <v>0</v>
      </c>
      <c r="BW14" s="57">
        <f t="shared" si="64"/>
        <v>0</v>
      </c>
      <c r="BX14" s="90">
        <f t="shared" si="65"/>
        <v>0</v>
      </c>
      <c r="BY14" s="57">
        <f t="shared" si="16"/>
        <v>0</v>
      </c>
      <c r="BZ14">
        <f t="shared" si="66"/>
        <v>9</v>
      </c>
      <c r="CA14" s="90">
        <f t="shared" si="67"/>
        <v>0</v>
      </c>
      <c r="CB14" s="57">
        <f t="shared" si="68"/>
        <v>0</v>
      </c>
      <c r="CC14" s="90">
        <f t="shared" si="69"/>
        <v>0</v>
      </c>
      <c r="CD14" s="57">
        <f t="shared" si="17"/>
        <v>0</v>
      </c>
      <c r="CE14" s="61">
        <f t="shared" si="70"/>
        <v>9</v>
      </c>
      <c r="CF14" s="90">
        <f t="shared" si="71"/>
        <v>0</v>
      </c>
      <c r="CG14" s="57">
        <f t="shared" si="72"/>
        <v>882091.45731860329</v>
      </c>
      <c r="CH14" s="90">
        <f t="shared" si="73"/>
        <v>12877247.552096397</v>
      </c>
      <c r="CI14" s="57">
        <f t="shared" si="18"/>
        <v>13759339.009415001</v>
      </c>
      <c r="CJ14" s="61">
        <f t="shared" si="74"/>
        <v>9</v>
      </c>
      <c r="CK14" s="90">
        <f t="shared" si="75"/>
        <v>0</v>
      </c>
      <c r="CL14" s="57">
        <f t="shared" si="76"/>
        <v>267474.69</v>
      </c>
      <c r="CM14" s="90">
        <f t="shared" si="77"/>
        <v>3904740</v>
      </c>
      <c r="CN14" s="57">
        <f t="shared" si="19"/>
        <v>4172214.69</v>
      </c>
      <c r="CO14">
        <f t="shared" si="78"/>
        <v>9</v>
      </c>
      <c r="CP14" s="90">
        <f t="shared" si="79"/>
        <v>0</v>
      </c>
      <c r="CQ14" s="57">
        <f t="shared" si="80"/>
        <v>937137.48</v>
      </c>
      <c r="CR14" s="90">
        <f t="shared" si="81"/>
        <v>15618958</v>
      </c>
      <c r="CS14" s="57">
        <f t="shared" si="20"/>
        <v>16556095.48</v>
      </c>
      <c r="CT14">
        <f t="shared" si="82"/>
        <v>9</v>
      </c>
      <c r="CU14" s="90">
        <f t="shared" si="83"/>
        <v>0</v>
      </c>
      <c r="CV14" s="57">
        <f t="shared" si="84"/>
        <v>468568.74</v>
      </c>
      <c r="CW14" s="90">
        <f t="shared" si="85"/>
        <v>7809479</v>
      </c>
      <c r="CX14" s="57">
        <f t="shared" si="21"/>
        <v>8278047.7400000002</v>
      </c>
      <c r="CY14" s="61">
        <f t="shared" si="86"/>
        <v>9</v>
      </c>
      <c r="CZ14" s="90">
        <f t="shared" si="87"/>
        <v>0</v>
      </c>
      <c r="DA14" s="57">
        <f t="shared" si="88"/>
        <v>1171421.94</v>
      </c>
      <c r="DB14" s="90">
        <f t="shared" si="89"/>
        <v>19523699</v>
      </c>
      <c r="DC14" s="57">
        <f t="shared" si="22"/>
        <v>20695120.940000001</v>
      </c>
      <c r="DD14" s="57">
        <f t="shared" si="3"/>
        <v>0</v>
      </c>
      <c r="DE14" s="57">
        <f t="shared" si="98"/>
        <v>4414421.5066624321</v>
      </c>
      <c r="DF14" s="57">
        <f t="shared" si="90"/>
        <v>55829383.552096397</v>
      </c>
      <c r="DG14" s="57">
        <f t="shared" si="23"/>
        <v>60243805.058758825</v>
      </c>
      <c r="DH14" s="90">
        <f t="shared" si="91"/>
        <v>68071233.261602342</v>
      </c>
      <c r="DI14" s="57">
        <f t="shared" si="92"/>
        <v>67740666.074972585</v>
      </c>
      <c r="DJ14" s="61">
        <f t="shared" si="93"/>
        <v>9</v>
      </c>
    </row>
    <row r="15" spans="1:114" x14ac:dyDescent="0.3">
      <c r="A15" s="55" t="s">
        <v>49</v>
      </c>
      <c r="B15" s="56"/>
      <c r="C15" s="59">
        <v>299000640</v>
      </c>
      <c r="G15" s="82">
        <f t="shared" si="4"/>
        <v>10</v>
      </c>
      <c r="H15" s="83">
        <f t="shared" si="0"/>
        <v>0.21888455898891335</v>
      </c>
      <c r="I15" s="83">
        <f t="shared" si="1"/>
        <v>9.8975600736326221</v>
      </c>
      <c r="J15" s="87">
        <f t="shared" si="96"/>
        <v>0</v>
      </c>
      <c r="K15" s="87">
        <f t="shared" si="94"/>
        <v>0</v>
      </c>
      <c r="L15" s="85">
        <f t="shared" si="99"/>
        <v>-195843612.2955792</v>
      </c>
      <c r="M15" s="86">
        <f t="shared" si="105"/>
        <v>128067917.2742568</v>
      </c>
      <c r="N15" s="86">
        <f t="shared" si="100"/>
        <v>0</v>
      </c>
      <c r="O15" s="86">
        <f t="shared" si="101"/>
        <v>0</v>
      </c>
      <c r="P15" s="86">
        <f t="shared" si="102"/>
        <v>133025521.0364289</v>
      </c>
      <c r="Q15" s="86">
        <f t="shared" si="103"/>
        <v>-4957603.762172102</v>
      </c>
      <c r="R15" s="86">
        <f t="shared" si="104"/>
        <v>86676.402319374887</v>
      </c>
      <c r="S15" s="86">
        <f t="shared" si="2"/>
        <v>0</v>
      </c>
      <c r="T15" s="86">
        <f t="shared" si="24"/>
        <v>0</v>
      </c>
      <c r="U15" s="79">
        <f t="shared" si="25"/>
        <v>128154593.67657617</v>
      </c>
      <c r="W15" s="61">
        <f t="shared" si="26"/>
        <v>10</v>
      </c>
      <c r="X15" s="90">
        <f t="shared" si="27"/>
        <v>0</v>
      </c>
      <c r="Y15" s="57">
        <f t="shared" si="28"/>
        <v>0</v>
      </c>
      <c r="Z15" s="90">
        <f t="shared" si="97"/>
        <v>0</v>
      </c>
      <c r="AA15" s="90">
        <f t="shared" si="29"/>
        <v>0</v>
      </c>
      <c r="AB15" s="61">
        <f t="shared" si="30"/>
        <v>10</v>
      </c>
      <c r="AC15" s="90">
        <f t="shared" si="31"/>
        <v>0</v>
      </c>
      <c r="AD15" s="57">
        <f t="shared" si="32"/>
        <v>0</v>
      </c>
      <c r="AE15" s="90">
        <f t="shared" si="108"/>
        <v>0</v>
      </c>
      <c r="AF15" s="57">
        <f t="shared" si="33"/>
        <v>0</v>
      </c>
      <c r="AG15" s="61">
        <f t="shared" si="34"/>
        <v>10</v>
      </c>
      <c r="AH15" s="90">
        <f t="shared" si="109"/>
        <v>0</v>
      </c>
      <c r="AI15" s="57">
        <f t="shared" si="36"/>
        <v>0</v>
      </c>
      <c r="AJ15" s="90">
        <f t="shared" si="106"/>
        <v>0</v>
      </c>
      <c r="AK15" s="57">
        <f t="shared" si="7"/>
        <v>0</v>
      </c>
      <c r="AL15" s="61">
        <f t="shared" si="37"/>
        <v>10</v>
      </c>
      <c r="AM15" s="90">
        <f t="shared" si="38"/>
        <v>0</v>
      </c>
      <c r="AN15" s="57">
        <f t="shared" si="39"/>
        <v>0</v>
      </c>
      <c r="AO15" s="90">
        <f t="shared" si="107"/>
        <v>0</v>
      </c>
      <c r="AP15" s="57">
        <f t="shared" si="9"/>
        <v>0</v>
      </c>
      <c r="AQ15" s="61">
        <f t="shared" si="40"/>
        <v>10</v>
      </c>
      <c r="AR15" s="90">
        <f t="shared" si="41"/>
        <v>0</v>
      </c>
      <c r="AS15" s="57">
        <f t="shared" si="42"/>
        <v>0</v>
      </c>
      <c r="AT15" s="90">
        <f t="shared" si="43"/>
        <v>0</v>
      </c>
      <c r="AU15" s="57">
        <f t="shared" si="10"/>
        <v>0</v>
      </c>
      <c r="AV15" s="61">
        <f t="shared" si="44"/>
        <v>10</v>
      </c>
      <c r="AW15" s="89">
        <f t="shared" si="95"/>
        <v>0</v>
      </c>
      <c r="AX15" s="57">
        <f t="shared" si="45"/>
        <v>330567.18662975385</v>
      </c>
      <c r="AY15" s="57">
        <v>0</v>
      </c>
      <c r="AZ15" s="57">
        <f t="shared" si="11"/>
        <v>330567.18662975385</v>
      </c>
      <c r="BA15" s="61">
        <f t="shared" si="46"/>
        <v>10</v>
      </c>
      <c r="BB15" s="90">
        <f t="shared" si="47"/>
        <v>0</v>
      </c>
      <c r="BC15" s="57">
        <f t="shared" si="48"/>
        <v>0</v>
      </c>
      <c r="BD15" s="90">
        <f t="shared" si="49"/>
        <v>0</v>
      </c>
      <c r="BE15" s="57">
        <f t="shared" si="12"/>
        <v>0</v>
      </c>
      <c r="BF15" s="61">
        <f t="shared" si="50"/>
        <v>10</v>
      </c>
      <c r="BG15" s="90">
        <f t="shared" si="51"/>
        <v>0</v>
      </c>
      <c r="BH15" s="57">
        <f t="shared" si="52"/>
        <v>0</v>
      </c>
      <c r="BI15" s="90">
        <f t="shared" si="53"/>
        <v>0</v>
      </c>
      <c r="BJ15" s="57">
        <f t="shared" si="13"/>
        <v>0</v>
      </c>
      <c r="BK15" s="61">
        <f t="shared" si="54"/>
        <v>10</v>
      </c>
      <c r="BL15" s="90">
        <f t="shared" si="55"/>
        <v>0</v>
      </c>
      <c r="BM15" s="57">
        <f t="shared" si="56"/>
        <v>0</v>
      </c>
      <c r="BN15" s="90">
        <f t="shared" si="57"/>
        <v>0</v>
      </c>
      <c r="BO15" s="57">
        <f t="shared" si="14"/>
        <v>0</v>
      </c>
      <c r="BP15" s="61">
        <f t="shared" si="58"/>
        <v>10</v>
      </c>
      <c r="BQ15" s="90">
        <f t="shared" si="59"/>
        <v>0</v>
      </c>
      <c r="BR15" s="57">
        <f t="shared" si="60"/>
        <v>0</v>
      </c>
      <c r="BS15" s="90">
        <f t="shared" si="61"/>
        <v>0</v>
      </c>
      <c r="BT15" s="57">
        <f t="shared" si="15"/>
        <v>0</v>
      </c>
      <c r="BU15" s="61">
        <f t="shared" si="62"/>
        <v>10</v>
      </c>
      <c r="BV15" s="90">
        <f t="shared" si="63"/>
        <v>0</v>
      </c>
      <c r="BW15" s="57">
        <f t="shared" si="64"/>
        <v>0</v>
      </c>
      <c r="BX15" s="90">
        <f t="shared" si="65"/>
        <v>0</v>
      </c>
      <c r="BY15" s="57">
        <f t="shared" si="16"/>
        <v>0</v>
      </c>
      <c r="BZ15">
        <f t="shared" si="66"/>
        <v>10</v>
      </c>
      <c r="CA15" s="90">
        <f t="shared" si="67"/>
        <v>0</v>
      </c>
      <c r="CB15" s="57">
        <f t="shared" si="68"/>
        <v>0</v>
      </c>
      <c r="CC15" s="90">
        <f t="shared" si="69"/>
        <v>0</v>
      </c>
      <c r="CD15" s="57">
        <f t="shared" si="17"/>
        <v>0</v>
      </c>
      <c r="CE15" s="61">
        <f t="shared" si="70"/>
        <v>10</v>
      </c>
      <c r="CF15" s="90">
        <f t="shared" si="71"/>
        <v>0</v>
      </c>
      <c r="CG15" s="57">
        <f t="shared" si="72"/>
        <v>0</v>
      </c>
      <c r="CH15" s="90">
        <f t="shared" si="73"/>
        <v>0</v>
      </c>
      <c r="CI15" s="57">
        <f t="shared" si="18"/>
        <v>0</v>
      </c>
      <c r="CJ15" s="61">
        <f t="shared" si="74"/>
        <v>10</v>
      </c>
      <c r="CK15" s="90">
        <f t="shared" si="75"/>
        <v>0</v>
      </c>
      <c r="CL15" s="57">
        <f t="shared" si="76"/>
        <v>0</v>
      </c>
      <c r="CM15" s="90">
        <f t="shared" si="77"/>
        <v>0</v>
      </c>
      <c r="CN15" s="57">
        <f t="shared" si="19"/>
        <v>0</v>
      </c>
      <c r="CO15">
        <f t="shared" si="78"/>
        <v>10</v>
      </c>
      <c r="CP15" s="90">
        <f t="shared" si="79"/>
        <v>0</v>
      </c>
      <c r="CQ15" s="57">
        <f t="shared" si="80"/>
        <v>0</v>
      </c>
      <c r="CR15" s="90">
        <f t="shared" si="81"/>
        <v>0</v>
      </c>
      <c r="CS15" s="57">
        <f t="shared" si="20"/>
        <v>0</v>
      </c>
      <c r="CT15">
        <f t="shared" si="82"/>
        <v>10</v>
      </c>
      <c r="CU15" s="90">
        <f t="shared" si="83"/>
        <v>0</v>
      </c>
      <c r="CV15" s="57">
        <f t="shared" si="84"/>
        <v>0</v>
      </c>
      <c r="CW15" s="90">
        <f t="shared" si="85"/>
        <v>0</v>
      </c>
      <c r="CX15" s="57">
        <f t="shared" si="21"/>
        <v>0</v>
      </c>
      <c r="CY15" s="61">
        <f t="shared" si="86"/>
        <v>10</v>
      </c>
      <c r="CZ15" s="90">
        <f t="shared" si="87"/>
        <v>0</v>
      </c>
      <c r="DA15" s="57">
        <f t="shared" si="88"/>
        <v>0</v>
      </c>
      <c r="DB15" s="90">
        <f t="shared" si="89"/>
        <v>0</v>
      </c>
      <c r="DC15" s="57">
        <f t="shared" si="22"/>
        <v>0</v>
      </c>
      <c r="DD15" s="57">
        <f t="shared" si="3"/>
        <v>0</v>
      </c>
      <c r="DE15" s="57">
        <f t="shared" ref="DE15:DE35" si="110">Y15+AD15+AI15+AN15+AS15+AX15+BC15+BH15+BM15+BR15+BW15+CB15+CG15+CQ15+CV15+DA15</f>
        <v>330567.18662975385</v>
      </c>
      <c r="DF15" s="57">
        <f t="shared" ref="DF15:DF35" si="111">Z15+AE15+AJ15+AO15+AT15+AY15+BD15+BI15+BN15+BS15+BX15+CC15+CH15+CR15+CW15+DB15</f>
        <v>0</v>
      </c>
      <c r="DG15" s="57">
        <f t="shared" ref="DG15:DG35" si="112">DE15+DF15</f>
        <v>330567.18662975385</v>
      </c>
      <c r="DH15" s="90">
        <f t="shared" si="91"/>
        <v>127824026.48994641</v>
      </c>
      <c r="DI15" s="57">
        <f t="shared" si="92"/>
        <v>127824026.48994641</v>
      </c>
      <c r="DJ15" s="61">
        <f t="shared" si="93"/>
        <v>10</v>
      </c>
    </row>
    <row r="16" spans="1:114" x14ac:dyDescent="0.3">
      <c r="A16" s="55" t="s">
        <v>50</v>
      </c>
      <c r="B16" s="56"/>
      <c r="C16" s="58">
        <v>7.3330000000000006E-2</v>
      </c>
      <c r="G16" s="82">
        <f t="shared" si="4"/>
        <v>11</v>
      </c>
      <c r="H16" s="83">
        <f t="shared" si="0"/>
        <v>0.23615892838431843</v>
      </c>
      <c r="I16" s="83">
        <f t="shared" si="1"/>
        <v>9.6786755146437091</v>
      </c>
      <c r="J16" s="87">
        <f t="shared" si="96"/>
        <v>0</v>
      </c>
      <c r="K16" s="87">
        <f t="shared" si="94"/>
        <v>0</v>
      </c>
      <c r="L16" s="85">
        <f t="shared" si="99"/>
        <v>-339367507.45220321</v>
      </c>
      <c r="M16" s="86">
        <f t="shared" si="105"/>
        <v>128067917.2742568</v>
      </c>
      <c r="N16" s="86">
        <f t="shared" si="100"/>
        <v>0</v>
      </c>
      <c r="O16" s="86">
        <f t="shared" si="101"/>
        <v>0</v>
      </c>
      <c r="P16" s="86">
        <f t="shared" si="102"/>
        <v>143523895.1566239</v>
      </c>
      <c r="Q16" s="86">
        <f t="shared" si="103"/>
        <v>-15455977.882367112</v>
      </c>
      <c r="R16" s="86">
        <f t="shared" si="104"/>
        <v>270225.01624544017</v>
      </c>
      <c r="S16" s="86">
        <f t="shared" si="2"/>
        <v>0</v>
      </c>
      <c r="T16" s="86">
        <f t="shared" si="24"/>
        <v>0</v>
      </c>
      <c r="U16" s="79">
        <f t="shared" si="25"/>
        <v>128338142.29050224</v>
      </c>
      <c r="W16" s="61">
        <f t="shared" si="26"/>
        <v>11</v>
      </c>
      <c r="X16" s="90">
        <f t="shared" si="27"/>
        <v>0</v>
      </c>
      <c r="Y16" s="57">
        <f t="shared" si="28"/>
        <v>0</v>
      </c>
      <c r="Z16" s="90">
        <f t="shared" si="97"/>
        <v>0</v>
      </c>
      <c r="AA16" s="90">
        <f t="shared" si="29"/>
        <v>0</v>
      </c>
      <c r="AB16" s="61">
        <f t="shared" si="30"/>
        <v>11</v>
      </c>
      <c r="AC16" s="90">
        <f t="shared" si="31"/>
        <v>0</v>
      </c>
      <c r="AD16" s="57">
        <f t="shared" si="32"/>
        <v>0</v>
      </c>
      <c r="AE16" s="90">
        <f t="shared" si="108"/>
        <v>0</v>
      </c>
      <c r="AF16" s="57">
        <f t="shared" si="33"/>
        <v>0</v>
      </c>
      <c r="AG16" s="61">
        <f t="shared" si="34"/>
        <v>11</v>
      </c>
      <c r="AH16" s="90">
        <f t="shared" si="109"/>
        <v>0</v>
      </c>
      <c r="AI16" s="57">
        <f t="shared" si="36"/>
        <v>0</v>
      </c>
      <c r="AJ16" s="90">
        <f t="shared" si="106"/>
        <v>0</v>
      </c>
      <c r="AK16" s="57">
        <f t="shared" si="7"/>
        <v>0</v>
      </c>
      <c r="AL16" s="61">
        <f t="shared" si="37"/>
        <v>11</v>
      </c>
      <c r="AM16" s="90">
        <f t="shared" si="38"/>
        <v>0</v>
      </c>
      <c r="AN16" s="57">
        <f t="shared" si="39"/>
        <v>0</v>
      </c>
      <c r="AO16" s="90">
        <f t="shared" si="107"/>
        <v>0</v>
      </c>
      <c r="AP16" s="57">
        <f t="shared" si="9"/>
        <v>0</v>
      </c>
      <c r="AQ16" s="61">
        <f t="shared" si="40"/>
        <v>11</v>
      </c>
      <c r="AR16" s="90">
        <f t="shared" si="41"/>
        <v>0</v>
      </c>
      <c r="AS16" s="57">
        <f t="shared" si="42"/>
        <v>0</v>
      </c>
      <c r="AT16" s="90">
        <f t="shared" si="43"/>
        <v>0</v>
      </c>
      <c r="AU16" s="57">
        <f t="shared" si="10"/>
        <v>0</v>
      </c>
      <c r="AV16" s="61">
        <f t="shared" si="44"/>
        <v>11</v>
      </c>
      <c r="AW16" s="89">
        <f t="shared" si="95"/>
        <v>0</v>
      </c>
      <c r="AX16" s="57">
        <f t="shared" si="45"/>
        <v>0</v>
      </c>
      <c r="AY16" s="57">
        <v>0</v>
      </c>
      <c r="AZ16" s="57">
        <f t="shared" si="11"/>
        <v>0</v>
      </c>
      <c r="BA16" s="61">
        <f t="shared" si="46"/>
        <v>11</v>
      </c>
      <c r="BB16" s="90">
        <f t="shared" si="47"/>
        <v>0</v>
      </c>
      <c r="BC16" s="57">
        <f t="shared" si="48"/>
        <v>0</v>
      </c>
      <c r="BD16" s="90">
        <f t="shared" si="49"/>
        <v>0</v>
      </c>
      <c r="BE16" s="57">
        <f t="shared" si="12"/>
        <v>0</v>
      </c>
      <c r="BF16" s="61">
        <f t="shared" si="50"/>
        <v>11</v>
      </c>
      <c r="BG16" s="90">
        <f t="shared" si="51"/>
        <v>0</v>
      </c>
      <c r="BH16" s="57">
        <f t="shared" si="52"/>
        <v>0</v>
      </c>
      <c r="BI16" s="90">
        <f t="shared" si="53"/>
        <v>0</v>
      </c>
      <c r="BJ16" s="57">
        <f t="shared" si="13"/>
        <v>0</v>
      </c>
      <c r="BK16" s="61">
        <f t="shared" si="54"/>
        <v>11</v>
      </c>
      <c r="BL16" s="90">
        <f t="shared" si="55"/>
        <v>0</v>
      </c>
      <c r="BM16" s="57">
        <f t="shared" si="56"/>
        <v>0</v>
      </c>
      <c r="BN16" s="90">
        <f t="shared" si="57"/>
        <v>0</v>
      </c>
      <c r="BO16" s="57">
        <f t="shared" si="14"/>
        <v>0</v>
      </c>
      <c r="BP16" s="61">
        <f t="shared" si="58"/>
        <v>11</v>
      </c>
      <c r="BQ16" s="90">
        <f t="shared" si="59"/>
        <v>0</v>
      </c>
      <c r="BR16" s="57">
        <f t="shared" si="60"/>
        <v>0</v>
      </c>
      <c r="BS16" s="90">
        <f t="shared" si="61"/>
        <v>0</v>
      </c>
      <c r="BT16" s="57">
        <f t="shared" si="15"/>
        <v>0</v>
      </c>
      <c r="BU16" s="61">
        <f t="shared" si="62"/>
        <v>11</v>
      </c>
      <c r="BV16" s="90">
        <f t="shared" si="63"/>
        <v>0</v>
      </c>
      <c r="BW16" s="57">
        <f t="shared" si="64"/>
        <v>0</v>
      </c>
      <c r="BX16" s="90">
        <f t="shared" si="65"/>
        <v>0</v>
      </c>
      <c r="BY16" s="57">
        <f t="shared" si="16"/>
        <v>0</v>
      </c>
      <c r="BZ16">
        <f t="shared" si="66"/>
        <v>11</v>
      </c>
      <c r="CA16" s="90">
        <f t="shared" si="67"/>
        <v>0</v>
      </c>
      <c r="CB16" s="57">
        <f t="shared" si="68"/>
        <v>0</v>
      </c>
      <c r="CC16" s="90">
        <f t="shared" si="69"/>
        <v>0</v>
      </c>
      <c r="CD16" s="57">
        <f t="shared" si="17"/>
        <v>0</v>
      </c>
      <c r="CE16" s="61">
        <f t="shared" si="70"/>
        <v>11</v>
      </c>
      <c r="CF16" s="90">
        <f t="shared" si="71"/>
        <v>0</v>
      </c>
      <c r="CG16" s="57">
        <f t="shared" si="72"/>
        <v>0</v>
      </c>
      <c r="CH16" s="90">
        <f t="shared" si="73"/>
        <v>0</v>
      </c>
      <c r="CI16" s="57">
        <f t="shared" si="18"/>
        <v>0</v>
      </c>
      <c r="CJ16" s="61">
        <f t="shared" si="74"/>
        <v>11</v>
      </c>
      <c r="CK16" s="90">
        <f t="shared" si="75"/>
        <v>0</v>
      </c>
      <c r="CL16" s="57">
        <f t="shared" si="76"/>
        <v>0</v>
      </c>
      <c r="CM16" s="90">
        <f t="shared" si="77"/>
        <v>0</v>
      </c>
      <c r="CN16" s="57">
        <f t="shared" si="19"/>
        <v>0</v>
      </c>
      <c r="CO16">
        <f t="shared" si="78"/>
        <v>11</v>
      </c>
      <c r="CP16" s="90">
        <f t="shared" si="79"/>
        <v>0</v>
      </c>
      <c r="CQ16" s="57">
        <f t="shared" si="80"/>
        <v>0</v>
      </c>
      <c r="CR16" s="90">
        <f t="shared" si="81"/>
        <v>0</v>
      </c>
      <c r="CS16" s="57">
        <f t="shared" si="20"/>
        <v>0</v>
      </c>
      <c r="CT16">
        <f t="shared" si="82"/>
        <v>11</v>
      </c>
      <c r="CU16" s="90">
        <f t="shared" si="83"/>
        <v>0</v>
      </c>
      <c r="CV16" s="57">
        <f t="shared" si="84"/>
        <v>0</v>
      </c>
      <c r="CW16" s="90">
        <f t="shared" si="85"/>
        <v>0</v>
      </c>
      <c r="CX16" s="57">
        <f t="shared" si="21"/>
        <v>0</v>
      </c>
      <c r="CY16" s="61">
        <f t="shared" si="86"/>
        <v>11</v>
      </c>
      <c r="CZ16" s="90">
        <f t="shared" si="87"/>
        <v>0</v>
      </c>
      <c r="DA16" s="57">
        <f t="shared" si="88"/>
        <v>0</v>
      </c>
      <c r="DB16" s="90">
        <f t="shared" si="89"/>
        <v>0</v>
      </c>
      <c r="DC16" s="57">
        <f t="shared" si="22"/>
        <v>0</v>
      </c>
      <c r="DD16" s="57">
        <f t="shared" si="3"/>
        <v>0</v>
      </c>
      <c r="DE16" s="57">
        <f t="shared" si="110"/>
        <v>0</v>
      </c>
      <c r="DF16" s="57">
        <f t="shared" si="111"/>
        <v>0</v>
      </c>
      <c r="DG16" s="57">
        <f t="shared" si="112"/>
        <v>0</v>
      </c>
      <c r="DH16" s="90">
        <f t="shared" si="91"/>
        <v>128338142.29050224</v>
      </c>
      <c r="DI16" s="57">
        <f t="shared" si="92"/>
        <v>128338142.29050224</v>
      </c>
      <c r="DJ16" s="61">
        <f t="shared" si="93"/>
        <v>11</v>
      </c>
    </row>
    <row r="17" spans="1:114" x14ac:dyDescent="0.3">
      <c r="A17" s="56"/>
      <c r="B17" s="56"/>
      <c r="C17" s="56"/>
      <c r="G17" s="82">
        <f t="shared" si="4"/>
        <v>12</v>
      </c>
      <c r="H17" s="83">
        <f t="shared" si="0"/>
        <v>0.25479659101240887</v>
      </c>
      <c r="I17" s="83">
        <f t="shared" si="1"/>
        <v>9.4425165862593907</v>
      </c>
      <c r="J17" s="87">
        <f t="shared" si="96"/>
        <v>0</v>
      </c>
      <c r="K17" s="87">
        <f t="shared" si="94"/>
        <v>0</v>
      </c>
      <c r="L17" s="85">
        <f t="shared" si="99"/>
        <v>-494218308.41458791</v>
      </c>
      <c r="M17" s="86">
        <f t="shared" si="105"/>
        <v>128067917.2742568</v>
      </c>
      <c r="N17" s="86">
        <f t="shared" si="100"/>
        <v>0</v>
      </c>
      <c r="O17" s="86">
        <f t="shared" si="101"/>
        <v>0</v>
      </c>
      <c r="P17" s="86">
        <f t="shared" si="102"/>
        <v>154850800.96238467</v>
      </c>
      <c r="Q17" s="86">
        <f t="shared" si="103"/>
        <v>-26782883.688127879</v>
      </c>
      <c r="R17" s="86">
        <f t="shared" si="104"/>
        <v>468259.28678254999</v>
      </c>
      <c r="S17" s="86">
        <f t="shared" si="2"/>
        <v>0</v>
      </c>
      <c r="T17" s="86">
        <f t="shared" si="24"/>
        <v>0</v>
      </c>
      <c r="U17" s="79">
        <f t="shared" si="25"/>
        <v>128536176.56103934</v>
      </c>
      <c r="W17" s="61">
        <f t="shared" si="26"/>
        <v>12</v>
      </c>
      <c r="X17" s="90">
        <f t="shared" si="27"/>
        <v>0</v>
      </c>
      <c r="Y17" s="57">
        <f t="shared" si="28"/>
        <v>0</v>
      </c>
      <c r="Z17" s="90">
        <f t="shared" si="97"/>
        <v>0</v>
      </c>
      <c r="AA17" s="90">
        <f t="shared" si="29"/>
        <v>0</v>
      </c>
      <c r="AB17" s="61">
        <f t="shared" si="30"/>
        <v>12</v>
      </c>
      <c r="AC17" s="90">
        <f t="shared" si="31"/>
        <v>0</v>
      </c>
      <c r="AD17" s="57">
        <f t="shared" si="32"/>
        <v>0</v>
      </c>
      <c r="AE17" s="90">
        <f t="shared" si="108"/>
        <v>0</v>
      </c>
      <c r="AF17" s="57">
        <f t="shared" si="33"/>
        <v>0</v>
      </c>
      <c r="AG17" s="61">
        <f t="shared" si="34"/>
        <v>12</v>
      </c>
      <c r="AH17" s="90">
        <f t="shared" si="109"/>
        <v>0</v>
      </c>
      <c r="AI17" s="57">
        <f t="shared" si="36"/>
        <v>0</v>
      </c>
      <c r="AJ17" s="90">
        <f t="shared" si="106"/>
        <v>0</v>
      </c>
      <c r="AK17" s="57">
        <f t="shared" si="7"/>
        <v>0</v>
      </c>
      <c r="AL17" s="61">
        <f t="shared" si="37"/>
        <v>12</v>
      </c>
      <c r="AM17" s="90">
        <f t="shared" si="38"/>
        <v>0</v>
      </c>
      <c r="AN17" s="57">
        <f t="shared" si="39"/>
        <v>0</v>
      </c>
      <c r="AO17" s="90">
        <f t="shared" si="107"/>
        <v>0</v>
      </c>
      <c r="AP17" s="57">
        <f t="shared" si="9"/>
        <v>0</v>
      </c>
      <c r="AQ17" s="61">
        <f t="shared" si="40"/>
        <v>12</v>
      </c>
      <c r="AR17" s="90">
        <f t="shared" si="41"/>
        <v>0</v>
      </c>
      <c r="AS17" s="57">
        <f t="shared" si="42"/>
        <v>0</v>
      </c>
      <c r="AT17" s="90">
        <f t="shared" si="43"/>
        <v>0</v>
      </c>
      <c r="AU17" s="57">
        <f t="shared" si="10"/>
        <v>0</v>
      </c>
      <c r="AV17" s="61">
        <f t="shared" si="44"/>
        <v>12</v>
      </c>
      <c r="AW17" s="89">
        <f t="shared" si="95"/>
        <v>0</v>
      </c>
      <c r="AX17" s="57">
        <f t="shared" si="45"/>
        <v>0</v>
      </c>
      <c r="AY17" s="57">
        <v>0</v>
      </c>
      <c r="AZ17" s="57">
        <f t="shared" si="11"/>
        <v>0</v>
      </c>
      <c r="BA17" s="61">
        <f t="shared" si="46"/>
        <v>12</v>
      </c>
      <c r="BB17" s="90">
        <f t="shared" si="47"/>
        <v>0</v>
      </c>
      <c r="BC17" s="57">
        <f t="shared" si="48"/>
        <v>0</v>
      </c>
      <c r="BD17" s="90">
        <f t="shared" si="49"/>
        <v>0</v>
      </c>
      <c r="BE17" s="57">
        <f t="shared" si="12"/>
        <v>0</v>
      </c>
      <c r="BF17" s="61">
        <f t="shared" si="50"/>
        <v>12</v>
      </c>
      <c r="BG17" s="90">
        <f t="shared" si="51"/>
        <v>0</v>
      </c>
      <c r="BH17" s="57">
        <f t="shared" si="52"/>
        <v>0</v>
      </c>
      <c r="BI17" s="90">
        <f t="shared" si="53"/>
        <v>0</v>
      </c>
      <c r="BJ17" s="57">
        <f t="shared" si="13"/>
        <v>0</v>
      </c>
      <c r="BK17" s="61">
        <f t="shared" si="54"/>
        <v>12</v>
      </c>
      <c r="BL17" s="90">
        <f t="shared" si="55"/>
        <v>0</v>
      </c>
      <c r="BM17" s="57">
        <f t="shared" si="56"/>
        <v>0</v>
      </c>
      <c r="BN17" s="90">
        <f t="shared" si="57"/>
        <v>0</v>
      </c>
      <c r="BO17" s="57">
        <f t="shared" si="14"/>
        <v>0</v>
      </c>
      <c r="BP17" s="61">
        <f t="shared" si="58"/>
        <v>12</v>
      </c>
      <c r="BQ17" s="90">
        <f t="shared" si="59"/>
        <v>0</v>
      </c>
      <c r="BR17" s="57">
        <f t="shared" si="60"/>
        <v>0</v>
      </c>
      <c r="BS17" s="90">
        <f t="shared" si="61"/>
        <v>0</v>
      </c>
      <c r="BT17" s="57">
        <f t="shared" si="15"/>
        <v>0</v>
      </c>
      <c r="BU17" s="61">
        <f t="shared" si="62"/>
        <v>12</v>
      </c>
      <c r="BV17" s="90">
        <f t="shared" si="63"/>
        <v>0</v>
      </c>
      <c r="BW17" s="57">
        <f t="shared" si="64"/>
        <v>0</v>
      </c>
      <c r="BX17" s="90">
        <f t="shared" si="65"/>
        <v>0</v>
      </c>
      <c r="BY17" s="57">
        <f t="shared" si="16"/>
        <v>0</v>
      </c>
      <c r="BZ17">
        <f t="shared" si="66"/>
        <v>12</v>
      </c>
      <c r="CA17" s="90">
        <f t="shared" si="67"/>
        <v>0</v>
      </c>
      <c r="CB17" s="57">
        <f t="shared" si="68"/>
        <v>0</v>
      </c>
      <c r="CC17" s="90">
        <f t="shared" si="69"/>
        <v>0</v>
      </c>
      <c r="CD17" s="57">
        <f t="shared" si="17"/>
        <v>0</v>
      </c>
      <c r="CE17" s="61">
        <f t="shared" si="70"/>
        <v>12</v>
      </c>
      <c r="CF17" s="90">
        <f t="shared" si="71"/>
        <v>0</v>
      </c>
      <c r="CG17" s="57">
        <f t="shared" si="72"/>
        <v>0</v>
      </c>
      <c r="CH17" s="90">
        <f t="shared" si="73"/>
        <v>0</v>
      </c>
      <c r="CI17" s="57">
        <f t="shared" si="18"/>
        <v>0</v>
      </c>
      <c r="CJ17" s="61">
        <f t="shared" si="74"/>
        <v>12</v>
      </c>
      <c r="CK17" s="90">
        <f t="shared" si="75"/>
        <v>0</v>
      </c>
      <c r="CL17" s="57">
        <f t="shared" si="76"/>
        <v>0</v>
      </c>
      <c r="CM17" s="90">
        <f t="shared" si="77"/>
        <v>0</v>
      </c>
      <c r="CN17" s="57">
        <f t="shared" si="19"/>
        <v>0</v>
      </c>
      <c r="CO17">
        <f t="shared" si="78"/>
        <v>12</v>
      </c>
      <c r="CP17" s="90">
        <f t="shared" si="79"/>
        <v>0</v>
      </c>
      <c r="CQ17" s="57">
        <f t="shared" si="80"/>
        <v>0</v>
      </c>
      <c r="CR17" s="90">
        <f t="shared" si="81"/>
        <v>0</v>
      </c>
      <c r="CS17" s="57">
        <f t="shared" si="20"/>
        <v>0</v>
      </c>
      <c r="CT17">
        <f t="shared" si="82"/>
        <v>12</v>
      </c>
      <c r="CU17" s="90">
        <f t="shared" si="83"/>
        <v>0</v>
      </c>
      <c r="CV17" s="57">
        <f t="shared" si="84"/>
        <v>0</v>
      </c>
      <c r="CW17" s="90">
        <f t="shared" si="85"/>
        <v>0</v>
      </c>
      <c r="CX17" s="57">
        <f t="shared" si="21"/>
        <v>0</v>
      </c>
      <c r="CY17" s="61">
        <f t="shared" si="86"/>
        <v>12</v>
      </c>
      <c r="CZ17" s="90">
        <f t="shared" si="87"/>
        <v>0</v>
      </c>
      <c r="DA17" s="57">
        <f t="shared" si="88"/>
        <v>0</v>
      </c>
      <c r="DB17" s="90">
        <f t="shared" si="89"/>
        <v>0</v>
      </c>
      <c r="DC17" s="57">
        <f t="shared" si="22"/>
        <v>0</v>
      </c>
      <c r="DD17" s="57">
        <f t="shared" si="3"/>
        <v>0</v>
      </c>
      <c r="DE17" s="57">
        <f t="shared" si="110"/>
        <v>0</v>
      </c>
      <c r="DF17" s="57">
        <f t="shared" si="111"/>
        <v>0</v>
      </c>
      <c r="DG17" s="57">
        <f t="shared" si="112"/>
        <v>0</v>
      </c>
      <c r="DH17" s="90">
        <f t="shared" si="91"/>
        <v>128536176.56103934</v>
      </c>
      <c r="DI17" s="57">
        <f t="shared" si="92"/>
        <v>128536176.56103934</v>
      </c>
      <c r="DJ17" s="61">
        <f t="shared" si="93"/>
        <v>12</v>
      </c>
    </row>
    <row r="18" spans="1:114" x14ac:dyDescent="0.3">
      <c r="A18" s="55" t="s">
        <v>51</v>
      </c>
      <c r="B18" s="56"/>
      <c r="C18" s="59">
        <v>55591451</v>
      </c>
      <c r="G18" s="82">
        <f t="shared" si="4"/>
        <v>13</v>
      </c>
      <c r="H18" s="83">
        <f t="shared" si="0"/>
        <v>0.27490513797510818</v>
      </c>
      <c r="I18" s="83">
        <f t="shared" si="1"/>
        <v>9.1877199952469812</v>
      </c>
      <c r="J18" s="87">
        <f t="shared" si="96"/>
        <v>0</v>
      </c>
      <c r="K18" s="87">
        <f t="shared" si="94"/>
        <v>0</v>
      </c>
      <c r="L18" s="85">
        <f t="shared" si="99"/>
        <v>-661289934.58892429</v>
      </c>
      <c r="M18" s="86">
        <f t="shared" si="105"/>
        <v>128067917.2742568</v>
      </c>
      <c r="N18" s="86">
        <f t="shared" si="100"/>
        <v>0</v>
      </c>
      <c r="O18" s="86">
        <f t="shared" si="101"/>
        <v>0</v>
      </c>
      <c r="P18" s="86">
        <f t="shared" si="102"/>
        <v>167071626.17433608</v>
      </c>
      <c r="Q18" s="86">
        <f t="shared" si="103"/>
        <v>-39003708.90007928</v>
      </c>
      <c r="R18" s="86">
        <f t="shared" si="104"/>
        <v>681922.42195044842</v>
      </c>
      <c r="S18" s="86">
        <f t="shared" si="2"/>
        <v>0</v>
      </c>
      <c r="T18" s="86">
        <f t="shared" si="24"/>
        <v>0</v>
      </c>
      <c r="U18" s="79">
        <f t="shared" si="25"/>
        <v>128749839.69620724</v>
      </c>
      <c r="W18" s="61">
        <f t="shared" si="26"/>
        <v>13</v>
      </c>
      <c r="X18" s="90">
        <f t="shared" si="27"/>
        <v>0</v>
      </c>
      <c r="Y18" s="57">
        <f t="shared" si="28"/>
        <v>0</v>
      </c>
      <c r="Z18" s="90">
        <f t="shared" si="97"/>
        <v>0</v>
      </c>
      <c r="AA18" s="90">
        <f t="shared" si="29"/>
        <v>0</v>
      </c>
      <c r="AB18" s="61">
        <f t="shared" si="30"/>
        <v>13</v>
      </c>
      <c r="AC18" s="90">
        <f t="shared" si="31"/>
        <v>0</v>
      </c>
      <c r="AD18" s="57">
        <f t="shared" si="32"/>
        <v>0</v>
      </c>
      <c r="AE18" s="90">
        <f t="shared" si="108"/>
        <v>0</v>
      </c>
      <c r="AF18" s="57">
        <f t="shared" si="33"/>
        <v>0</v>
      </c>
      <c r="AG18" s="61">
        <f t="shared" si="34"/>
        <v>13</v>
      </c>
      <c r="AH18" s="90">
        <f t="shared" si="109"/>
        <v>0</v>
      </c>
      <c r="AI18" s="57">
        <f t="shared" si="36"/>
        <v>0</v>
      </c>
      <c r="AJ18" s="90">
        <f t="shared" si="106"/>
        <v>0</v>
      </c>
      <c r="AK18" s="57">
        <f t="shared" si="7"/>
        <v>0</v>
      </c>
      <c r="AL18" s="61">
        <f t="shared" si="37"/>
        <v>13</v>
      </c>
      <c r="AM18" s="90">
        <f t="shared" si="38"/>
        <v>0</v>
      </c>
      <c r="AN18" s="57">
        <f t="shared" si="39"/>
        <v>0</v>
      </c>
      <c r="AO18" s="90">
        <f t="shared" si="107"/>
        <v>0</v>
      </c>
      <c r="AP18" s="57">
        <f t="shared" si="9"/>
        <v>0</v>
      </c>
      <c r="AQ18" s="61">
        <f t="shared" si="40"/>
        <v>13</v>
      </c>
      <c r="AR18" s="90">
        <f t="shared" si="41"/>
        <v>0</v>
      </c>
      <c r="AS18" s="57">
        <f t="shared" si="42"/>
        <v>0</v>
      </c>
      <c r="AT18" s="90">
        <f t="shared" si="43"/>
        <v>0</v>
      </c>
      <c r="AU18" s="57">
        <f t="shared" si="10"/>
        <v>0</v>
      </c>
      <c r="AV18" s="61">
        <f t="shared" si="44"/>
        <v>13</v>
      </c>
      <c r="AW18" s="89">
        <f t="shared" si="95"/>
        <v>0</v>
      </c>
      <c r="AX18" s="57">
        <f t="shared" si="45"/>
        <v>0</v>
      </c>
      <c r="AY18" s="57">
        <v>0</v>
      </c>
      <c r="AZ18" s="57">
        <f t="shared" si="11"/>
        <v>0</v>
      </c>
      <c r="BA18" s="61">
        <f t="shared" si="46"/>
        <v>13</v>
      </c>
      <c r="BB18" s="90">
        <f t="shared" si="47"/>
        <v>0</v>
      </c>
      <c r="BC18" s="57">
        <f t="shared" si="48"/>
        <v>0</v>
      </c>
      <c r="BD18" s="90">
        <f t="shared" si="49"/>
        <v>0</v>
      </c>
      <c r="BE18" s="57">
        <f t="shared" si="12"/>
        <v>0</v>
      </c>
      <c r="BF18" s="61">
        <f t="shared" si="50"/>
        <v>13</v>
      </c>
      <c r="BG18" s="90">
        <f t="shared" si="51"/>
        <v>0</v>
      </c>
      <c r="BH18" s="57">
        <f t="shared" si="52"/>
        <v>0</v>
      </c>
      <c r="BI18" s="90">
        <f t="shared" si="53"/>
        <v>0</v>
      </c>
      <c r="BJ18" s="57">
        <f t="shared" si="13"/>
        <v>0</v>
      </c>
      <c r="BK18" s="61">
        <f t="shared" si="54"/>
        <v>13</v>
      </c>
      <c r="BL18" s="90">
        <f t="shared" si="55"/>
        <v>0</v>
      </c>
      <c r="BM18" s="57">
        <f t="shared" si="56"/>
        <v>0</v>
      </c>
      <c r="BN18" s="90">
        <f t="shared" si="57"/>
        <v>0</v>
      </c>
      <c r="BO18" s="57">
        <f t="shared" si="14"/>
        <v>0</v>
      </c>
      <c r="BP18" s="61">
        <f t="shared" si="58"/>
        <v>13</v>
      </c>
      <c r="BQ18" s="90">
        <f t="shared" si="59"/>
        <v>0</v>
      </c>
      <c r="BR18" s="57">
        <f t="shared" si="60"/>
        <v>0</v>
      </c>
      <c r="BS18" s="90">
        <f t="shared" si="61"/>
        <v>0</v>
      </c>
      <c r="BT18" s="57">
        <f t="shared" si="15"/>
        <v>0</v>
      </c>
      <c r="BU18" s="61">
        <f t="shared" si="62"/>
        <v>13</v>
      </c>
      <c r="BV18" s="90">
        <f t="shared" si="63"/>
        <v>0</v>
      </c>
      <c r="BW18" s="57">
        <f t="shared" si="64"/>
        <v>0</v>
      </c>
      <c r="BX18" s="90">
        <f t="shared" si="65"/>
        <v>0</v>
      </c>
      <c r="BY18" s="57">
        <f t="shared" si="16"/>
        <v>0</v>
      </c>
      <c r="BZ18">
        <f t="shared" si="66"/>
        <v>13</v>
      </c>
      <c r="CA18" s="90">
        <f t="shared" si="67"/>
        <v>0</v>
      </c>
      <c r="CB18" s="57">
        <f t="shared" si="68"/>
        <v>0</v>
      </c>
      <c r="CC18" s="90">
        <f t="shared" si="69"/>
        <v>0</v>
      </c>
      <c r="CD18" s="57">
        <f t="shared" si="17"/>
        <v>0</v>
      </c>
      <c r="CE18" s="61">
        <f t="shared" si="70"/>
        <v>13</v>
      </c>
      <c r="CF18" s="90">
        <f t="shared" si="71"/>
        <v>0</v>
      </c>
      <c r="CG18" s="57">
        <f t="shared" si="72"/>
        <v>0</v>
      </c>
      <c r="CH18" s="90">
        <f t="shared" si="73"/>
        <v>0</v>
      </c>
      <c r="CI18" s="57">
        <f t="shared" si="18"/>
        <v>0</v>
      </c>
      <c r="CJ18" s="61">
        <f t="shared" si="74"/>
        <v>13</v>
      </c>
      <c r="CK18" s="90">
        <f t="shared" si="75"/>
        <v>0</v>
      </c>
      <c r="CL18" s="57">
        <f t="shared" si="76"/>
        <v>0</v>
      </c>
      <c r="CM18" s="90">
        <f t="shared" si="77"/>
        <v>0</v>
      </c>
      <c r="CN18" s="57">
        <f t="shared" si="19"/>
        <v>0</v>
      </c>
      <c r="CO18">
        <f t="shared" si="78"/>
        <v>13</v>
      </c>
      <c r="CP18" s="90">
        <f t="shared" si="79"/>
        <v>0</v>
      </c>
      <c r="CQ18" s="57">
        <f t="shared" si="80"/>
        <v>0</v>
      </c>
      <c r="CR18" s="90">
        <f t="shared" si="81"/>
        <v>0</v>
      </c>
      <c r="CS18" s="57">
        <f t="shared" si="20"/>
        <v>0</v>
      </c>
      <c r="CT18">
        <f t="shared" si="82"/>
        <v>13</v>
      </c>
      <c r="CU18" s="90">
        <f t="shared" si="83"/>
        <v>0</v>
      </c>
      <c r="CV18" s="57">
        <f t="shared" si="84"/>
        <v>0</v>
      </c>
      <c r="CW18" s="90">
        <f t="shared" si="85"/>
        <v>0</v>
      </c>
      <c r="CX18" s="57">
        <f t="shared" si="21"/>
        <v>0</v>
      </c>
      <c r="CY18" s="61">
        <f t="shared" si="86"/>
        <v>13</v>
      </c>
      <c r="CZ18" s="90">
        <f t="shared" si="87"/>
        <v>0</v>
      </c>
      <c r="DA18" s="57">
        <f t="shared" si="88"/>
        <v>0</v>
      </c>
      <c r="DB18" s="90">
        <f t="shared" si="89"/>
        <v>0</v>
      </c>
      <c r="DC18" s="57">
        <f t="shared" si="22"/>
        <v>0</v>
      </c>
      <c r="DD18" s="57">
        <f t="shared" si="3"/>
        <v>0</v>
      </c>
      <c r="DE18" s="57">
        <f t="shared" si="110"/>
        <v>0</v>
      </c>
      <c r="DF18" s="57">
        <f t="shared" si="111"/>
        <v>0</v>
      </c>
      <c r="DG18" s="57">
        <f t="shared" si="112"/>
        <v>0</v>
      </c>
      <c r="DH18" s="90">
        <f t="shared" si="91"/>
        <v>128749839.69620724</v>
      </c>
      <c r="DI18" s="57">
        <f t="shared" si="92"/>
        <v>128749839.69620724</v>
      </c>
      <c r="DJ18" s="61">
        <f t="shared" si="93"/>
        <v>13</v>
      </c>
    </row>
    <row r="19" spans="1:114" x14ac:dyDescent="0.3">
      <c r="A19" s="55" t="s">
        <v>52</v>
      </c>
      <c r="B19" s="56"/>
      <c r="C19" s="58">
        <v>6.8010000000000001E-2</v>
      </c>
      <c r="G19" s="82">
        <f t="shared" si="4"/>
        <v>14</v>
      </c>
      <c r="H19" s="83">
        <f t="shared" si="0"/>
        <v>0.29660065146410375</v>
      </c>
      <c r="I19" s="83">
        <f t="shared" si="1"/>
        <v>8.9128148572718722</v>
      </c>
      <c r="J19" s="87">
        <f t="shared" si="96"/>
        <v>0</v>
      </c>
      <c r="K19" s="87">
        <f t="shared" si="94"/>
        <v>0</v>
      </c>
      <c r="L19" s="85">
        <f t="shared" si="99"/>
        <v>-841546853.50093889</v>
      </c>
      <c r="M19" s="86">
        <f t="shared" si="105"/>
        <v>128067917.2742568</v>
      </c>
      <c r="N19" s="86">
        <f t="shared" si="100"/>
        <v>0</v>
      </c>
      <c r="O19" s="86">
        <f t="shared" si="101"/>
        <v>0</v>
      </c>
      <c r="P19" s="86">
        <f t="shared" si="102"/>
        <v>180256918.91201469</v>
      </c>
      <c r="Q19" s="86">
        <f t="shared" si="103"/>
        <v>-52189001.637757905</v>
      </c>
      <c r="R19" s="86">
        <f t="shared" si="104"/>
        <v>912447.85174579779</v>
      </c>
      <c r="S19" s="86">
        <f t="shared" si="2"/>
        <v>0</v>
      </c>
      <c r="T19" s="86">
        <f t="shared" si="24"/>
        <v>0</v>
      </c>
      <c r="U19" s="79">
        <f t="shared" si="25"/>
        <v>128980365.12600259</v>
      </c>
      <c r="W19" s="61">
        <f t="shared" si="26"/>
        <v>14</v>
      </c>
      <c r="X19" s="90">
        <f t="shared" si="27"/>
        <v>0</v>
      </c>
      <c r="Y19" s="57">
        <f t="shared" si="28"/>
        <v>0</v>
      </c>
      <c r="Z19" s="90">
        <f t="shared" si="97"/>
        <v>0</v>
      </c>
      <c r="AA19" s="90">
        <f t="shared" si="29"/>
        <v>0</v>
      </c>
      <c r="AB19" s="61">
        <f t="shared" si="30"/>
        <v>14</v>
      </c>
      <c r="AC19" s="90">
        <f t="shared" si="31"/>
        <v>0</v>
      </c>
      <c r="AD19" s="57">
        <f t="shared" si="32"/>
        <v>0</v>
      </c>
      <c r="AE19" s="90">
        <f t="shared" si="108"/>
        <v>0</v>
      </c>
      <c r="AF19" s="57">
        <f t="shared" si="33"/>
        <v>0</v>
      </c>
      <c r="AG19" s="61">
        <f t="shared" si="34"/>
        <v>14</v>
      </c>
      <c r="AH19" s="90">
        <f t="shared" si="109"/>
        <v>0</v>
      </c>
      <c r="AI19" s="57">
        <f t="shared" si="36"/>
        <v>0</v>
      </c>
      <c r="AJ19" s="90">
        <f t="shared" si="106"/>
        <v>0</v>
      </c>
      <c r="AK19" s="57">
        <f t="shared" si="7"/>
        <v>0</v>
      </c>
      <c r="AL19" s="61">
        <f t="shared" si="37"/>
        <v>14</v>
      </c>
      <c r="AM19" s="90">
        <f t="shared" si="38"/>
        <v>0</v>
      </c>
      <c r="AN19" s="57">
        <f t="shared" si="39"/>
        <v>0</v>
      </c>
      <c r="AO19" s="90">
        <f t="shared" si="107"/>
        <v>0</v>
      </c>
      <c r="AP19" s="57">
        <f t="shared" si="9"/>
        <v>0</v>
      </c>
      <c r="AQ19" s="61">
        <f t="shared" si="40"/>
        <v>14</v>
      </c>
      <c r="AR19" s="90">
        <f t="shared" si="41"/>
        <v>0</v>
      </c>
      <c r="AS19" s="57">
        <f t="shared" si="42"/>
        <v>0</v>
      </c>
      <c r="AT19" s="90">
        <f t="shared" si="43"/>
        <v>0</v>
      </c>
      <c r="AU19" s="57">
        <f t="shared" si="10"/>
        <v>0</v>
      </c>
      <c r="AV19" s="61">
        <f t="shared" si="44"/>
        <v>14</v>
      </c>
      <c r="AW19" s="89">
        <f t="shared" si="95"/>
        <v>0</v>
      </c>
      <c r="AX19" s="57">
        <f t="shared" si="45"/>
        <v>0</v>
      </c>
      <c r="AY19" s="57">
        <v>0</v>
      </c>
      <c r="AZ19" s="57">
        <f t="shared" si="11"/>
        <v>0</v>
      </c>
      <c r="BA19" s="61">
        <f t="shared" si="46"/>
        <v>14</v>
      </c>
      <c r="BB19" s="90">
        <f t="shared" si="47"/>
        <v>0</v>
      </c>
      <c r="BC19" s="57">
        <f t="shared" si="48"/>
        <v>0</v>
      </c>
      <c r="BD19" s="90">
        <f t="shared" si="49"/>
        <v>0</v>
      </c>
      <c r="BE19" s="57">
        <f t="shared" si="12"/>
        <v>0</v>
      </c>
      <c r="BF19" s="61">
        <f t="shared" si="50"/>
        <v>14</v>
      </c>
      <c r="BG19" s="90">
        <f t="shared" si="51"/>
        <v>0</v>
      </c>
      <c r="BH19" s="57">
        <f t="shared" si="52"/>
        <v>0</v>
      </c>
      <c r="BI19" s="90">
        <f t="shared" si="53"/>
        <v>0</v>
      </c>
      <c r="BJ19" s="57">
        <f t="shared" si="13"/>
        <v>0</v>
      </c>
      <c r="BK19" s="61">
        <f t="shared" si="54"/>
        <v>14</v>
      </c>
      <c r="BL19" s="90">
        <f t="shared" si="55"/>
        <v>0</v>
      </c>
      <c r="BM19" s="57">
        <f t="shared" si="56"/>
        <v>0</v>
      </c>
      <c r="BN19" s="90">
        <f t="shared" si="57"/>
        <v>0</v>
      </c>
      <c r="BO19" s="57">
        <f t="shared" si="14"/>
        <v>0</v>
      </c>
      <c r="BP19" s="61">
        <f t="shared" si="58"/>
        <v>14</v>
      </c>
      <c r="BQ19" s="90">
        <f t="shared" si="59"/>
        <v>0</v>
      </c>
      <c r="BR19" s="57">
        <f t="shared" si="60"/>
        <v>0</v>
      </c>
      <c r="BS19" s="90">
        <f t="shared" si="61"/>
        <v>0</v>
      </c>
      <c r="BT19" s="57">
        <f t="shared" si="15"/>
        <v>0</v>
      </c>
      <c r="BU19" s="61">
        <f t="shared" si="62"/>
        <v>14</v>
      </c>
      <c r="BV19" s="90">
        <f t="shared" si="63"/>
        <v>0</v>
      </c>
      <c r="BW19" s="57">
        <f t="shared" si="64"/>
        <v>0</v>
      </c>
      <c r="BX19" s="90">
        <f t="shared" si="65"/>
        <v>0</v>
      </c>
      <c r="BY19" s="57">
        <f t="shared" si="16"/>
        <v>0</v>
      </c>
      <c r="BZ19">
        <f t="shared" si="66"/>
        <v>14</v>
      </c>
      <c r="CA19" s="90">
        <f t="shared" si="67"/>
        <v>0</v>
      </c>
      <c r="CB19" s="57">
        <f t="shared" si="68"/>
        <v>0</v>
      </c>
      <c r="CC19" s="90">
        <f t="shared" si="69"/>
        <v>0</v>
      </c>
      <c r="CD19" s="57">
        <f t="shared" si="17"/>
        <v>0</v>
      </c>
      <c r="CE19" s="61">
        <f t="shared" si="70"/>
        <v>14</v>
      </c>
      <c r="CF19" s="90">
        <f t="shared" si="71"/>
        <v>0</v>
      </c>
      <c r="CG19" s="57">
        <f t="shared" si="72"/>
        <v>0</v>
      </c>
      <c r="CH19" s="90">
        <f t="shared" si="73"/>
        <v>0</v>
      </c>
      <c r="CI19" s="57">
        <f t="shared" si="18"/>
        <v>0</v>
      </c>
      <c r="CJ19" s="61">
        <f t="shared" si="74"/>
        <v>14</v>
      </c>
      <c r="CK19" s="90">
        <f t="shared" si="75"/>
        <v>0</v>
      </c>
      <c r="CL19" s="57">
        <f t="shared" si="76"/>
        <v>0</v>
      </c>
      <c r="CM19" s="90">
        <f t="shared" si="77"/>
        <v>0</v>
      </c>
      <c r="CN19" s="57">
        <f t="shared" si="19"/>
        <v>0</v>
      </c>
      <c r="CO19">
        <f t="shared" si="78"/>
        <v>14</v>
      </c>
      <c r="CP19" s="90">
        <f t="shared" si="79"/>
        <v>0</v>
      </c>
      <c r="CQ19" s="57">
        <f t="shared" si="80"/>
        <v>0</v>
      </c>
      <c r="CR19" s="90">
        <f t="shared" si="81"/>
        <v>0</v>
      </c>
      <c r="CS19" s="57">
        <f t="shared" si="20"/>
        <v>0</v>
      </c>
      <c r="CT19">
        <f t="shared" si="82"/>
        <v>14</v>
      </c>
      <c r="CU19" s="90">
        <f t="shared" si="83"/>
        <v>0</v>
      </c>
      <c r="CV19" s="57">
        <f t="shared" si="84"/>
        <v>0</v>
      </c>
      <c r="CW19" s="90">
        <f t="shared" si="85"/>
        <v>0</v>
      </c>
      <c r="CX19" s="57">
        <f t="shared" si="21"/>
        <v>0</v>
      </c>
      <c r="CY19" s="61">
        <f t="shared" si="86"/>
        <v>14</v>
      </c>
      <c r="CZ19" s="90">
        <f t="shared" si="87"/>
        <v>0</v>
      </c>
      <c r="DA19" s="57">
        <f t="shared" si="88"/>
        <v>0</v>
      </c>
      <c r="DB19" s="90">
        <f t="shared" si="89"/>
        <v>0</v>
      </c>
      <c r="DC19" s="57">
        <f t="shared" si="22"/>
        <v>0</v>
      </c>
      <c r="DD19" s="57">
        <f t="shared" si="3"/>
        <v>0</v>
      </c>
      <c r="DE19" s="57">
        <f t="shared" si="110"/>
        <v>0</v>
      </c>
      <c r="DF19" s="57">
        <f t="shared" si="111"/>
        <v>0</v>
      </c>
      <c r="DG19" s="57">
        <f t="shared" si="112"/>
        <v>0</v>
      </c>
      <c r="DH19" s="90">
        <f t="shared" si="91"/>
        <v>128980365.12600259</v>
      </c>
      <c r="DI19" s="57">
        <f t="shared" si="92"/>
        <v>128980365.12600259</v>
      </c>
      <c r="DJ19" s="61">
        <f t="shared" si="93"/>
        <v>14</v>
      </c>
    </row>
    <row r="20" spans="1:114" x14ac:dyDescent="0.3">
      <c r="A20" s="56"/>
      <c r="B20" s="56"/>
      <c r="C20" s="56"/>
      <c r="G20" s="82">
        <f t="shared" si="4"/>
        <v>15</v>
      </c>
      <c r="H20" s="83">
        <f t="shared" si="0"/>
        <v>0.32000837487765083</v>
      </c>
      <c r="I20" s="83">
        <f t="shared" si="1"/>
        <v>8.6162142058077684</v>
      </c>
      <c r="J20" s="87">
        <f t="shared" si="96"/>
        <v>0</v>
      </c>
      <c r="K20" s="87">
        <f t="shared" si="94"/>
        <v>0</v>
      </c>
      <c r="L20" s="85">
        <f t="shared" si="99"/>
        <v>-1036029648.4534903</v>
      </c>
      <c r="M20" s="86">
        <f t="shared" si="105"/>
        <v>128067917.2742568</v>
      </c>
      <c r="N20" s="86">
        <f t="shared" si="100"/>
        <v>0</v>
      </c>
      <c r="O20" s="86">
        <f t="shared" si="101"/>
        <v>0</v>
      </c>
      <c r="P20" s="86">
        <f t="shared" si="102"/>
        <v>194482794.95255089</v>
      </c>
      <c r="Q20" s="86">
        <f t="shared" si="103"/>
        <v>-66414877.6782941</v>
      </c>
      <c r="R20" s="86">
        <f t="shared" si="104"/>
        <v>1161166.3484605956</v>
      </c>
      <c r="S20" s="86">
        <f t="shared" si="2"/>
        <v>0</v>
      </c>
      <c r="T20" s="86">
        <f t="shared" si="24"/>
        <v>0</v>
      </c>
      <c r="U20" s="79">
        <f t="shared" si="25"/>
        <v>129229083.6227174</v>
      </c>
      <c r="W20" s="61">
        <f t="shared" si="26"/>
        <v>15</v>
      </c>
      <c r="X20" s="90">
        <f t="shared" si="27"/>
        <v>0</v>
      </c>
      <c r="Y20" s="57">
        <f t="shared" si="28"/>
        <v>0</v>
      </c>
      <c r="Z20" s="90">
        <f t="shared" si="97"/>
        <v>0</v>
      </c>
      <c r="AA20" s="90">
        <f t="shared" si="29"/>
        <v>0</v>
      </c>
      <c r="AB20" s="61">
        <f t="shared" si="30"/>
        <v>15</v>
      </c>
      <c r="AC20" s="90">
        <f t="shared" si="31"/>
        <v>0</v>
      </c>
      <c r="AD20" s="57">
        <f t="shared" si="32"/>
        <v>0</v>
      </c>
      <c r="AE20" s="90">
        <f t="shared" si="108"/>
        <v>0</v>
      </c>
      <c r="AF20" s="57">
        <f t="shared" si="33"/>
        <v>0</v>
      </c>
      <c r="AG20" s="61">
        <f t="shared" si="34"/>
        <v>15</v>
      </c>
      <c r="AH20" s="90">
        <f t="shared" si="109"/>
        <v>0</v>
      </c>
      <c r="AI20" s="57">
        <f t="shared" si="36"/>
        <v>0</v>
      </c>
      <c r="AJ20" s="90">
        <f t="shared" si="106"/>
        <v>0</v>
      </c>
      <c r="AK20" s="57">
        <f t="shared" si="7"/>
        <v>0</v>
      </c>
      <c r="AL20" s="61">
        <f t="shared" si="37"/>
        <v>15</v>
      </c>
      <c r="AM20" s="90">
        <f t="shared" si="38"/>
        <v>0</v>
      </c>
      <c r="AN20" s="57">
        <f t="shared" si="39"/>
        <v>0</v>
      </c>
      <c r="AO20" s="90">
        <f t="shared" si="107"/>
        <v>0</v>
      </c>
      <c r="AP20" s="57">
        <f t="shared" si="9"/>
        <v>0</v>
      </c>
      <c r="AQ20" s="61">
        <f t="shared" si="40"/>
        <v>15</v>
      </c>
      <c r="AR20" s="90">
        <f t="shared" si="41"/>
        <v>0</v>
      </c>
      <c r="AS20" s="57">
        <f t="shared" si="42"/>
        <v>0</v>
      </c>
      <c r="AT20" s="90">
        <f t="shared" si="43"/>
        <v>0</v>
      </c>
      <c r="AU20" s="57">
        <f t="shared" si="10"/>
        <v>0</v>
      </c>
      <c r="AV20" s="61">
        <f t="shared" si="44"/>
        <v>15</v>
      </c>
      <c r="AW20" s="89">
        <f t="shared" si="95"/>
        <v>0</v>
      </c>
      <c r="AX20" s="57">
        <f t="shared" si="45"/>
        <v>0</v>
      </c>
      <c r="AY20" s="57">
        <v>0</v>
      </c>
      <c r="AZ20" s="57">
        <f t="shared" si="11"/>
        <v>0</v>
      </c>
      <c r="BA20" s="61">
        <f t="shared" si="46"/>
        <v>15</v>
      </c>
      <c r="BB20" s="90">
        <f t="shared" si="47"/>
        <v>0</v>
      </c>
      <c r="BC20" s="57">
        <f t="shared" si="48"/>
        <v>0</v>
      </c>
      <c r="BD20" s="90">
        <f t="shared" si="49"/>
        <v>0</v>
      </c>
      <c r="BE20" s="57">
        <f t="shared" si="12"/>
        <v>0</v>
      </c>
      <c r="BF20" s="61">
        <f t="shared" si="50"/>
        <v>15</v>
      </c>
      <c r="BG20" s="90">
        <f t="shared" si="51"/>
        <v>0</v>
      </c>
      <c r="BH20" s="57">
        <f t="shared" si="52"/>
        <v>0</v>
      </c>
      <c r="BI20" s="90">
        <f t="shared" si="53"/>
        <v>0</v>
      </c>
      <c r="BJ20" s="57">
        <f t="shared" si="13"/>
        <v>0</v>
      </c>
      <c r="BK20" s="61">
        <f t="shared" si="54"/>
        <v>15</v>
      </c>
      <c r="BL20" s="90">
        <f t="shared" si="55"/>
        <v>0</v>
      </c>
      <c r="BM20" s="57">
        <f t="shared" si="56"/>
        <v>0</v>
      </c>
      <c r="BN20" s="90">
        <f t="shared" si="57"/>
        <v>0</v>
      </c>
      <c r="BO20" s="57">
        <f t="shared" si="14"/>
        <v>0</v>
      </c>
      <c r="BP20" s="61">
        <f t="shared" si="58"/>
        <v>15</v>
      </c>
      <c r="BQ20" s="90">
        <f t="shared" si="59"/>
        <v>0</v>
      </c>
      <c r="BR20" s="57">
        <f t="shared" si="60"/>
        <v>0</v>
      </c>
      <c r="BS20" s="90">
        <f t="shared" si="61"/>
        <v>0</v>
      </c>
      <c r="BT20" s="57">
        <f t="shared" si="15"/>
        <v>0</v>
      </c>
      <c r="BU20" s="61">
        <f t="shared" si="62"/>
        <v>15</v>
      </c>
      <c r="BV20" s="90">
        <f t="shared" si="63"/>
        <v>0</v>
      </c>
      <c r="BW20" s="57">
        <f t="shared" si="64"/>
        <v>0</v>
      </c>
      <c r="BX20" s="90">
        <f t="shared" si="65"/>
        <v>0</v>
      </c>
      <c r="BY20" s="57">
        <f t="shared" si="16"/>
        <v>0</v>
      </c>
      <c r="BZ20">
        <f t="shared" si="66"/>
        <v>15</v>
      </c>
      <c r="CA20" s="90">
        <f t="shared" si="67"/>
        <v>0</v>
      </c>
      <c r="CB20" s="57">
        <f t="shared" si="68"/>
        <v>0</v>
      </c>
      <c r="CC20" s="90">
        <f t="shared" si="69"/>
        <v>0</v>
      </c>
      <c r="CD20" s="57">
        <f t="shared" si="17"/>
        <v>0</v>
      </c>
      <c r="CE20" s="61">
        <f t="shared" si="70"/>
        <v>15</v>
      </c>
      <c r="CF20" s="90">
        <f t="shared" si="71"/>
        <v>0</v>
      </c>
      <c r="CG20" s="57">
        <f t="shared" si="72"/>
        <v>0</v>
      </c>
      <c r="CH20" s="90">
        <f t="shared" si="73"/>
        <v>0</v>
      </c>
      <c r="CI20" s="57">
        <f t="shared" si="18"/>
        <v>0</v>
      </c>
      <c r="CJ20" s="61">
        <f t="shared" si="74"/>
        <v>15</v>
      </c>
      <c r="CK20" s="90">
        <f t="shared" si="75"/>
        <v>0</v>
      </c>
      <c r="CL20" s="57">
        <f t="shared" si="76"/>
        <v>0</v>
      </c>
      <c r="CM20" s="90">
        <f t="shared" si="77"/>
        <v>0</v>
      </c>
      <c r="CN20" s="57">
        <f t="shared" si="19"/>
        <v>0</v>
      </c>
      <c r="CO20">
        <f t="shared" si="78"/>
        <v>15</v>
      </c>
      <c r="CP20" s="90">
        <f t="shared" si="79"/>
        <v>0</v>
      </c>
      <c r="CQ20" s="57">
        <f t="shared" si="80"/>
        <v>0</v>
      </c>
      <c r="CR20" s="90">
        <f t="shared" si="81"/>
        <v>0</v>
      </c>
      <c r="CS20" s="57">
        <f t="shared" si="20"/>
        <v>0</v>
      </c>
      <c r="CT20">
        <f t="shared" si="82"/>
        <v>15</v>
      </c>
      <c r="CU20" s="90">
        <f t="shared" si="83"/>
        <v>0</v>
      </c>
      <c r="CV20" s="57">
        <f t="shared" si="84"/>
        <v>0</v>
      </c>
      <c r="CW20" s="90">
        <f t="shared" si="85"/>
        <v>0</v>
      </c>
      <c r="CX20" s="57">
        <f t="shared" si="21"/>
        <v>0</v>
      </c>
      <c r="CY20" s="61">
        <f t="shared" si="86"/>
        <v>15</v>
      </c>
      <c r="CZ20" s="90">
        <f t="shared" si="87"/>
        <v>0</v>
      </c>
      <c r="DA20" s="57">
        <f t="shared" si="88"/>
        <v>0</v>
      </c>
      <c r="DB20" s="90">
        <f t="shared" si="89"/>
        <v>0</v>
      </c>
      <c r="DC20" s="57">
        <f t="shared" si="22"/>
        <v>0</v>
      </c>
      <c r="DD20" s="57">
        <f t="shared" si="3"/>
        <v>0</v>
      </c>
      <c r="DE20" s="57">
        <f t="shared" si="110"/>
        <v>0</v>
      </c>
      <c r="DF20" s="57">
        <f t="shared" si="111"/>
        <v>0</v>
      </c>
      <c r="DG20" s="57">
        <f t="shared" si="112"/>
        <v>0</v>
      </c>
      <c r="DH20" s="90">
        <f t="shared" si="91"/>
        <v>129229083.6227174</v>
      </c>
      <c r="DI20" s="57">
        <f t="shared" si="92"/>
        <v>129229083.6227174</v>
      </c>
      <c r="DJ20" s="61">
        <f t="shared" si="93"/>
        <v>15</v>
      </c>
    </row>
    <row r="21" spans="1:114" x14ac:dyDescent="0.3">
      <c r="A21" s="55" t="s">
        <v>53</v>
      </c>
      <c r="B21" s="56"/>
      <c r="C21" s="59">
        <v>38390866</v>
      </c>
      <c r="G21" s="82">
        <f t="shared" si="4"/>
        <v>16</v>
      </c>
      <c r="H21" s="83">
        <f t="shared" si="0"/>
        <v>0.34526343582299507</v>
      </c>
      <c r="I21" s="83">
        <f t="shared" si="1"/>
        <v>8.2962058309301163</v>
      </c>
      <c r="J21" s="87">
        <f t="shared" si="96"/>
        <v>0</v>
      </c>
      <c r="K21" s="87">
        <f t="shared" si="94"/>
        <v>0</v>
      </c>
      <c r="L21" s="85">
        <f t="shared" si="99"/>
        <v>-1245861025.5836973</v>
      </c>
      <c r="M21" s="86">
        <f t="shared" si="105"/>
        <v>128067917.2742568</v>
      </c>
      <c r="N21" s="86">
        <f t="shared" si="100"/>
        <v>0</v>
      </c>
      <c r="O21" s="86">
        <f t="shared" si="101"/>
        <v>0</v>
      </c>
      <c r="P21" s="86">
        <f t="shared" si="102"/>
        <v>209831377.13020626</v>
      </c>
      <c r="Q21" s="86">
        <f t="shared" si="103"/>
        <v>-81763459.855949461</v>
      </c>
      <c r="R21" s="86">
        <f t="shared" si="104"/>
        <v>1429513.708936126</v>
      </c>
      <c r="S21" s="86">
        <f t="shared" si="2"/>
        <v>0</v>
      </c>
      <c r="T21" s="86">
        <f t="shared" si="24"/>
        <v>0</v>
      </c>
      <c r="U21" s="79">
        <f t="shared" si="25"/>
        <v>129497430.98319292</v>
      </c>
      <c r="W21" s="61">
        <f t="shared" si="26"/>
        <v>16</v>
      </c>
      <c r="X21" s="90">
        <f t="shared" si="27"/>
        <v>0</v>
      </c>
      <c r="Y21" s="57">
        <f t="shared" si="28"/>
        <v>0</v>
      </c>
      <c r="Z21" s="90">
        <f t="shared" si="97"/>
        <v>0</v>
      </c>
      <c r="AA21" s="90">
        <f t="shared" si="29"/>
        <v>0</v>
      </c>
      <c r="AB21" s="61">
        <f t="shared" si="30"/>
        <v>16</v>
      </c>
      <c r="AC21" s="90">
        <f t="shared" si="31"/>
        <v>0</v>
      </c>
      <c r="AD21" s="57">
        <f t="shared" si="32"/>
        <v>0</v>
      </c>
      <c r="AE21" s="90">
        <f t="shared" si="108"/>
        <v>0</v>
      </c>
      <c r="AF21" s="57">
        <f t="shared" si="33"/>
        <v>0</v>
      </c>
      <c r="AG21" s="61">
        <f t="shared" si="34"/>
        <v>16</v>
      </c>
      <c r="AH21" s="90">
        <f t="shared" si="109"/>
        <v>0</v>
      </c>
      <c r="AI21" s="57">
        <f t="shared" si="36"/>
        <v>0</v>
      </c>
      <c r="AJ21" s="90">
        <f t="shared" si="106"/>
        <v>0</v>
      </c>
      <c r="AK21" s="57">
        <f t="shared" si="7"/>
        <v>0</v>
      </c>
      <c r="AL21" s="61">
        <f t="shared" si="37"/>
        <v>16</v>
      </c>
      <c r="AM21" s="90">
        <f t="shared" si="38"/>
        <v>0</v>
      </c>
      <c r="AN21" s="57">
        <f t="shared" si="39"/>
        <v>0</v>
      </c>
      <c r="AO21" s="90">
        <f t="shared" si="107"/>
        <v>0</v>
      </c>
      <c r="AP21" s="57">
        <f t="shared" si="9"/>
        <v>0</v>
      </c>
      <c r="AQ21" s="61">
        <f t="shared" si="40"/>
        <v>16</v>
      </c>
      <c r="AR21" s="90">
        <f t="shared" si="41"/>
        <v>0</v>
      </c>
      <c r="AS21" s="57">
        <f t="shared" si="42"/>
        <v>0</v>
      </c>
      <c r="AT21" s="90">
        <f t="shared" si="43"/>
        <v>0</v>
      </c>
      <c r="AU21" s="57">
        <f t="shared" si="10"/>
        <v>0</v>
      </c>
      <c r="AV21" s="61">
        <f t="shared" si="44"/>
        <v>16</v>
      </c>
      <c r="AW21" s="89">
        <f t="shared" si="95"/>
        <v>0</v>
      </c>
      <c r="AX21" s="57">
        <f t="shared" si="45"/>
        <v>0</v>
      </c>
      <c r="AY21" s="57">
        <v>0</v>
      </c>
      <c r="AZ21" s="57">
        <f t="shared" si="11"/>
        <v>0</v>
      </c>
      <c r="BA21" s="61">
        <f t="shared" si="46"/>
        <v>16</v>
      </c>
      <c r="BB21" s="90">
        <f t="shared" si="47"/>
        <v>0</v>
      </c>
      <c r="BC21" s="57">
        <f t="shared" si="48"/>
        <v>0</v>
      </c>
      <c r="BD21" s="90">
        <f t="shared" si="49"/>
        <v>0</v>
      </c>
      <c r="BE21" s="57">
        <f t="shared" si="12"/>
        <v>0</v>
      </c>
      <c r="BF21" s="61">
        <f t="shared" si="50"/>
        <v>16</v>
      </c>
      <c r="BG21" s="90">
        <f t="shared" si="51"/>
        <v>0</v>
      </c>
      <c r="BH21" s="57">
        <f t="shared" si="52"/>
        <v>0</v>
      </c>
      <c r="BI21" s="90">
        <f t="shared" si="53"/>
        <v>0</v>
      </c>
      <c r="BJ21" s="57">
        <f t="shared" si="13"/>
        <v>0</v>
      </c>
      <c r="BK21" s="61">
        <f t="shared" si="54"/>
        <v>16</v>
      </c>
      <c r="BL21" s="90">
        <f t="shared" si="55"/>
        <v>0</v>
      </c>
      <c r="BM21" s="57">
        <f t="shared" si="56"/>
        <v>0</v>
      </c>
      <c r="BN21" s="90">
        <f t="shared" si="57"/>
        <v>0</v>
      </c>
      <c r="BO21" s="57">
        <f t="shared" si="14"/>
        <v>0</v>
      </c>
      <c r="BP21" s="61">
        <f t="shared" si="58"/>
        <v>16</v>
      </c>
      <c r="BQ21" s="90">
        <f t="shared" si="59"/>
        <v>0</v>
      </c>
      <c r="BR21" s="57">
        <f t="shared" si="60"/>
        <v>0</v>
      </c>
      <c r="BS21" s="90">
        <f t="shared" si="61"/>
        <v>0</v>
      </c>
      <c r="BT21" s="57">
        <f t="shared" si="15"/>
        <v>0</v>
      </c>
      <c r="BU21" s="61">
        <f t="shared" si="62"/>
        <v>16</v>
      </c>
      <c r="BV21" s="90">
        <f t="shared" si="63"/>
        <v>0</v>
      </c>
      <c r="BW21" s="57">
        <f t="shared" si="64"/>
        <v>0</v>
      </c>
      <c r="BX21" s="90">
        <f t="shared" si="65"/>
        <v>0</v>
      </c>
      <c r="BY21" s="57">
        <f t="shared" si="16"/>
        <v>0</v>
      </c>
      <c r="BZ21">
        <f t="shared" si="66"/>
        <v>16</v>
      </c>
      <c r="CA21" s="90">
        <f t="shared" si="67"/>
        <v>0</v>
      </c>
      <c r="CB21" s="57">
        <f t="shared" si="68"/>
        <v>0</v>
      </c>
      <c r="CC21" s="90">
        <f t="shared" si="69"/>
        <v>0</v>
      </c>
      <c r="CD21" s="57">
        <f t="shared" si="17"/>
        <v>0</v>
      </c>
      <c r="CE21" s="61">
        <f t="shared" si="70"/>
        <v>16</v>
      </c>
      <c r="CF21" s="90">
        <f t="shared" si="71"/>
        <v>0</v>
      </c>
      <c r="CG21" s="57">
        <f t="shared" si="72"/>
        <v>0</v>
      </c>
      <c r="CH21" s="90">
        <f t="shared" si="73"/>
        <v>0</v>
      </c>
      <c r="CI21" s="57">
        <f t="shared" si="18"/>
        <v>0</v>
      </c>
      <c r="CJ21" s="61">
        <f t="shared" si="74"/>
        <v>16</v>
      </c>
      <c r="CK21" s="90">
        <f t="shared" si="75"/>
        <v>0</v>
      </c>
      <c r="CL21" s="57">
        <f t="shared" si="76"/>
        <v>0</v>
      </c>
      <c r="CM21" s="90">
        <f t="shared" si="77"/>
        <v>0</v>
      </c>
      <c r="CN21" s="57">
        <f t="shared" si="19"/>
        <v>0</v>
      </c>
      <c r="CO21">
        <f t="shared" si="78"/>
        <v>16</v>
      </c>
      <c r="CP21" s="90">
        <f t="shared" si="79"/>
        <v>0</v>
      </c>
      <c r="CQ21" s="57">
        <f t="shared" si="80"/>
        <v>0</v>
      </c>
      <c r="CR21" s="90">
        <f t="shared" si="81"/>
        <v>0</v>
      </c>
      <c r="CS21" s="57">
        <f t="shared" si="20"/>
        <v>0</v>
      </c>
      <c r="CT21">
        <f t="shared" si="82"/>
        <v>16</v>
      </c>
      <c r="CU21" s="90">
        <f t="shared" si="83"/>
        <v>0</v>
      </c>
      <c r="CV21" s="57">
        <f t="shared" si="84"/>
        <v>0</v>
      </c>
      <c r="CW21" s="90">
        <f t="shared" si="85"/>
        <v>0</v>
      </c>
      <c r="CX21" s="57">
        <f t="shared" si="21"/>
        <v>0</v>
      </c>
      <c r="CY21" s="61">
        <f t="shared" si="86"/>
        <v>16</v>
      </c>
      <c r="CZ21" s="90">
        <f t="shared" si="87"/>
        <v>0</v>
      </c>
      <c r="DA21" s="57">
        <f t="shared" si="88"/>
        <v>0</v>
      </c>
      <c r="DB21" s="90">
        <f t="shared" si="89"/>
        <v>0</v>
      </c>
      <c r="DC21" s="57">
        <f t="shared" si="22"/>
        <v>0</v>
      </c>
      <c r="DD21" s="57">
        <f t="shared" si="3"/>
        <v>0</v>
      </c>
      <c r="DE21" s="57">
        <f t="shared" si="110"/>
        <v>0</v>
      </c>
      <c r="DF21" s="57">
        <f t="shared" si="111"/>
        <v>0</v>
      </c>
      <c r="DG21" s="57">
        <f t="shared" si="112"/>
        <v>0</v>
      </c>
      <c r="DH21" s="90">
        <f t="shared" si="91"/>
        <v>129497430.98319292</v>
      </c>
      <c r="DI21" s="57">
        <f t="shared" si="92"/>
        <v>129497430.98319292</v>
      </c>
      <c r="DJ21" s="61">
        <f t="shared" si="93"/>
        <v>16</v>
      </c>
    </row>
    <row r="22" spans="1:114" x14ac:dyDescent="0.3">
      <c r="A22" s="55" t="s">
        <v>54</v>
      </c>
      <c r="B22" s="56"/>
      <c r="C22" s="60">
        <v>7.2569999999999996E-2</v>
      </c>
      <c r="G22" s="82">
        <f t="shared" si="4"/>
        <v>17</v>
      </c>
      <c r="H22" s="83">
        <f t="shared" si="0"/>
        <v>0.37251162617814587</v>
      </c>
      <c r="I22" s="83">
        <f t="shared" si="1"/>
        <v>7.9509423951071225</v>
      </c>
      <c r="J22" s="87">
        <f t="shared" si="96"/>
        <v>0</v>
      </c>
      <c r="K22" s="87">
        <f t="shared" si="94"/>
        <v>0</v>
      </c>
      <c r="L22" s="85">
        <f t="shared" si="99"/>
        <v>-1472252294.9970193</v>
      </c>
      <c r="M22" s="86">
        <f t="shared" si="105"/>
        <v>128067917.2742568</v>
      </c>
      <c r="N22" s="86">
        <f t="shared" si="100"/>
        <v>0</v>
      </c>
      <c r="O22" s="86">
        <f t="shared" si="101"/>
        <v>0</v>
      </c>
      <c r="P22" s="86">
        <f t="shared" si="102"/>
        <v>226391269.41332221</v>
      </c>
      <c r="Q22" s="86">
        <f t="shared" si="103"/>
        <v>-98323352.1390654</v>
      </c>
      <c r="R22" s="86">
        <f t="shared" si="104"/>
        <v>1719039.0431003857</v>
      </c>
      <c r="S22" s="86">
        <f t="shared" si="2"/>
        <v>0</v>
      </c>
      <c r="T22" s="86">
        <f t="shared" si="24"/>
        <v>0</v>
      </c>
      <c r="U22" s="79">
        <f t="shared" si="25"/>
        <v>129786956.3173572</v>
      </c>
      <c r="W22" s="61">
        <f t="shared" si="26"/>
        <v>17</v>
      </c>
      <c r="X22" s="90">
        <f t="shared" si="27"/>
        <v>0</v>
      </c>
      <c r="Y22" s="57">
        <f t="shared" si="28"/>
        <v>0</v>
      </c>
      <c r="Z22" s="90">
        <f t="shared" si="97"/>
        <v>0</v>
      </c>
      <c r="AA22" s="90">
        <f t="shared" si="29"/>
        <v>0</v>
      </c>
      <c r="AB22" s="61">
        <f t="shared" si="30"/>
        <v>17</v>
      </c>
      <c r="AC22" s="90">
        <f t="shared" si="31"/>
        <v>0</v>
      </c>
      <c r="AD22" s="57">
        <f t="shared" si="32"/>
        <v>0</v>
      </c>
      <c r="AE22" s="90">
        <f t="shared" si="108"/>
        <v>0</v>
      </c>
      <c r="AF22" s="57">
        <f t="shared" si="33"/>
        <v>0</v>
      </c>
      <c r="AG22" s="61">
        <f t="shared" si="34"/>
        <v>17</v>
      </c>
      <c r="AH22" s="90">
        <f t="shared" si="109"/>
        <v>0</v>
      </c>
      <c r="AI22" s="57">
        <f t="shared" si="36"/>
        <v>0</v>
      </c>
      <c r="AJ22" s="90">
        <f t="shared" si="106"/>
        <v>0</v>
      </c>
      <c r="AK22" s="57">
        <f t="shared" si="7"/>
        <v>0</v>
      </c>
      <c r="AL22" s="61">
        <f t="shared" si="37"/>
        <v>17</v>
      </c>
      <c r="AM22" s="90">
        <f t="shared" si="38"/>
        <v>0</v>
      </c>
      <c r="AN22" s="57">
        <f t="shared" si="39"/>
        <v>0</v>
      </c>
      <c r="AO22" s="90">
        <f t="shared" si="107"/>
        <v>0</v>
      </c>
      <c r="AP22" s="57">
        <f t="shared" si="9"/>
        <v>0</v>
      </c>
      <c r="AQ22" s="61">
        <f t="shared" si="40"/>
        <v>17</v>
      </c>
      <c r="AR22" s="90">
        <f t="shared" si="41"/>
        <v>0</v>
      </c>
      <c r="AS22" s="57">
        <f t="shared" si="42"/>
        <v>0</v>
      </c>
      <c r="AT22" s="90">
        <f t="shared" si="43"/>
        <v>0</v>
      </c>
      <c r="AU22" s="57">
        <f t="shared" si="10"/>
        <v>0</v>
      </c>
      <c r="AV22" s="61">
        <f t="shared" si="44"/>
        <v>17</v>
      </c>
      <c r="AW22" s="89">
        <f t="shared" si="95"/>
        <v>0</v>
      </c>
      <c r="AX22" s="57">
        <f t="shared" si="45"/>
        <v>0</v>
      </c>
      <c r="AY22" s="57">
        <v>0</v>
      </c>
      <c r="AZ22" s="57">
        <f t="shared" si="11"/>
        <v>0</v>
      </c>
      <c r="BA22" s="61">
        <f t="shared" si="46"/>
        <v>17</v>
      </c>
      <c r="BB22" s="90">
        <f t="shared" si="47"/>
        <v>0</v>
      </c>
      <c r="BC22" s="57">
        <f t="shared" si="48"/>
        <v>0</v>
      </c>
      <c r="BD22" s="90">
        <f t="shared" si="49"/>
        <v>0</v>
      </c>
      <c r="BE22" s="57">
        <f t="shared" si="12"/>
        <v>0</v>
      </c>
      <c r="BF22" s="61">
        <f t="shared" si="50"/>
        <v>17</v>
      </c>
      <c r="BG22" s="90">
        <f t="shared" si="51"/>
        <v>0</v>
      </c>
      <c r="BH22" s="57">
        <f t="shared" si="52"/>
        <v>0</v>
      </c>
      <c r="BI22" s="90">
        <f t="shared" si="53"/>
        <v>0</v>
      </c>
      <c r="BJ22" s="57">
        <f t="shared" si="13"/>
        <v>0</v>
      </c>
      <c r="BK22" s="61">
        <f t="shared" si="54"/>
        <v>17</v>
      </c>
      <c r="BL22" s="90">
        <f t="shared" si="55"/>
        <v>0</v>
      </c>
      <c r="BM22" s="57">
        <f t="shared" si="56"/>
        <v>0</v>
      </c>
      <c r="BN22" s="90">
        <f t="shared" si="57"/>
        <v>0</v>
      </c>
      <c r="BO22" s="57">
        <f t="shared" si="14"/>
        <v>0</v>
      </c>
      <c r="BP22" s="61">
        <f t="shared" si="58"/>
        <v>17</v>
      </c>
      <c r="BQ22" s="90">
        <f t="shared" si="59"/>
        <v>0</v>
      </c>
      <c r="BR22" s="57">
        <f t="shared" si="60"/>
        <v>0</v>
      </c>
      <c r="BS22" s="90">
        <f t="shared" si="61"/>
        <v>0</v>
      </c>
      <c r="BT22" s="57">
        <f t="shared" si="15"/>
        <v>0</v>
      </c>
      <c r="BU22" s="61">
        <f t="shared" si="62"/>
        <v>17</v>
      </c>
      <c r="BV22" s="90">
        <f t="shared" si="63"/>
        <v>0</v>
      </c>
      <c r="BW22" s="57">
        <f t="shared" si="64"/>
        <v>0</v>
      </c>
      <c r="BX22" s="90">
        <f t="shared" si="65"/>
        <v>0</v>
      </c>
      <c r="BY22" s="57">
        <f t="shared" si="16"/>
        <v>0</v>
      </c>
      <c r="BZ22">
        <f t="shared" si="66"/>
        <v>17</v>
      </c>
      <c r="CA22" s="90">
        <f t="shared" si="67"/>
        <v>0</v>
      </c>
      <c r="CB22" s="57">
        <f t="shared" si="68"/>
        <v>0</v>
      </c>
      <c r="CC22" s="90">
        <f t="shared" si="69"/>
        <v>0</v>
      </c>
      <c r="CD22" s="57">
        <f t="shared" si="17"/>
        <v>0</v>
      </c>
      <c r="CE22" s="61">
        <f t="shared" si="70"/>
        <v>17</v>
      </c>
      <c r="CF22" s="90">
        <f t="shared" si="71"/>
        <v>0</v>
      </c>
      <c r="CG22" s="57">
        <f t="shared" si="72"/>
        <v>0</v>
      </c>
      <c r="CH22" s="90">
        <f t="shared" si="73"/>
        <v>0</v>
      </c>
      <c r="CI22" s="57">
        <f t="shared" si="18"/>
        <v>0</v>
      </c>
      <c r="CJ22" s="61">
        <f t="shared" si="74"/>
        <v>17</v>
      </c>
      <c r="CK22" s="90">
        <f t="shared" si="75"/>
        <v>0</v>
      </c>
      <c r="CL22" s="57">
        <f t="shared" si="76"/>
        <v>0</v>
      </c>
      <c r="CM22" s="90">
        <f t="shared" si="77"/>
        <v>0</v>
      </c>
      <c r="CN22" s="57">
        <f t="shared" si="19"/>
        <v>0</v>
      </c>
      <c r="CO22">
        <f t="shared" si="78"/>
        <v>17</v>
      </c>
      <c r="CP22" s="90">
        <f t="shared" si="79"/>
        <v>0</v>
      </c>
      <c r="CQ22" s="57">
        <f t="shared" si="80"/>
        <v>0</v>
      </c>
      <c r="CR22" s="90">
        <f t="shared" si="81"/>
        <v>0</v>
      </c>
      <c r="CS22" s="57">
        <f t="shared" si="20"/>
        <v>0</v>
      </c>
      <c r="CT22">
        <f t="shared" si="82"/>
        <v>17</v>
      </c>
      <c r="CU22" s="90">
        <f t="shared" si="83"/>
        <v>0</v>
      </c>
      <c r="CV22" s="57">
        <f t="shared" si="84"/>
        <v>0</v>
      </c>
      <c r="CW22" s="90">
        <f t="shared" si="85"/>
        <v>0</v>
      </c>
      <c r="CX22" s="57">
        <f t="shared" si="21"/>
        <v>0</v>
      </c>
      <c r="CY22" s="61">
        <f t="shared" si="86"/>
        <v>17</v>
      </c>
      <c r="CZ22" s="90">
        <f t="shared" si="87"/>
        <v>0</v>
      </c>
      <c r="DA22" s="57">
        <f t="shared" si="88"/>
        <v>0</v>
      </c>
      <c r="DB22" s="90">
        <f t="shared" si="89"/>
        <v>0</v>
      </c>
      <c r="DC22" s="57">
        <f t="shared" si="22"/>
        <v>0</v>
      </c>
      <c r="DD22" s="57">
        <f t="shared" si="3"/>
        <v>0</v>
      </c>
      <c r="DE22" s="57">
        <f t="shared" si="110"/>
        <v>0</v>
      </c>
      <c r="DF22" s="57">
        <f t="shared" si="111"/>
        <v>0</v>
      </c>
      <c r="DG22" s="57">
        <f t="shared" si="112"/>
        <v>0</v>
      </c>
      <c r="DH22" s="90">
        <f t="shared" si="91"/>
        <v>129786956.3173572</v>
      </c>
      <c r="DI22" s="57">
        <f t="shared" si="92"/>
        <v>129786956.3173572</v>
      </c>
      <c r="DJ22" s="61">
        <f t="shared" si="93"/>
        <v>17</v>
      </c>
    </row>
    <row r="23" spans="1:114" x14ac:dyDescent="0.3">
      <c r="A23" s="61"/>
      <c r="B23" s="61"/>
      <c r="C23" s="61"/>
      <c r="G23" s="82">
        <f t="shared" si="4"/>
        <v>18</v>
      </c>
      <c r="H23" s="83">
        <f t="shared" si="0"/>
        <v>0.40191024371612522</v>
      </c>
      <c r="I23" s="83">
        <f t="shared" si="1"/>
        <v>7.5784307689289747</v>
      </c>
      <c r="J23" s="87">
        <f t="shared" si="96"/>
        <v>0</v>
      </c>
      <c r="K23" s="87">
        <f t="shared" si="94"/>
        <v>0</v>
      </c>
      <c r="L23" s="85">
        <f t="shared" si="99"/>
        <v>-1716510363.3924415</v>
      </c>
      <c r="M23" s="86">
        <f t="shared" si="105"/>
        <v>128067917.2742568</v>
      </c>
      <c r="N23" s="86">
        <f t="shared" si="100"/>
        <v>0</v>
      </c>
      <c r="O23" s="86">
        <f t="shared" si="101"/>
        <v>0</v>
      </c>
      <c r="P23" s="86">
        <f t="shared" si="102"/>
        <v>244258068.39542156</v>
      </c>
      <c r="Q23" s="86">
        <f t="shared" si="103"/>
        <v>-116190151.12116477</v>
      </c>
      <c r="R23" s="86">
        <f t="shared" si="104"/>
        <v>2031413.7166368873</v>
      </c>
      <c r="S23" s="86">
        <f t="shared" si="2"/>
        <v>0</v>
      </c>
      <c r="T23" s="86">
        <f t="shared" si="24"/>
        <v>0</v>
      </c>
      <c r="U23" s="79">
        <f t="shared" si="25"/>
        <v>130099330.99089368</v>
      </c>
      <c r="W23" s="61">
        <f t="shared" si="26"/>
        <v>18</v>
      </c>
      <c r="X23" s="90">
        <f t="shared" si="27"/>
        <v>0</v>
      </c>
      <c r="Y23" s="57">
        <f t="shared" si="28"/>
        <v>0</v>
      </c>
      <c r="Z23" s="90">
        <f t="shared" si="97"/>
        <v>0</v>
      </c>
      <c r="AA23" s="90">
        <f t="shared" si="29"/>
        <v>0</v>
      </c>
      <c r="AB23" s="61">
        <f t="shared" si="30"/>
        <v>18</v>
      </c>
      <c r="AC23" s="90">
        <f t="shared" si="31"/>
        <v>0</v>
      </c>
      <c r="AD23" s="57">
        <f t="shared" si="32"/>
        <v>0</v>
      </c>
      <c r="AE23" s="90">
        <f t="shared" si="108"/>
        <v>0</v>
      </c>
      <c r="AF23" s="57">
        <f t="shared" si="33"/>
        <v>0</v>
      </c>
      <c r="AG23" s="61">
        <f t="shared" si="34"/>
        <v>18</v>
      </c>
      <c r="AH23" s="90">
        <f t="shared" si="109"/>
        <v>0</v>
      </c>
      <c r="AI23" s="57">
        <f t="shared" si="36"/>
        <v>0</v>
      </c>
      <c r="AJ23" s="90">
        <f t="shared" si="106"/>
        <v>0</v>
      </c>
      <c r="AK23" s="57">
        <f t="shared" si="7"/>
        <v>0</v>
      </c>
      <c r="AL23" s="61">
        <f t="shared" si="37"/>
        <v>18</v>
      </c>
      <c r="AM23" s="90">
        <f t="shared" si="38"/>
        <v>0</v>
      </c>
      <c r="AN23" s="57">
        <f t="shared" si="39"/>
        <v>0</v>
      </c>
      <c r="AO23" s="90">
        <f t="shared" si="107"/>
        <v>0</v>
      </c>
      <c r="AP23" s="57">
        <f t="shared" si="9"/>
        <v>0</v>
      </c>
      <c r="AQ23" s="61">
        <f t="shared" si="40"/>
        <v>18</v>
      </c>
      <c r="AR23" s="90">
        <f t="shared" si="41"/>
        <v>0</v>
      </c>
      <c r="AS23" s="57">
        <f t="shared" si="42"/>
        <v>0</v>
      </c>
      <c r="AT23" s="90">
        <f t="shared" si="43"/>
        <v>0</v>
      </c>
      <c r="AU23" s="57">
        <f t="shared" si="10"/>
        <v>0</v>
      </c>
      <c r="AV23" s="61">
        <f t="shared" si="44"/>
        <v>18</v>
      </c>
      <c r="AW23" s="89">
        <f t="shared" si="95"/>
        <v>0</v>
      </c>
      <c r="AX23" s="57">
        <f t="shared" si="45"/>
        <v>0</v>
      </c>
      <c r="AY23" s="57">
        <v>0</v>
      </c>
      <c r="AZ23" s="57">
        <f t="shared" si="11"/>
        <v>0</v>
      </c>
      <c r="BA23" s="61">
        <f t="shared" si="46"/>
        <v>18</v>
      </c>
      <c r="BB23" s="90">
        <f t="shared" si="47"/>
        <v>0</v>
      </c>
      <c r="BC23" s="57">
        <f t="shared" si="48"/>
        <v>0</v>
      </c>
      <c r="BD23" s="90">
        <f t="shared" si="49"/>
        <v>0</v>
      </c>
      <c r="BE23" s="57">
        <f t="shared" si="12"/>
        <v>0</v>
      </c>
      <c r="BF23" s="61">
        <f t="shared" si="50"/>
        <v>18</v>
      </c>
      <c r="BG23" s="90">
        <f t="shared" si="51"/>
        <v>0</v>
      </c>
      <c r="BH23" s="57">
        <f t="shared" si="52"/>
        <v>0</v>
      </c>
      <c r="BI23" s="90">
        <f t="shared" si="53"/>
        <v>0</v>
      </c>
      <c r="BJ23" s="57">
        <f t="shared" si="13"/>
        <v>0</v>
      </c>
      <c r="BK23" s="61">
        <f t="shared" si="54"/>
        <v>18</v>
      </c>
      <c r="BL23" s="90">
        <f t="shared" si="55"/>
        <v>0</v>
      </c>
      <c r="BM23" s="57">
        <f t="shared" si="56"/>
        <v>0</v>
      </c>
      <c r="BN23" s="90">
        <f t="shared" si="57"/>
        <v>0</v>
      </c>
      <c r="BO23" s="57">
        <f t="shared" si="14"/>
        <v>0</v>
      </c>
      <c r="BP23" s="61">
        <f t="shared" si="58"/>
        <v>18</v>
      </c>
      <c r="BQ23" s="90">
        <f t="shared" si="59"/>
        <v>0</v>
      </c>
      <c r="BR23" s="57">
        <f t="shared" si="60"/>
        <v>0</v>
      </c>
      <c r="BS23" s="90">
        <f t="shared" si="61"/>
        <v>0</v>
      </c>
      <c r="BT23" s="57">
        <f t="shared" si="15"/>
        <v>0</v>
      </c>
      <c r="BU23" s="61">
        <f t="shared" si="62"/>
        <v>18</v>
      </c>
      <c r="BV23" s="90">
        <f t="shared" si="63"/>
        <v>0</v>
      </c>
      <c r="BW23" s="57">
        <f t="shared" si="64"/>
        <v>0</v>
      </c>
      <c r="BX23" s="90">
        <f t="shared" si="65"/>
        <v>0</v>
      </c>
      <c r="BY23" s="57">
        <f t="shared" si="16"/>
        <v>0</v>
      </c>
      <c r="BZ23">
        <f t="shared" si="66"/>
        <v>18</v>
      </c>
      <c r="CA23" s="90">
        <f t="shared" si="67"/>
        <v>0</v>
      </c>
      <c r="CB23" s="57">
        <f t="shared" si="68"/>
        <v>0</v>
      </c>
      <c r="CC23" s="90">
        <f t="shared" si="69"/>
        <v>0</v>
      </c>
      <c r="CD23" s="57">
        <f t="shared" si="17"/>
        <v>0</v>
      </c>
      <c r="CE23" s="61">
        <f t="shared" si="70"/>
        <v>18</v>
      </c>
      <c r="CF23" s="90">
        <f t="shared" si="71"/>
        <v>0</v>
      </c>
      <c r="CG23" s="57">
        <f t="shared" si="72"/>
        <v>0</v>
      </c>
      <c r="CH23" s="90">
        <f t="shared" si="73"/>
        <v>0</v>
      </c>
      <c r="CI23" s="57">
        <f t="shared" si="18"/>
        <v>0</v>
      </c>
      <c r="CJ23" s="61">
        <f t="shared" si="74"/>
        <v>18</v>
      </c>
      <c r="CK23" s="90">
        <f t="shared" si="75"/>
        <v>0</v>
      </c>
      <c r="CL23" s="57">
        <f t="shared" si="76"/>
        <v>0</v>
      </c>
      <c r="CM23" s="90">
        <f t="shared" si="77"/>
        <v>0</v>
      </c>
      <c r="CN23" s="57">
        <f t="shared" si="19"/>
        <v>0</v>
      </c>
      <c r="CO23">
        <f t="shared" si="78"/>
        <v>18</v>
      </c>
      <c r="CP23" s="90">
        <f t="shared" si="79"/>
        <v>0</v>
      </c>
      <c r="CQ23" s="57">
        <f t="shared" si="80"/>
        <v>0</v>
      </c>
      <c r="CR23" s="90">
        <f t="shared" si="81"/>
        <v>0</v>
      </c>
      <c r="CS23" s="57">
        <f t="shared" si="20"/>
        <v>0</v>
      </c>
      <c r="CT23">
        <f t="shared" si="82"/>
        <v>18</v>
      </c>
      <c r="CU23" s="90">
        <f t="shared" si="83"/>
        <v>0</v>
      </c>
      <c r="CV23" s="57">
        <f t="shared" si="84"/>
        <v>0</v>
      </c>
      <c r="CW23" s="90">
        <f t="shared" si="85"/>
        <v>0</v>
      </c>
      <c r="CX23" s="57">
        <f t="shared" si="21"/>
        <v>0</v>
      </c>
      <c r="CY23" s="61">
        <f t="shared" si="86"/>
        <v>18</v>
      </c>
      <c r="CZ23" s="90">
        <f t="shared" si="87"/>
        <v>0</v>
      </c>
      <c r="DA23" s="57">
        <f t="shared" si="88"/>
        <v>0</v>
      </c>
      <c r="DB23" s="90">
        <f t="shared" si="89"/>
        <v>0</v>
      </c>
      <c r="DC23" s="57">
        <f t="shared" si="22"/>
        <v>0</v>
      </c>
      <c r="DD23" s="57">
        <f t="shared" si="3"/>
        <v>0</v>
      </c>
      <c r="DE23" s="57">
        <f t="shared" si="110"/>
        <v>0</v>
      </c>
      <c r="DF23" s="57">
        <f t="shared" si="111"/>
        <v>0</v>
      </c>
      <c r="DG23" s="57">
        <f t="shared" si="112"/>
        <v>0</v>
      </c>
      <c r="DH23" s="90">
        <f t="shared" si="91"/>
        <v>130099330.99089368</v>
      </c>
      <c r="DI23" s="57">
        <f t="shared" si="92"/>
        <v>130099330.99089368</v>
      </c>
      <c r="DJ23" s="61">
        <f t="shared" si="93"/>
        <v>18</v>
      </c>
    </row>
    <row r="24" spans="1:114" x14ac:dyDescent="0.3">
      <c r="A24" s="55" t="s">
        <v>55</v>
      </c>
      <c r="B24" s="61"/>
      <c r="C24" s="59">
        <v>19967220</v>
      </c>
      <c r="G24" s="82">
        <f t="shared" si="4"/>
        <v>19</v>
      </c>
      <c r="H24" s="83">
        <f t="shared" si="0"/>
        <v>0.43362900015020184</v>
      </c>
      <c r="I24" s="83">
        <f t="shared" si="1"/>
        <v>7.1765205252128492</v>
      </c>
      <c r="J24" s="87">
        <f t="shared" si="96"/>
        <v>0</v>
      </c>
      <c r="K24" s="87">
        <f t="shared" si="94"/>
        <v>0</v>
      </c>
      <c r="L24" s="85">
        <f t="shared" si="99"/>
        <v>-1980045278.5456295</v>
      </c>
      <c r="M24" s="86">
        <f t="shared" si="105"/>
        <v>128067917.2742568</v>
      </c>
      <c r="N24" s="86">
        <f t="shared" si="100"/>
        <v>0</v>
      </c>
      <c r="O24" s="86">
        <f t="shared" si="101"/>
        <v>0</v>
      </c>
      <c r="P24" s="86">
        <f t="shared" si="102"/>
        <v>263534915.15318829</v>
      </c>
      <c r="Q24" s="86">
        <f t="shared" si="103"/>
        <v>-135466997.87893149</v>
      </c>
      <c r="R24" s="86">
        <f t="shared" si="104"/>
        <v>2368440.999408891</v>
      </c>
      <c r="S24" s="86">
        <f t="shared" si="2"/>
        <v>0</v>
      </c>
      <c r="T24" s="86">
        <f t="shared" si="24"/>
        <v>0</v>
      </c>
      <c r="U24" s="79">
        <f t="shared" si="25"/>
        <v>130436358.27366568</v>
      </c>
      <c r="W24" s="61">
        <f t="shared" si="26"/>
        <v>19</v>
      </c>
      <c r="X24" s="90">
        <f t="shared" si="27"/>
        <v>0</v>
      </c>
      <c r="Y24" s="57">
        <f t="shared" si="28"/>
        <v>0</v>
      </c>
      <c r="Z24" s="90">
        <f t="shared" si="97"/>
        <v>0</v>
      </c>
      <c r="AA24" s="90">
        <f t="shared" si="29"/>
        <v>0</v>
      </c>
      <c r="AB24" s="61">
        <f t="shared" si="30"/>
        <v>19</v>
      </c>
      <c r="AC24" s="90">
        <f t="shared" si="31"/>
        <v>0</v>
      </c>
      <c r="AD24" s="57">
        <f t="shared" si="32"/>
        <v>0</v>
      </c>
      <c r="AE24" s="90">
        <f t="shared" si="108"/>
        <v>0</v>
      </c>
      <c r="AF24" s="57">
        <f t="shared" si="33"/>
        <v>0</v>
      </c>
      <c r="AG24" s="61">
        <f t="shared" si="34"/>
        <v>19</v>
      </c>
      <c r="AH24" s="90">
        <f t="shared" si="109"/>
        <v>0</v>
      </c>
      <c r="AI24" s="57">
        <f t="shared" si="36"/>
        <v>0</v>
      </c>
      <c r="AJ24" s="90">
        <f t="shared" si="106"/>
        <v>0</v>
      </c>
      <c r="AK24" s="57">
        <f t="shared" si="7"/>
        <v>0</v>
      </c>
      <c r="AL24" s="61">
        <f t="shared" si="37"/>
        <v>19</v>
      </c>
      <c r="AM24" s="90">
        <f t="shared" si="38"/>
        <v>0</v>
      </c>
      <c r="AN24" s="57">
        <f t="shared" si="39"/>
        <v>0</v>
      </c>
      <c r="AO24" s="90">
        <f t="shared" si="107"/>
        <v>0</v>
      </c>
      <c r="AP24" s="57">
        <f t="shared" si="9"/>
        <v>0</v>
      </c>
      <c r="AQ24" s="61">
        <f t="shared" si="40"/>
        <v>19</v>
      </c>
      <c r="AR24" s="90">
        <f t="shared" si="41"/>
        <v>0</v>
      </c>
      <c r="AS24" s="57">
        <f t="shared" si="42"/>
        <v>0</v>
      </c>
      <c r="AT24" s="90">
        <f t="shared" si="43"/>
        <v>0</v>
      </c>
      <c r="AU24" s="57">
        <f t="shared" si="10"/>
        <v>0</v>
      </c>
      <c r="AV24" s="61">
        <f t="shared" si="44"/>
        <v>19</v>
      </c>
      <c r="AW24" s="89">
        <f t="shared" si="95"/>
        <v>0</v>
      </c>
      <c r="AX24" s="57">
        <f t="shared" si="45"/>
        <v>0</v>
      </c>
      <c r="AY24" s="57">
        <v>0</v>
      </c>
      <c r="AZ24" s="57">
        <f t="shared" si="11"/>
        <v>0</v>
      </c>
      <c r="BA24" s="61">
        <f t="shared" si="46"/>
        <v>19</v>
      </c>
      <c r="BB24" s="90">
        <f t="shared" si="47"/>
        <v>0</v>
      </c>
      <c r="BC24" s="57">
        <f t="shared" si="48"/>
        <v>0</v>
      </c>
      <c r="BD24" s="90">
        <f t="shared" si="49"/>
        <v>0</v>
      </c>
      <c r="BE24" s="57">
        <f t="shared" si="12"/>
        <v>0</v>
      </c>
      <c r="BF24" s="61">
        <f t="shared" si="50"/>
        <v>19</v>
      </c>
      <c r="BG24" s="90">
        <f t="shared" si="51"/>
        <v>0</v>
      </c>
      <c r="BH24" s="57">
        <f t="shared" si="52"/>
        <v>0</v>
      </c>
      <c r="BI24" s="90">
        <f t="shared" si="53"/>
        <v>0</v>
      </c>
      <c r="BJ24" s="57">
        <f t="shared" si="13"/>
        <v>0</v>
      </c>
      <c r="BK24" s="61">
        <f t="shared" si="54"/>
        <v>19</v>
      </c>
      <c r="BL24" s="90">
        <f t="shared" si="55"/>
        <v>0</v>
      </c>
      <c r="BM24" s="57">
        <f t="shared" si="56"/>
        <v>0</v>
      </c>
      <c r="BN24" s="90">
        <f t="shared" si="57"/>
        <v>0</v>
      </c>
      <c r="BO24" s="57">
        <f t="shared" si="14"/>
        <v>0</v>
      </c>
      <c r="BP24" s="61">
        <f t="shared" si="58"/>
        <v>19</v>
      </c>
      <c r="BQ24" s="90">
        <f t="shared" si="59"/>
        <v>0</v>
      </c>
      <c r="BR24" s="57">
        <f t="shared" si="60"/>
        <v>0</v>
      </c>
      <c r="BS24" s="90">
        <f t="shared" si="61"/>
        <v>0</v>
      </c>
      <c r="BT24" s="57">
        <f t="shared" si="15"/>
        <v>0</v>
      </c>
      <c r="BU24" s="61">
        <f t="shared" si="62"/>
        <v>19</v>
      </c>
      <c r="BV24" s="90">
        <f t="shared" si="63"/>
        <v>0</v>
      </c>
      <c r="BW24" s="57">
        <f t="shared" si="64"/>
        <v>0</v>
      </c>
      <c r="BX24" s="90">
        <f t="shared" si="65"/>
        <v>0</v>
      </c>
      <c r="BY24" s="57">
        <f t="shared" si="16"/>
        <v>0</v>
      </c>
      <c r="BZ24">
        <f t="shared" si="66"/>
        <v>19</v>
      </c>
      <c r="CA24" s="90">
        <f t="shared" si="67"/>
        <v>0</v>
      </c>
      <c r="CB24" s="57">
        <f t="shared" si="68"/>
        <v>0</v>
      </c>
      <c r="CC24" s="90">
        <f t="shared" si="69"/>
        <v>0</v>
      </c>
      <c r="CD24" s="57">
        <f t="shared" si="17"/>
        <v>0</v>
      </c>
      <c r="CE24" s="61">
        <f t="shared" si="70"/>
        <v>19</v>
      </c>
      <c r="CF24" s="90">
        <f t="shared" si="71"/>
        <v>0</v>
      </c>
      <c r="CG24" s="57">
        <f t="shared" si="72"/>
        <v>0</v>
      </c>
      <c r="CH24" s="90">
        <f t="shared" si="73"/>
        <v>0</v>
      </c>
      <c r="CI24" s="57">
        <f t="shared" si="18"/>
        <v>0</v>
      </c>
      <c r="CJ24" s="61">
        <f t="shared" si="74"/>
        <v>19</v>
      </c>
      <c r="CK24" s="90">
        <f t="shared" si="75"/>
        <v>0</v>
      </c>
      <c r="CL24" s="57">
        <f t="shared" si="76"/>
        <v>0</v>
      </c>
      <c r="CM24" s="90">
        <f t="shared" si="77"/>
        <v>0</v>
      </c>
      <c r="CN24" s="57">
        <f t="shared" si="19"/>
        <v>0</v>
      </c>
      <c r="CO24">
        <f t="shared" si="78"/>
        <v>19</v>
      </c>
      <c r="CP24" s="90">
        <f t="shared" si="79"/>
        <v>0</v>
      </c>
      <c r="CQ24" s="57">
        <f t="shared" si="80"/>
        <v>0</v>
      </c>
      <c r="CR24" s="90">
        <f t="shared" si="81"/>
        <v>0</v>
      </c>
      <c r="CS24" s="57">
        <f t="shared" si="20"/>
        <v>0</v>
      </c>
      <c r="CT24">
        <f t="shared" si="82"/>
        <v>19</v>
      </c>
      <c r="CU24" s="90">
        <f t="shared" si="83"/>
        <v>0</v>
      </c>
      <c r="CV24" s="57">
        <f t="shared" si="84"/>
        <v>0</v>
      </c>
      <c r="CW24" s="90">
        <f t="shared" si="85"/>
        <v>0</v>
      </c>
      <c r="CX24" s="57">
        <f t="shared" si="21"/>
        <v>0</v>
      </c>
      <c r="CY24" s="61">
        <f t="shared" si="86"/>
        <v>19</v>
      </c>
      <c r="CZ24" s="90">
        <f t="shared" si="87"/>
        <v>0</v>
      </c>
      <c r="DA24" s="57">
        <f t="shared" si="88"/>
        <v>0</v>
      </c>
      <c r="DB24" s="90">
        <f t="shared" si="89"/>
        <v>0</v>
      </c>
      <c r="DC24" s="57">
        <f t="shared" si="22"/>
        <v>0</v>
      </c>
      <c r="DD24" s="57">
        <f t="shared" si="3"/>
        <v>0</v>
      </c>
      <c r="DE24" s="57">
        <f t="shared" si="110"/>
        <v>0</v>
      </c>
      <c r="DF24" s="57">
        <f t="shared" si="111"/>
        <v>0</v>
      </c>
      <c r="DG24" s="57">
        <f t="shared" si="112"/>
        <v>0</v>
      </c>
      <c r="DH24" s="90">
        <f t="shared" si="91"/>
        <v>130436358.27366568</v>
      </c>
      <c r="DI24" s="57">
        <f t="shared" si="92"/>
        <v>130436358.27366568</v>
      </c>
      <c r="DJ24" s="61">
        <f t="shared" si="93"/>
        <v>19</v>
      </c>
    </row>
    <row r="25" spans="1:114" x14ac:dyDescent="0.3">
      <c r="A25" s="55" t="s">
        <v>56</v>
      </c>
      <c r="B25" s="61"/>
      <c r="C25" s="58">
        <v>7.1480000000000002E-2</v>
      </c>
      <c r="G25" s="82">
        <f t="shared" si="4"/>
        <v>20</v>
      </c>
      <c r="H25" s="83">
        <f t="shared" si="0"/>
        <v>0.46785100084205583</v>
      </c>
      <c r="I25" s="83">
        <f t="shared" si="1"/>
        <v>6.7428915250626478</v>
      </c>
      <c r="J25" s="87">
        <f t="shared" si="96"/>
        <v>0</v>
      </c>
      <c r="K25" s="87">
        <f t="shared" si="94"/>
        <v>0</v>
      </c>
      <c r="L25" s="85">
        <f t="shared" si="99"/>
        <v>-2264378369.2027082</v>
      </c>
      <c r="M25" s="86">
        <f t="shared" si="105"/>
        <v>128067917.2742568</v>
      </c>
      <c r="N25" s="86">
        <f t="shared" si="100"/>
        <v>0</v>
      </c>
      <c r="O25" s="86">
        <f t="shared" si="101"/>
        <v>0</v>
      </c>
      <c r="P25" s="86">
        <f t="shared" si="102"/>
        <v>284333090.65707791</v>
      </c>
      <c r="Q25" s="86">
        <f t="shared" si="103"/>
        <v>-156265173.38282108</v>
      </c>
      <c r="R25" s="86">
        <f t="shared" si="104"/>
        <v>2732066.4753372595</v>
      </c>
      <c r="S25" s="86">
        <f t="shared" si="2"/>
        <v>0</v>
      </c>
      <c r="T25" s="86">
        <f t="shared" si="24"/>
        <v>0</v>
      </c>
      <c r="U25" s="79">
        <f t="shared" si="25"/>
        <v>130799983.74959409</v>
      </c>
      <c r="W25" s="61">
        <f t="shared" si="26"/>
        <v>20</v>
      </c>
      <c r="X25" s="90">
        <f t="shared" si="27"/>
        <v>0</v>
      </c>
      <c r="Y25" s="57">
        <f t="shared" si="28"/>
        <v>0</v>
      </c>
      <c r="Z25" s="90">
        <f t="shared" si="97"/>
        <v>0</v>
      </c>
      <c r="AA25" s="90">
        <f t="shared" si="29"/>
        <v>0</v>
      </c>
      <c r="AB25" s="61">
        <f t="shared" si="30"/>
        <v>20</v>
      </c>
      <c r="AC25" s="90">
        <f t="shared" si="31"/>
        <v>0</v>
      </c>
      <c r="AD25" s="57">
        <f t="shared" si="32"/>
        <v>0</v>
      </c>
      <c r="AE25" s="90">
        <f t="shared" si="108"/>
        <v>0</v>
      </c>
      <c r="AF25" s="57">
        <f t="shared" si="33"/>
        <v>0</v>
      </c>
      <c r="AG25" s="61">
        <f t="shared" si="34"/>
        <v>20</v>
      </c>
      <c r="AH25" s="90">
        <f t="shared" si="109"/>
        <v>0</v>
      </c>
      <c r="AI25" s="57">
        <f t="shared" si="36"/>
        <v>0</v>
      </c>
      <c r="AJ25" s="90">
        <f t="shared" si="106"/>
        <v>0</v>
      </c>
      <c r="AK25" s="57">
        <f t="shared" si="7"/>
        <v>0</v>
      </c>
      <c r="AL25" s="61">
        <f t="shared" si="37"/>
        <v>20</v>
      </c>
      <c r="AM25" s="90">
        <f t="shared" si="38"/>
        <v>0</v>
      </c>
      <c r="AN25" s="57">
        <f t="shared" si="39"/>
        <v>0</v>
      </c>
      <c r="AO25" s="90">
        <f t="shared" si="107"/>
        <v>0</v>
      </c>
      <c r="AP25" s="57">
        <f t="shared" si="9"/>
        <v>0</v>
      </c>
      <c r="AQ25" s="61">
        <f t="shared" si="40"/>
        <v>20</v>
      </c>
      <c r="AR25" s="90">
        <f t="shared" si="41"/>
        <v>0</v>
      </c>
      <c r="AS25" s="57">
        <f t="shared" si="42"/>
        <v>0</v>
      </c>
      <c r="AT25" s="90">
        <f t="shared" si="43"/>
        <v>0</v>
      </c>
      <c r="AU25" s="57">
        <f t="shared" si="10"/>
        <v>0</v>
      </c>
      <c r="AV25" s="61">
        <f t="shared" si="44"/>
        <v>20</v>
      </c>
      <c r="AW25" s="89">
        <f t="shared" si="95"/>
        <v>0</v>
      </c>
      <c r="AX25" s="57">
        <f t="shared" si="45"/>
        <v>0</v>
      </c>
      <c r="AY25" s="57">
        <v>0</v>
      </c>
      <c r="AZ25" s="57">
        <f t="shared" si="11"/>
        <v>0</v>
      </c>
      <c r="BA25" s="61">
        <f t="shared" si="46"/>
        <v>20</v>
      </c>
      <c r="BB25" s="90">
        <f t="shared" si="47"/>
        <v>0</v>
      </c>
      <c r="BC25" s="57">
        <f t="shared" si="48"/>
        <v>0</v>
      </c>
      <c r="BD25" s="90">
        <f t="shared" si="49"/>
        <v>0</v>
      </c>
      <c r="BE25" s="57">
        <f t="shared" si="12"/>
        <v>0</v>
      </c>
      <c r="BF25" s="61">
        <f t="shared" si="50"/>
        <v>20</v>
      </c>
      <c r="BG25" s="90">
        <f t="shared" si="51"/>
        <v>0</v>
      </c>
      <c r="BH25" s="57">
        <f t="shared" si="52"/>
        <v>0</v>
      </c>
      <c r="BI25" s="90">
        <f t="shared" si="53"/>
        <v>0</v>
      </c>
      <c r="BJ25" s="57">
        <f t="shared" si="13"/>
        <v>0</v>
      </c>
      <c r="BK25" s="61">
        <f t="shared" si="54"/>
        <v>20</v>
      </c>
      <c r="BL25" s="90">
        <f t="shared" si="55"/>
        <v>0</v>
      </c>
      <c r="BM25" s="57">
        <f t="shared" si="56"/>
        <v>0</v>
      </c>
      <c r="BN25" s="90">
        <f t="shared" si="57"/>
        <v>0</v>
      </c>
      <c r="BO25" s="57">
        <f t="shared" si="14"/>
        <v>0</v>
      </c>
      <c r="BP25" s="61">
        <f t="shared" si="58"/>
        <v>20</v>
      </c>
      <c r="BQ25" s="90">
        <f t="shared" si="59"/>
        <v>0</v>
      </c>
      <c r="BR25" s="57">
        <f t="shared" si="60"/>
        <v>0</v>
      </c>
      <c r="BS25" s="90">
        <f t="shared" si="61"/>
        <v>0</v>
      </c>
      <c r="BT25" s="57">
        <f t="shared" si="15"/>
        <v>0</v>
      </c>
      <c r="BU25" s="61">
        <f t="shared" si="62"/>
        <v>20</v>
      </c>
      <c r="BV25" s="90">
        <f t="shared" si="63"/>
        <v>0</v>
      </c>
      <c r="BW25" s="57">
        <f t="shared" si="64"/>
        <v>0</v>
      </c>
      <c r="BX25" s="90">
        <f t="shared" si="65"/>
        <v>0</v>
      </c>
      <c r="BY25" s="57">
        <f t="shared" si="16"/>
        <v>0</v>
      </c>
      <c r="BZ25">
        <f t="shared" si="66"/>
        <v>20</v>
      </c>
      <c r="CA25" s="90">
        <f t="shared" si="67"/>
        <v>0</v>
      </c>
      <c r="CB25" s="57">
        <f t="shared" si="68"/>
        <v>0</v>
      </c>
      <c r="CC25" s="90">
        <f t="shared" si="69"/>
        <v>0</v>
      </c>
      <c r="CD25" s="57">
        <f t="shared" si="17"/>
        <v>0</v>
      </c>
      <c r="CE25" s="61">
        <f t="shared" si="70"/>
        <v>20</v>
      </c>
      <c r="CF25" s="90">
        <f t="shared" si="71"/>
        <v>0</v>
      </c>
      <c r="CG25" s="57">
        <f t="shared" si="72"/>
        <v>0</v>
      </c>
      <c r="CH25" s="90">
        <f t="shared" si="73"/>
        <v>0</v>
      </c>
      <c r="CI25" s="57">
        <f t="shared" si="18"/>
        <v>0</v>
      </c>
      <c r="CJ25" s="61">
        <f t="shared" si="74"/>
        <v>20</v>
      </c>
      <c r="CK25" s="90">
        <f t="shared" si="75"/>
        <v>0</v>
      </c>
      <c r="CL25" s="57">
        <f t="shared" si="76"/>
        <v>0</v>
      </c>
      <c r="CM25" s="90">
        <f t="shared" si="77"/>
        <v>0</v>
      </c>
      <c r="CN25" s="57">
        <f t="shared" si="19"/>
        <v>0</v>
      </c>
      <c r="CO25">
        <f t="shared" si="78"/>
        <v>20</v>
      </c>
      <c r="CP25" s="90">
        <f t="shared" si="79"/>
        <v>0</v>
      </c>
      <c r="CQ25" s="57">
        <f t="shared" si="80"/>
        <v>0</v>
      </c>
      <c r="CR25" s="90">
        <f t="shared" si="81"/>
        <v>0</v>
      </c>
      <c r="CS25" s="57">
        <f t="shared" si="20"/>
        <v>0</v>
      </c>
      <c r="CT25">
        <f t="shared" si="82"/>
        <v>20</v>
      </c>
      <c r="CU25" s="90">
        <f t="shared" si="83"/>
        <v>0</v>
      </c>
      <c r="CV25" s="57">
        <f t="shared" si="84"/>
        <v>0</v>
      </c>
      <c r="CW25" s="90">
        <f t="shared" si="85"/>
        <v>0</v>
      </c>
      <c r="CX25" s="57">
        <f t="shared" si="21"/>
        <v>0</v>
      </c>
      <c r="CY25" s="61">
        <f t="shared" si="86"/>
        <v>20</v>
      </c>
      <c r="CZ25" s="90">
        <f t="shared" si="87"/>
        <v>0</v>
      </c>
      <c r="DA25" s="57">
        <f t="shared" si="88"/>
        <v>0</v>
      </c>
      <c r="DB25" s="90">
        <f t="shared" si="89"/>
        <v>0</v>
      </c>
      <c r="DC25" s="57">
        <f t="shared" si="22"/>
        <v>0</v>
      </c>
      <c r="DD25" s="57">
        <f t="shared" si="3"/>
        <v>0</v>
      </c>
      <c r="DE25" s="57">
        <f t="shared" si="110"/>
        <v>0</v>
      </c>
      <c r="DF25" s="57">
        <f t="shared" si="111"/>
        <v>0</v>
      </c>
      <c r="DG25" s="57">
        <f t="shared" si="112"/>
        <v>0</v>
      </c>
      <c r="DH25" s="90">
        <f t="shared" si="91"/>
        <v>130799983.74959409</v>
      </c>
      <c r="DI25" s="57">
        <f t="shared" si="92"/>
        <v>130799983.74959409</v>
      </c>
      <c r="DJ25" s="61">
        <f t="shared" si="93"/>
        <v>20</v>
      </c>
    </row>
    <row r="26" spans="1:114" x14ac:dyDescent="0.3">
      <c r="A26" s="61"/>
      <c r="B26" s="61"/>
      <c r="C26" s="61"/>
      <c r="G26" s="82">
        <f t="shared" si="4"/>
        <v>21</v>
      </c>
      <c r="H26" s="83">
        <f t="shared" si="0"/>
        <v>0.50477380182851095</v>
      </c>
      <c r="I26" s="83">
        <f t="shared" si="1"/>
        <v>6.2750405242205902</v>
      </c>
      <c r="J26" s="87">
        <f t="shared" si="96"/>
        <v>0</v>
      </c>
      <c r="K26" s="87">
        <f t="shared" si="94"/>
        <v>0</v>
      </c>
      <c r="L26" s="85">
        <f t="shared" si="99"/>
        <v>-2571151027.3744426</v>
      </c>
      <c r="M26" s="86">
        <f t="shared" si="105"/>
        <v>128067917.2742568</v>
      </c>
      <c r="N26" s="86">
        <f t="shared" si="100"/>
        <v>0</v>
      </c>
      <c r="O26" s="86">
        <f t="shared" si="101"/>
        <v>0</v>
      </c>
      <c r="P26" s="86">
        <f t="shared" si="102"/>
        <v>306772658.17173457</v>
      </c>
      <c r="Q26" s="86">
        <f t="shared" si="103"/>
        <v>-178704740.89747775</v>
      </c>
      <c r="R26" s="86">
        <f t="shared" si="104"/>
        <v>3124389.2738258969</v>
      </c>
      <c r="S26" s="86">
        <f t="shared" si="2"/>
        <v>0</v>
      </c>
      <c r="T26" s="86">
        <f t="shared" si="24"/>
        <v>0</v>
      </c>
      <c r="U26" s="79">
        <f t="shared" si="25"/>
        <v>131192306.54808272</v>
      </c>
      <c r="W26" s="61">
        <f t="shared" si="26"/>
        <v>21</v>
      </c>
      <c r="X26" s="90">
        <f t="shared" si="27"/>
        <v>0</v>
      </c>
      <c r="Y26" s="57">
        <f t="shared" si="28"/>
        <v>0</v>
      </c>
      <c r="Z26" s="90">
        <f t="shared" si="97"/>
        <v>0</v>
      </c>
      <c r="AA26" s="90">
        <f t="shared" si="29"/>
        <v>0</v>
      </c>
      <c r="AB26" s="61">
        <f t="shared" si="30"/>
        <v>21</v>
      </c>
      <c r="AC26" s="90">
        <f t="shared" si="31"/>
        <v>0</v>
      </c>
      <c r="AD26" s="57">
        <f t="shared" si="32"/>
        <v>0</v>
      </c>
      <c r="AE26" s="90">
        <f t="shared" si="108"/>
        <v>0</v>
      </c>
      <c r="AF26" s="57">
        <f t="shared" si="33"/>
        <v>0</v>
      </c>
      <c r="AG26" s="61">
        <f t="shared" si="34"/>
        <v>21</v>
      </c>
      <c r="AH26" s="90">
        <f t="shared" si="109"/>
        <v>0</v>
      </c>
      <c r="AI26" s="57">
        <f t="shared" si="36"/>
        <v>0</v>
      </c>
      <c r="AJ26" s="90">
        <f t="shared" si="106"/>
        <v>0</v>
      </c>
      <c r="AK26" s="57">
        <f t="shared" si="7"/>
        <v>0</v>
      </c>
      <c r="AL26" s="61">
        <f t="shared" si="37"/>
        <v>21</v>
      </c>
      <c r="AM26" s="90">
        <f t="shared" si="38"/>
        <v>0</v>
      </c>
      <c r="AN26" s="57">
        <f t="shared" si="39"/>
        <v>0</v>
      </c>
      <c r="AO26" s="90">
        <f t="shared" si="107"/>
        <v>0</v>
      </c>
      <c r="AP26" s="57">
        <f t="shared" si="9"/>
        <v>0</v>
      </c>
      <c r="AQ26" s="61">
        <f t="shared" si="40"/>
        <v>21</v>
      </c>
      <c r="AR26" s="90">
        <f t="shared" si="41"/>
        <v>0</v>
      </c>
      <c r="AS26" s="57">
        <f t="shared" si="42"/>
        <v>0</v>
      </c>
      <c r="AT26" s="90">
        <f t="shared" si="43"/>
        <v>0</v>
      </c>
      <c r="AU26" s="57">
        <f t="shared" si="10"/>
        <v>0</v>
      </c>
      <c r="AV26" s="61">
        <f t="shared" si="44"/>
        <v>21</v>
      </c>
      <c r="AW26" s="89">
        <f t="shared" si="95"/>
        <v>0</v>
      </c>
      <c r="AX26" s="57">
        <f t="shared" si="45"/>
        <v>0</v>
      </c>
      <c r="AY26" s="57">
        <v>0</v>
      </c>
      <c r="AZ26" s="57">
        <f t="shared" si="11"/>
        <v>0</v>
      </c>
      <c r="BA26" s="61">
        <f t="shared" si="46"/>
        <v>21</v>
      </c>
      <c r="BB26" s="90">
        <f t="shared" si="47"/>
        <v>0</v>
      </c>
      <c r="BC26" s="57">
        <f t="shared" si="48"/>
        <v>0</v>
      </c>
      <c r="BD26" s="90">
        <f t="shared" si="49"/>
        <v>0</v>
      </c>
      <c r="BE26" s="57">
        <f t="shared" si="12"/>
        <v>0</v>
      </c>
      <c r="BF26" s="61">
        <f t="shared" si="50"/>
        <v>21</v>
      </c>
      <c r="BG26" s="90">
        <f t="shared" si="51"/>
        <v>0</v>
      </c>
      <c r="BH26" s="57">
        <f t="shared" si="52"/>
        <v>0</v>
      </c>
      <c r="BI26" s="90">
        <f t="shared" si="53"/>
        <v>0</v>
      </c>
      <c r="BJ26" s="57">
        <f t="shared" si="13"/>
        <v>0</v>
      </c>
      <c r="BK26" s="61">
        <f t="shared" si="54"/>
        <v>21</v>
      </c>
      <c r="BL26" s="90">
        <f t="shared" si="55"/>
        <v>0</v>
      </c>
      <c r="BM26" s="57">
        <f t="shared" si="56"/>
        <v>0</v>
      </c>
      <c r="BN26" s="90">
        <f t="shared" si="57"/>
        <v>0</v>
      </c>
      <c r="BO26" s="57">
        <f t="shared" si="14"/>
        <v>0</v>
      </c>
      <c r="BP26" s="61">
        <f t="shared" si="58"/>
        <v>21</v>
      </c>
      <c r="BQ26" s="90">
        <f t="shared" si="59"/>
        <v>0</v>
      </c>
      <c r="BR26" s="57">
        <f t="shared" si="60"/>
        <v>0</v>
      </c>
      <c r="BS26" s="90">
        <f t="shared" si="61"/>
        <v>0</v>
      </c>
      <c r="BT26" s="57">
        <f t="shared" si="15"/>
        <v>0</v>
      </c>
      <c r="BU26" s="61">
        <f t="shared" si="62"/>
        <v>21</v>
      </c>
      <c r="BV26" s="90">
        <f t="shared" si="63"/>
        <v>0</v>
      </c>
      <c r="BW26" s="57">
        <f t="shared" si="64"/>
        <v>0</v>
      </c>
      <c r="BX26" s="90">
        <f t="shared" si="65"/>
        <v>0</v>
      </c>
      <c r="BY26" s="57">
        <f t="shared" si="16"/>
        <v>0</v>
      </c>
      <c r="BZ26">
        <f t="shared" si="66"/>
        <v>21</v>
      </c>
      <c r="CA26" s="90">
        <f t="shared" si="67"/>
        <v>0</v>
      </c>
      <c r="CB26" s="57">
        <f t="shared" si="68"/>
        <v>0</v>
      </c>
      <c r="CC26" s="90">
        <f t="shared" si="69"/>
        <v>0</v>
      </c>
      <c r="CD26" s="57">
        <f t="shared" si="17"/>
        <v>0</v>
      </c>
      <c r="CE26" s="61">
        <f t="shared" si="70"/>
        <v>21</v>
      </c>
      <c r="CF26" s="90">
        <f t="shared" si="71"/>
        <v>0</v>
      </c>
      <c r="CG26" s="57">
        <f t="shared" si="72"/>
        <v>0</v>
      </c>
      <c r="CH26" s="90">
        <f t="shared" si="73"/>
        <v>0</v>
      </c>
      <c r="CI26" s="57">
        <f t="shared" si="18"/>
        <v>0</v>
      </c>
      <c r="CJ26" s="61">
        <f t="shared" si="74"/>
        <v>21</v>
      </c>
      <c r="CK26" s="90">
        <f t="shared" si="75"/>
        <v>0</v>
      </c>
      <c r="CL26" s="57">
        <f t="shared" si="76"/>
        <v>0</v>
      </c>
      <c r="CM26" s="90">
        <f t="shared" si="77"/>
        <v>0</v>
      </c>
      <c r="CN26" s="57">
        <f t="shared" si="19"/>
        <v>0</v>
      </c>
      <c r="CO26">
        <f t="shared" si="78"/>
        <v>21</v>
      </c>
      <c r="CP26" s="90">
        <f t="shared" si="79"/>
        <v>0</v>
      </c>
      <c r="CQ26" s="57">
        <f t="shared" si="80"/>
        <v>0</v>
      </c>
      <c r="CR26" s="90">
        <f t="shared" si="81"/>
        <v>0</v>
      </c>
      <c r="CS26" s="57">
        <f t="shared" si="20"/>
        <v>0</v>
      </c>
      <c r="CT26">
        <f t="shared" si="82"/>
        <v>21</v>
      </c>
      <c r="CU26" s="90">
        <f t="shared" si="83"/>
        <v>0</v>
      </c>
      <c r="CV26" s="57">
        <f t="shared" si="84"/>
        <v>0</v>
      </c>
      <c r="CW26" s="90">
        <f t="shared" si="85"/>
        <v>0</v>
      </c>
      <c r="CX26" s="57">
        <f t="shared" si="21"/>
        <v>0</v>
      </c>
      <c r="CY26" s="61">
        <f t="shared" si="86"/>
        <v>21</v>
      </c>
      <c r="CZ26" s="90">
        <f t="shared" si="87"/>
        <v>0</v>
      </c>
      <c r="DA26" s="57">
        <f t="shared" si="88"/>
        <v>0</v>
      </c>
      <c r="DB26" s="90">
        <f t="shared" si="89"/>
        <v>0</v>
      </c>
      <c r="DC26" s="57">
        <f t="shared" si="22"/>
        <v>0</v>
      </c>
      <c r="DD26" s="57">
        <f t="shared" si="3"/>
        <v>0</v>
      </c>
      <c r="DE26" s="57">
        <f t="shared" si="110"/>
        <v>0</v>
      </c>
      <c r="DF26" s="57">
        <f t="shared" si="111"/>
        <v>0</v>
      </c>
      <c r="DG26" s="57">
        <f t="shared" si="112"/>
        <v>0</v>
      </c>
      <c r="DH26" s="90">
        <f t="shared" si="91"/>
        <v>131192306.54808272</v>
      </c>
      <c r="DI26" s="57">
        <f t="shared" si="92"/>
        <v>131192306.54808272</v>
      </c>
      <c r="DJ26" s="61">
        <f t="shared" si="93"/>
        <v>21</v>
      </c>
    </row>
    <row r="27" spans="1:114" x14ac:dyDescent="0.3">
      <c r="A27" s="55" t="s">
        <v>57</v>
      </c>
      <c r="B27" s="61"/>
      <c r="C27" s="59">
        <v>771179585</v>
      </c>
      <c r="G27" s="82">
        <f t="shared" si="4"/>
        <v>22</v>
      </c>
      <c r="H27" s="83">
        <f t="shared" si="0"/>
        <v>0.54461055026881711</v>
      </c>
      <c r="I27" s="83">
        <f t="shared" si="1"/>
        <v>5.7702667223920789</v>
      </c>
      <c r="J27" s="87">
        <f t="shared" si="96"/>
        <v>0</v>
      </c>
      <c r="K27" s="87">
        <f t="shared" si="94"/>
        <v>0</v>
      </c>
      <c r="L27" s="85">
        <f t="shared" si="99"/>
        <v>-2902134183.7290916</v>
      </c>
      <c r="M27" s="86">
        <f t="shared" si="105"/>
        <v>128067917.2742568</v>
      </c>
      <c r="N27" s="86">
        <f t="shared" si="100"/>
        <v>0</v>
      </c>
      <c r="O27" s="86">
        <f t="shared" si="101"/>
        <v>0</v>
      </c>
      <c r="P27" s="86">
        <f t="shared" si="102"/>
        <v>330983156.35464782</v>
      </c>
      <c r="Q27" s="86">
        <f t="shared" si="103"/>
        <v>-202915239.08039102</v>
      </c>
      <c r="R27" s="86">
        <f t="shared" si="104"/>
        <v>3547674.187571256</v>
      </c>
      <c r="S27" s="86">
        <f t="shared" si="2"/>
        <v>0</v>
      </c>
      <c r="T27" s="86">
        <f t="shared" si="24"/>
        <v>0</v>
      </c>
      <c r="U27" s="79">
        <f t="shared" si="25"/>
        <v>131615591.46182805</v>
      </c>
      <c r="W27" s="61">
        <f t="shared" si="26"/>
        <v>22</v>
      </c>
      <c r="X27" s="90">
        <f t="shared" si="27"/>
        <v>0</v>
      </c>
      <c r="Y27" s="57">
        <f t="shared" si="28"/>
        <v>0</v>
      </c>
      <c r="Z27" s="90">
        <f t="shared" si="97"/>
        <v>0</v>
      </c>
      <c r="AA27" s="90">
        <f t="shared" si="29"/>
        <v>0</v>
      </c>
      <c r="AB27" s="61">
        <f t="shared" si="30"/>
        <v>22</v>
      </c>
      <c r="AC27" s="90">
        <f t="shared" si="31"/>
        <v>0</v>
      </c>
      <c r="AD27" s="57">
        <f t="shared" si="32"/>
        <v>0</v>
      </c>
      <c r="AE27" s="90">
        <f t="shared" si="108"/>
        <v>0</v>
      </c>
      <c r="AF27" s="57">
        <f t="shared" si="33"/>
        <v>0</v>
      </c>
      <c r="AG27" s="61">
        <f t="shared" si="34"/>
        <v>22</v>
      </c>
      <c r="AH27" s="90">
        <f t="shared" si="109"/>
        <v>0</v>
      </c>
      <c r="AI27" s="57">
        <f t="shared" si="36"/>
        <v>0</v>
      </c>
      <c r="AJ27" s="90">
        <f t="shared" si="106"/>
        <v>0</v>
      </c>
      <c r="AK27" s="57">
        <f t="shared" si="7"/>
        <v>0</v>
      </c>
      <c r="AL27" s="61">
        <f t="shared" si="37"/>
        <v>22</v>
      </c>
      <c r="AM27" s="90">
        <f t="shared" si="38"/>
        <v>0</v>
      </c>
      <c r="AN27" s="57">
        <f t="shared" si="39"/>
        <v>0</v>
      </c>
      <c r="AO27" s="90">
        <f t="shared" si="107"/>
        <v>0</v>
      </c>
      <c r="AP27" s="57">
        <f t="shared" si="9"/>
        <v>0</v>
      </c>
      <c r="AQ27" s="61">
        <f t="shared" si="40"/>
        <v>22</v>
      </c>
      <c r="AR27" s="90">
        <f t="shared" si="41"/>
        <v>0</v>
      </c>
      <c r="AS27" s="57">
        <f t="shared" si="42"/>
        <v>0</v>
      </c>
      <c r="AT27" s="90">
        <f t="shared" si="43"/>
        <v>0</v>
      </c>
      <c r="AU27" s="57">
        <f t="shared" si="10"/>
        <v>0</v>
      </c>
      <c r="AV27" s="61">
        <f t="shared" si="44"/>
        <v>22</v>
      </c>
      <c r="AW27" s="89">
        <f t="shared" si="95"/>
        <v>0</v>
      </c>
      <c r="AX27" s="57">
        <f t="shared" si="45"/>
        <v>0</v>
      </c>
      <c r="AY27" s="57">
        <v>0</v>
      </c>
      <c r="AZ27" s="57">
        <f t="shared" si="11"/>
        <v>0</v>
      </c>
      <c r="BA27" s="61">
        <f t="shared" si="46"/>
        <v>22</v>
      </c>
      <c r="BB27" s="90">
        <f t="shared" si="47"/>
        <v>0</v>
      </c>
      <c r="BC27" s="57">
        <f t="shared" si="48"/>
        <v>0</v>
      </c>
      <c r="BD27" s="90">
        <f t="shared" si="49"/>
        <v>0</v>
      </c>
      <c r="BE27" s="57">
        <f t="shared" si="12"/>
        <v>0</v>
      </c>
      <c r="BF27" s="61">
        <f t="shared" si="50"/>
        <v>22</v>
      </c>
      <c r="BG27" s="90">
        <f t="shared" si="51"/>
        <v>0</v>
      </c>
      <c r="BH27" s="57">
        <f t="shared" si="52"/>
        <v>0</v>
      </c>
      <c r="BI27" s="90">
        <f t="shared" si="53"/>
        <v>0</v>
      </c>
      <c r="BJ27" s="57">
        <f t="shared" si="13"/>
        <v>0</v>
      </c>
      <c r="BK27" s="61">
        <f t="shared" si="54"/>
        <v>22</v>
      </c>
      <c r="BL27" s="90">
        <f t="shared" si="55"/>
        <v>0</v>
      </c>
      <c r="BM27" s="57">
        <f t="shared" si="56"/>
        <v>0</v>
      </c>
      <c r="BN27" s="90">
        <f t="shared" si="57"/>
        <v>0</v>
      </c>
      <c r="BO27" s="57">
        <f t="shared" si="14"/>
        <v>0</v>
      </c>
      <c r="BP27" s="61">
        <f t="shared" si="58"/>
        <v>22</v>
      </c>
      <c r="BQ27" s="90">
        <f t="shared" si="59"/>
        <v>0</v>
      </c>
      <c r="BR27" s="57">
        <f t="shared" si="60"/>
        <v>0</v>
      </c>
      <c r="BS27" s="90">
        <f t="shared" si="61"/>
        <v>0</v>
      </c>
      <c r="BT27" s="57">
        <f t="shared" si="15"/>
        <v>0</v>
      </c>
      <c r="BU27" s="61">
        <f t="shared" si="62"/>
        <v>22</v>
      </c>
      <c r="BV27" s="90">
        <f t="shared" si="63"/>
        <v>0</v>
      </c>
      <c r="BW27" s="57">
        <f t="shared" si="64"/>
        <v>0</v>
      </c>
      <c r="BX27" s="90">
        <f t="shared" si="65"/>
        <v>0</v>
      </c>
      <c r="BY27" s="57">
        <f t="shared" si="16"/>
        <v>0</v>
      </c>
      <c r="BZ27">
        <f t="shared" si="66"/>
        <v>22</v>
      </c>
      <c r="CA27" s="90">
        <f t="shared" si="67"/>
        <v>0</v>
      </c>
      <c r="CB27" s="57">
        <f t="shared" si="68"/>
        <v>0</v>
      </c>
      <c r="CC27" s="90">
        <f t="shared" si="69"/>
        <v>0</v>
      </c>
      <c r="CD27" s="57">
        <f t="shared" si="17"/>
        <v>0</v>
      </c>
      <c r="CE27" s="61">
        <f t="shared" si="70"/>
        <v>22</v>
      </c>
      <c r="CF27" s="90">
        <f t="shared" si="71"/>
        <v>0</v>
      </c>
      <c r="CG27" s="57">
        <f t="shared" si="72"/>
        <v>0</v>
      </c>
      <c r="CH27" s="90">
        <f t="shared" si="73"/>
        <v>0</v>
      </c>
      <c r="CI27" s="57">
        <f t="shared" si="18"/>
        <v>0</v>
      </c>
      <c r="CJ27" s="61">
        <f t="shared" si="74"/>
        <v>22</v>
      </c>
      <c r="CK27" s="90">
        <f t="shared" si="75"/>
        <v>0</v>
      </c>
      <c r="CL27" s="57">
        <f t="shared" si="76"/>
        <v>0</v>
      </c>
      <c r="CM27" s="90">
        <f t="shared" si="77"/>
        <v>0</v>
      </c>
      <c r="CN27" s="57">
        <f t="shared" si="19"/>
        <v>0</v>
      </c>
      <c r="CO27">
        <f t="shared" si="78"/>
        <v>22</v>
      </c>
      <c r="CP27" s="90">
        <f t="shared" si="79"/>
        <v>0</v>
      </c>
      <c r="CQ27" s="57">
        <f t="shared" si="80"/>
        <v>0</v>
      </c>
      <c r="CR27" s="90">
        <f t="shared" si="81"/>
        <v>0</v>
      </c>
      <c r="CS27" s="57">
        <f t="shared" si="20"/>
        <v>0</v>
      </c>
      <c r="CT27">
        <f t="shared" si="82"/>
        <v>22</v>
      </c>
      <c r="CU27" s="90">
        <f t="shared" si="83"/>
        <v>0</v>
      </c>
      <c r="CV27" s="57">
        <f t="shared" si="84"/>
        <v>0</v>
      </c>
      <c r="CW27" s="90">
        <f t="shared" si="85"/>
        <v>0</v>
      </c>
      <c r="CX27" s="57">
        <f t="shared" si="21"/>
        <v>0</v>
      </c>
      <c r="CY27" s="61">
        <f t="shared" si="86"/>
        <v>22</v>
      </c>
      <c r="CZ27" s="90">
        <f t="shared" si="87"/>
        <v>0</v>
      </c>
      <c r="DA27" s="57">
        <f t="shared" si="88"/>
        <v>0</v>
      </c>
      <c r="DB27" s="90">
        <f t="shared" si="89"/>
        <v>0</v>
      </c>
      <c r="DC27" s="57">
        <f t="shared" si="22"/>
        <v>0</v>
      </c>
      <c r="DD27" s="57">
        <f t="shared" si="3"/>
        <v>0</v>
      </c>
      <c r="DE27" s="57">
        <f t="shared" si="110"/>
        <v>0</v>
      </c>
      <c r="DF27" s="57">
        <f t="shared" si="111"/>
        <v>0</v>
      </c>
      <c r="DG27" s="57">
        <f t="shared" si="112"/>
        <v>0</v>
      </c>
      <c r="DH27" s="90">
        <f t="shared" si="91"/>
        <v>131615591.46182805</v>
      </c>
      <c r="DI27" s="57">
        <f t="shared" si="92"/>
        <v>131615591.46182805</v>
      </c>
      <c r="DJ27" s="61">
        <f t="shared" si="93"/>
        <v>22</v>
      </c>
    </row>
    <row r="28" spans="1:114" x14ac:dyDescent="0.3">
      <c r="A28" s="55" t="s">
        <v>58</v>
      </c>
      <c r="B28" s="61"/>
      <c r="C28" s="58">
        <v>5.4660000000000004E-3</v>
      </c>
      <c r="G28" s="82">
        <f t="shared" si="4"/>
        <v>23</v>
      </c>
      <c r="H28" s="83">
        <f t="shared" si="0"/>
        <v>0.58759121489603217</v>
      </c>
      <c r="I28" s="83">
        <f t="shared" si="1"/>
        <v>5.2256561721232613</v>
      </c>
      <c r="J28" s="87">
        <f t="shared" si="96"/>
        <v>0</v>
      </c>
      <c r="K28" s="87">
        <f t="shared" si="94"/>
        <v>0</v>
      </c>
      <c r="L28" s="85">
        <f t="shared" si="99"/>
        <v>-3259238530.7832479</v>
      </c>
      <c r="M28" s="86">
        <f t="shared" si="105"/>
        <v>128067917.2742568</v>
      </c>
      <c r="N28" s="86">
        <f t="shared" si="100"/>
        <v>0</v>
      </c>
      <c r="O28" s="86">
        <f t="shared" si="101"/>
        <v>0</v>
      </c>
      <c r="P28" s="86">
        <f t="shared" si="102"/>
        <v>357104347.05415672</v>
      </c>
      <c r="Q28" s="86">
        <f t="shared" si="103"/>
        <v>-229036429.77989992</v>
      </c>
      <c r="R28" s="86">
        <f t="shared" si="104"/>
        <v>4004364.7467094008</v>
      </c>
      <c r="S28" s="86">
        <f t="shared" si="2"/>
        <v>0</v>
      </c>
      <c r="T28" s="86">
        <f t="shared" si="24"/>
        <v>0</v>
      </c>
      <c r="U28" s="79">
        <f t="shared" si="25"/>
        <v>132072282.0209662</v>
      </c>
      <c r="W28" s="61">
        <f t="shared" si="26"/>
        <v>23</v>
      </c>
      <c r="X28" s="90">
        <f t="shared" si="27"/>
        <v>0</v>
      </c>
      <c r="Y28" s="57">
        <f t="shared" si="28"/>
        <v>0</v>
      </c>
      <c r="Z28" s="90">
        <f t="shared" si="97"/>
        <v>0</v>
      </c>
      <c r="AA28" s="90">
        <f t="shared" si="29"/>
        <v>0</v>
      </c>
      <c r="AB28" s="61">
        <f t="shared" si="30"/>
        <v>23</v>
      </c>
      <c r="AC28" s="90">
        <f t="shared" si="31"/>
        <v>0</v>
      </c>
      <c r="AD28" s="57">
        <f t="shared" si="32"/>
        <v>0</v>
      </c>
      <c r="AE28" s="90">
        <f t="shared" si="108"/>
        <v>0</v>
      </c>
      <c r="AF28" s="57">
        <f t="shared" si="33"/>
        <v>0</v>
      </c>
      <c r="AG28" s="61">
        <f t="shared" si="34"/>
        <v>23</v>
      </c>
      <c r="AH28" s="90">
        <f t="shared" si="109"/>
        <v>0</v>
      </c>
      <c r="AI28" s="57">
        <f t="shared" si="36"/>
        <v>0</v>
      </c>
      <c r="AJ28" s="90">
        <f t="shared" si="106"/>
        <v>0</v>
      </c>
      <c r="AK28" s="57">
        <f t="shared" si="7"/>
        <v>0</v>
      </c>
      <c r="AL28" s="61">
        <f t="shared" si="37"/>
        <v>23</v>
      </c>
      <c r="AM28" s="90">
        <f t="shared" si="38"/>
        <v>0</v>
      </c>
      <c r="AN28" s="57">
        <f t="shared" si="39"/>
        <v>0</v>
      </c>
      <c r="AO28" s="90">
        <f t="shared" si="107"/>
        <v>0</v>
      </c>
      <c r="AP28" s="57">
        <f t="shared" si="9"/>
        <v>0</v>
      </c>
      <c r="AQ28" s="61">
        <f t="shared" si="40"/>
        <v>23</v>
      </c>
      <c r="AR28" s="90">
        <f t="shared" si="41"/>
        <v>0</v>
      </c>
      <c r="AS28" s="57">
        <f t="shared" si="42"/>
        <v>0</v>
      </c>
      <c r="AT28" s="90">
        <f t="shared" si="43"/>
        <v>0</v>
      </c>
      <c r="AU28" s="57">
        <f t="shared" si="10"/>
        <v>0</v>
      </c>
      <c r="AV28" s="61">
        <f t="shared" si="44"/>
        <v>23</v>
      </c>
      <c r="AW28" s="89">
        <f t="shared" si="95"/>
        <v>0</v>
      </c>
      <c r="AX28" s="57">
        <f t="shared" si="45"/>
        <v>0</v>
      </c>
      <c r="AY28" s="57">
        <v>0</v>
      </c>
      <c r="AZ28" s="57">
        <f t="shared" si="11"/>
        <v>0</v>
      </c>
      <c r="BA28" s="61">
        <f t="shared" si="46"/>
        <v>23</v>
      </c>
      <c r="BB28" s="90">
        <f t="shared" si="47"/>
        <v>0</v>
      </c>
      <c r="BC28" s="57">
        <f t="shared" si="48"/>
        <v>0</v>
      </c>
      <c r="BD28" s="90">
        <f t="shared" si="49"/>
        <v>0</v>
      </c>
      <c r="BE28" s="57">
        <f t="shared" si="12"/>
        <v>0</v>
      </c>
      <c r="BF28" s="61">
        <f t="shared" si="50"/>
        <v>23</v>
      </c>
      <c r="BG28" s="90">
        <f t="shared" si="51"/>
        <v>0</v>
      </c>
      <c r="BH28" s="57">
        <f t="shared" si="52"/>
        <v>0</v>
      </c>
      <c r="BI28" s="90">
        <f t="shared" si="53"/>
        <v>0</v>
      </c>
      <c r="BJ28" s="57">
        <f t="shared" si="13"/>
        <v>0</v>
      </c>
      <c r="BK28" s="61">
        <f t="shared" si="54"/>
        <v>23</v>
      </c>
      <c r="BL28" s="90">
        <f t="shared" si="55"/>
        <v>0</v>
      </c>
      <c r="BM28" s="57">
        <f t="shared" si="56"/>
        <v>0</v>
      </c>
      <c r="BN28" s="90">
        <f t="shared" si="57"/>
        <v>0</v>
      </c>
      <c r="BO28" s="57">
        <f t="shared" si="14"/>
        <v>0</v>
      </c>
      <c r="BP28" s="61">
        <f t="shared" si="58"/>
        <v>23</v>
      </c>
      <c r="BQ28" s="90">
        <f t="shared" si="59"/>
        <v>0</v>
      </c>
      <c r="BR28" s="57">
        <f t="shared" si="60"/>
        <v>0</v>
      </c>
      <c r="BS28" s="90">
        <f t="shared" si="61"/>
        <v>0</v>
      </c>
      <c r="BT28" s="57">
        <f t="shared" si="15"/>
        <v>0</v>
      </c>
      <c r="BU28" s="61">
        <f t="shared" si="62"/>
        <v>23</v>
      </c>
      <c r="BV28" s="90">
        <f t="shared" si="63"/>
        <v>0</v>
      </c>
      <c r="BW28" s="57">
        <f t="shared" si="64"/>
        <v>0</v>
      </c>
      <c r="BX28" s="90">
        <f t="shared" si="65"/>
        <v>0</v>
      </c>
      <c r="BY28" s="57">
        <f t="shared" si="16"/>
        <v>0</v>
      </c>
      <c r="BZ28">
        <f t="shared" si="66"/>
        <v>23</v>
      </c>
      <c r="CA28" s="90">
        <f t="shared" si="67"/>
        <v>0</v>
      </c>
      <c r="CB28" s="57">
        <f t="shared" si="68"/>
        <v>0</v>
      </c>
      <c r="CC28" s="90">
        <f t="shared" si="69"/>
        <v>0</v>
      </c>
      <c r="CD28" s="57">
        <f t="shared" si="17"/>
        <v>0</v>
      </c>
      <c r="CE28" s="61">
        <f t="shared" si="70"/>
        <v>23</v>
      </c>
      <c r="CF28" s="90">
        <f t="shared" si="71"/>
        <v>0</v>
      </c>
      <c r="CG28" s="57">
        <f t="shared" si="72"/>
        <v>0</v>
      </c>
      <c r="CH28" s="90">
        <f t="shared" si="73"/>
        <v>0</v>
      </c>
      <c r="CI28" s="57">
        <f t="shared" si="18"/>
        <v>0</v>
      </c>
      <c r="CJ28" s="61">
        <f t="shared" si="74"/>
        <v>23</v>
      </c>
      <c r="CK28" s="90">
        <f t="shared" si="75"/>
        <v>0</v>
      </c>
      <c r="CL28" s="57">
        <f t="shared" si="76"/>
        <v>0</v>
      </c>
      <c r="CM28" s="90">
        <f t="shared" si="77"/>
        <v>0</v>
      </c>
      <c r="CN28" s="57">
        <f t="shared" si="19"/>
        <v>0</v>
      </c>
      <c r="CO28">
        <f t="shared" si="78"/>
        <v>23</v>
      </c>
      <c r="CP28" s="90">
        <f t="shared" si="79"/>
        <v>0</v>
      </c>
      <c r="CQ28" s="57">
        <f t="shared" si="80"/>
        <v>0</v>
      </c>
      <c r="CR28" s="90">
        <f t="shared" si="81"/>
        <v>0</v>
      </c>
      <c r="CS28" s="57">
        <f t="shared" si="20"/>
        <v>0</v>
      </c>
      <c r="CT28">
        <f t="shared" si="82"/>
        <v>23</v>
      </c>
      <c r="CU28" s="90">
        <f t="shared" si="83"/>
        <v>0</v>
      </c>
      <c r="CV28" s="57">
        <f t="shared" si="84"/>
        <v>0</v>
      </c>
      <c r="CW28" s="90">
        <f t="shared" si="85"/>
        <v>0</v>
      </c>
      <c r="CX28" s="57">
        <f t="shared" si="21"/>
        <v>0</v>
      </c>
      <c r="CY28" s="61">
        <f t="shared" si="86"/>
        <v>23</v>
      </c>
      <c r="CZ28" s="90">
        <f t="shared" si="87"/>
        <v>0</v>
      </c>
      <c r="DA28" s="57">
        <f t="shared" si="88"/>
        <v>0</v>
      </c>
      <c r="DB28" s="90">
        <f t="shared" si="89"/>
        <v>0</v>
      </c>
      <c r="DC28" s="57">
        <f t="shared" si="22"/>
        <v>0</v>
      </c>
      <c r="DD28" s="57">
        <f t="shared" si="3"/>
        <v>0</v>
      </c>
      <c r="DE28" s="57">
        <f t="shared" si="110"/>
        <v>0</v>
      </c>
      <c r="DF28" s="57">
        <f t="shared" si="111"/>
        <v>0</v>
      </c>
      <c r="DG28" s="57">
        <f t="shared" si="112"/>
        <v>0</v>
      </c>
      <c r="DH28" s="90">
        <f t="shared" si="91"/>
        <v>132072282.0209662</v>
      </c>
      <c r="DI28" s="57">
        <f t="shared" si="92"/>
        <v>132072282.0209662</v>
      </c>
      <c r="DJ28" s="61">
        <f t="shared" si="93"/>
        <v>23</v>
      </c>
    </row>
    <row r="29" spans="1:114" x14ac:dyDescent="0.3">
      <c r="A29" s="61"/>
      <c r="B29" s="61"/>
      <c r="C29" s="61"/>
      <c r="G29" s="82">
        <f t="shared" si="4"/>
        <v>24</v>
      </c>
      <c r="H29" s="83">
        <f t="shared" si="0"/>
        <v>0.63396391357562709</v>
      </c>
      <c r="I29" s="83">
        <f t="shared" si="1"/>
        <v>4.6380649572272281</v>
      </c>
      <c r="J29" s="87">
        <f t="shared" si="96"/>
        <v>0</v>
      </c>
      <c r="K29" s="87">
        <f t="shared" si="94"/>
        <v>0</v>
      </c>
      <c r="L29" s="85">
        <f t="shared" si="99"/>
        <v>-3644525552.9069185</v>
      </c>
      <c r="M29" s="86">
        <f t="shared" si="105"/>
        <v>128067917.2742568</v>
      </c>
      <c r="N29" s="86">
        <f t="shared" si="100"/>
        <v>0</v>
      </c>
      <c r="O29" s="86">
        <f t="shared" si="101"/>
        <v>0</v>
      </c>
      <c r="P29" s="86">
        <f t="shared" si="102"/>
        <v>385287022.1236707</v>
      </c>
      <c r="Q29" s="86">
        <f t="shared" si="103"/>
        <v>-257219104.84941393</v>
      </c>
      <c r="R29" s="86">
        <f t="shared" si="104"/>
        <v>4497097.3247747254</v>
      </c>
      <c r="S29" s="86">
        <f t="shared" si="2"/>
        <v>0</v>
      </c>
      <c r="T29" s="86">
        <f t="shared" si="24"/>
        <v>0</v>
      </c>
      <c r="U29" s="79">
        <f t="shared" si="25"/>
        <v>132565014.59903149</v>
      </c>
      <c r="W29" s="61">
        <f t="shared" si="26"/>
        <v>24</v>
      </c>
      <c r="X29" s="90">
        <f t="shared" si="27"/>
        <v>0</v>
      </c>
      <c r="Y29" s="57">
        <f t="shared" si="28"/>
        <v>0</v>
      </c>
      <c r="Z29" s="90">
        <f t="shared" si="97"/>
        <v>0</v>
      </c>
      <c r="AA29" s="90">
        <f t="shared" si="29"/>
        <v>0</v>
      </c>
      <c r="AB29" s="61">
        <f t="shared" si="30"/>
        <v>24</v>
      </c>
      <c r="AC29" s="90">
        <f t="shared" si="31"/>
        <v>0</v>
      </c>
      <c r="AD29" s="57">
        <f t="shared" si="32"/>
        <v>0</v>
      </c>
      <c r="AE29" s="90">
        <f t="shared" si="108"/>
        <v>0</v>
      </c>
      <c r="AF29" s="57">
        <f t="shared" si="33"/>
        <v>0</v>
      </c>
      <c r="AG29" s="61">
        <f t="shared" si="34"/>
        <v>24</v>
      </c>
      <c r="AH29" s="90">
        <f t="shared" si="109"/>
        <v>0</v>
      </c>
      <c r="AI29" s="57">
        <f t="shared" si="36"/>
        <v>0</v>
      </c>
      <c r="AJ29" s="90">
        <f t="shared" si="106"/>
        <v>0</v>
      </c>
      <c r="AK29" s="57">
        <f t="shared" si="7"/>
        <v>0</v>
      </c>
      <c r="AL29" s="61">
        <f t="shared" si="37"/>
        <v>24</v>
      </c>
      <c r="AM29" s="90">
        <f t="shared" si="38"/>
        <v>0</v>
      </c>
      <c r="AN29" s="57">
        <f t="shared" si="39"/>
        <v>0</v>
      </c>
      <c r="AO29" s="90">
        <f t="shared" si="107"/>
        <v>0</v>
      </c>
      <c r="AP29" s="57">
        <f t="shared" si="9"/>
        <v>0</v>
      </c>
      <c r="AQ29" s="61">
        <f t="shared" si="40"/>
        <v>24</v>
      </c>
      <c r="AR29" s="90">
        <f t="shared" si="41"/>
        <v>0</v>
      </c>
      <c r="AS29" s="57">
        <f t="shared" si="42"/>
        <v>0</v>
      </c>
      <c r="AT29" s="90">
        <f t="shared" si="43"/>
        <v>0</v>
      </c>
      <c r="AU29" s="57">
        <f t="shared" si="10"/>
        <v>0</v>
      </c>
      <c r="AV29" s="61">
        <f t="shared" si="44"/>
        <v>24</v>
      </c>
      <c r="AW29" s="89">
        <f t="shared" si="95"/>
        <v>0</v>
      </c>
      <c r="AX29" s="57">
        <f t="shared" si="45"/>
        <v>0</v>
      </c>
      <c r="AY29" s="57">
        <v>0</v>
      </c>
      <c r="AZ29" s="57">
        <f t="shared" si="11"/>
        <v>0</v>
      </c>
      <c r="BA29" s="61">
        <f t="shared" si="46"/>
        <v>24</v>
      </c>
      <c r="BB29" s="90">
        <f t="shared" si="47"/>
        <v>0</v>
      </c>
      <c r="BC29" s="57">
        <f t="shared" si="48"/>
        <v>0</v>
      </c>
      <c r="BD29" s="90">
        <f t="shared" si="49"/>
        <v>0</v>
      </c>
      <c r="BE29" s="57">
        <f t="shared" si="12"/>
        <v>0</v>
      </c>
      <c r="BF29" s="61">
        <f t="shared" si="50"/>
        <v>24</v>
      </c>
      <c r="BG29" s="90">
        <f t="shared" si="51"/>
        <v>0</v>
      </c>
      <c r="BH29" s="57">
        <f t="shared" si="52"/>
        <v>0</v>
      </c>
      <c r="BI29" s="90">
        <f t="shared" si="53"/>
        <v>0</v>
      </c>
      <c r="BJ29" s="57">
        <f t="shared" si="13"/>
        <v>0</v>
      </c>
      <c r="BK29" s="61">
        <f t="shared" si="54"/>
        <v>24</v>
      </c>
      <c r="BL29" s="90">
        <f t="shared" si="55"/>
        <v>0</v>
      </c>
      <c r="BM29" s="57">
        <f t="shared" si="56"/>
        <v>0</v>
      </c>
      <c r="BN29" s="90">
        <f t="shared" si="57"/>
        <v>0</v>
      </c>
      <c r="BO29" s="57">
        <f t="shared" si="14"/>
        <v>0</v>
      </c>
      <c r="BP29" s="61">
        <f t="shared" si="58"/>
        <v>24</v>
      </c>
      <c r="BQ29" s="90">
        <f t="shared" si="59"/>
        <v>0</v>
      </c>
      <c r="BR29" s="57">
        <f t="shared" si="60"/>
        <v>0</v>
      </c>
      <c r="BS29" s="90">
        <f t="shared" si="61"/>
        <v>0</v>
      </c>
      <c r="BT29" s="57">
        <f t="shared" si="15"/>
        <v>0</v>
      </c>
      <c r="BU29" s="61">
        <f t="shared" si="62"/>
        <v>24</v>
      </c>
      <c r="BV29" s="90">
        <f t="shared" si="63"/>
        <v>0</v>
      </c>
      <c r="BW29" s="57">
        <f t="shared" si="64"/>
        <v>0</v>
      </c>
      <c r="BX29" s="90">
        <f t="shared" si="65"/>
        <v>0</v>
      </c>
      <c r="BY29" s="57">
        <f t="shared" si="16"/>
        <v>0</v>
      </c>
      <c r="BZ29">
        <f t="shared" si="66"/>
        <v>24</v>
      </c>
      <c r="CA29" s="90">
        <f t="shared" si="67"/>
        <v>0</v>
      </c>
      <c r="CB29" s="57">
        <f t="shared" si="68"/>
        <v>0</v>
      </c>
      <c r="CC29" s="90">
        <f t="shared" si="69"/>
        <v>0</v>
      </c>
      <c r="CD29" s="57">
        <f t="shared" si="17"/>
        <v>0</v>
      </c>
      <c r="CE29" s="61">
        <f t="shared" si="70"/>
        <v>24</v>
      </c>
      <c r="CF29" s="90">
        <f t="shared" si="71"/>
        <v>0</v>
      </c>
      <c r="CG29" s="57">
        <f t="shared" si="72"/>
        <v>0</v>
      </c>
      <c r="CH29" s="90">
        <f t="shared" si="73"/>
        <v>0</v>
      </c>
      <c r="CI29" s="57">
        <f t="shared" si="18"/>
        <v>0</v>
      </c>
      <c r="CJ29" s="61">
        <f t="shared" si="74"/>
        <v>24</v>
      </c>
      <c r="CK29" s="90">
        <f t="shared" si="75"/>
        <v>0</v>
      </c>
      <c r="CL29" s="57">
        <f t="shared" si="76"/>
        <v>0</v>
      </c>
      <c r="CM29" s="90">
        <f t="shared" si="77"/>
        <v>0</v>
      </c>
      <c r="CN29" s="57">
        <f t="shared" si="19"/>
        <v>0</v>
      </c>
      <c r="CO29">
        <f t="shared" si="78"/>
        <v>24</v>
      </c>
      <c r="CP29" s="90">
        <f t="shared" si="79"/>
        <v>0</v>
      </c>
      <c r="CQ29" s="57">
        <f t="shared" si="80"/>
        <v>0</v>
      </c>
      <c r="CR29" s="90">
        <f t="shared" si="81"/>
        <v>0</v>
      </c>
      <c r="CS29" s="57">
        <f t="shared" si="20"/>
        <v>0</v>
      </c>
      <c r="CT29">
        <f t="shared" si="82"/>
        <v>24</v>
      </c>
      <c r="CU29" s="90">
        <f t="shared" si="83"/>
        <v>0</v>
      </c>
      <c r="CV29" s="57">
        <f t="shared" si="84"/>
        <v>0</v>
      </c>
      <c r="CW29" s="90">
        <f t="shared" si="85"/>
        <v>0</v>
      </c>
      <c r="CX29" s="57">
        <f t="shared" si="21"/>
        <v>0</v>
      </c>
      <c r="CY29" s="61">
        <f t="shared" si="86"/>
        <v>24</v>
      </c>
      <c r="CZ29" s="90">
        <f t="shared" si="87"/>
        <v>0</v>
      </c>
      <c r="DA29" s="57">
        <f t="shared" si="88"/>
        <v>0</v>
      </c>
      <c r="DB29" s="90">
        <f t="shared" si="89"/>
        <v>0</v>
      </c>
      <c r="DC29" s="57">
        <f t="shared" si="22"/>
        <v>0</v>
      </c>
      <c r="DD29" s="57">
        <f t="shared" si="3"/>
        <v>0</v>
      </c>
      <c r="DE29" s="57">
        <f t="shared" si="110"/>
        <v>0</v>
      </c>
      <c r="DF29" s="57">
        <f t="shared" si="111"/>
        <v>0</v>
      </c>
      <c r="DG29" s="57">
        <f t="shared" si="112"/>
        <v>0</v>
      </c>
      <c r="DH29" s="90">
        <f t="shared" si="91"/>
        <v>132565014.59903149</v>
      </c>
      <c r="DI29" s="57">
        <f t="shared" si="92"/>
        <v>132565014.59903149</v>
      </c>
      <c r="DJ29" s="61">
        <f t="shared" si="93"/>
        <v>24</v>
      </c>
    </row>
    <row r="30" spans="1:114" x14ac:dyDescent="0.3">
      <c r="A30" s="55" t="s">
        <v>59</v>
      </c>
      <c r="B30" s="61"/>
      <c r="C30" s="59">
        <v>40999766</v>
      </c>
      <c r="G30" s="82">
        <f t="shared" si="4"/>
        <v>25</v>
      </c>
      <c r="H30" s="83">
        <f t="shared" si="0"/>
        <v>0.68399634563501566</v>
      </c>
      <c r="I30" s="83">
        <f t="shared" si="1"/>
        <v>4.0041010436516</v>
      </c>
      <c r="J30" s="87">
        <f t="shared" si="96"/>
        <v>0</v>
      </c>
      <c r="K30" s="87">
        <f t="shared" si="94"/>
        <v>0</v>
      </c>
      <c r="L30" s="85">
        <f t="shared" si="99"/>
        <v>-4060219426.8165903</v>
      </c>
      <c r="M30" s="86">
        <f t="shared" si="105"/>
        <v>128067917.2742568</v>
      </c>
      <c r="N30" s="86">
        <f t="shared" si="100"/>
        <v>0</v>
      </c>
      <c r="O30" s="86">
        <f t="shared" si="101"/>
        <v>0</v>
      </c>
      <c r="P30" s="86">
        <f t="shared" si="102"/>
        <v>415693873.90967083</v>
      </c>
      <c r="Q30" s="86">
        <f t="shared" si="103"/>
        <v>-287625956.635414</v>
      </c>
      <c r="R30" s="86">
        <f t="shared" si="104"/>
        <v>5028716.357900966</v>
      </c>
      <c r="S30" s="86">
        <f t="shared" si="2"/>
        <v>0</v>
      </c>
      <c r="T30" s="86">
        <f t="shared" si="24"/>
        <v>0</v>
      </c>
      <c r="U30" s="79">
        <f t="shared" si="25"/>
        <v>133096633.63215779</v>
      </c>
      <c r="W30" s="61">
        <f t="shared" si="26"/>
        <v>25</v>
      </c>
      <c r="X30" s="90">
        <f t="shared" si="27"/>
        <v>0</v>
      </c>
      <c r="Y30" s="57">
        <f t="shared" si="28"/>
        <v>0</v>
      </c>
      <c r="Z30" s="90">
        <f t="shared" si="97"/>
        <v>0</v>
      </c>
      <c r="AA30" s="90">
        <f t="shared" si="29"/>
        <v>0</v>
      </c>
      <c r="AB30" s="61">
        <f t="shared" si="30"/>
        <v>25</v>
      </c>
      <c r="AC30" s="90">
        <f t="shared" si="31"/>
        <v>0</v>
      </c>
      <c r="AD30" s="57">
        <f t="shared" si="32"/>
        <v>0</v>
      </c>
      <c r="AE30" s="90">
        <f t="shared" si="108"/>
        <v>0</v>
      </c>
      <c r="AF30" s="57">
        <f t="shared" si="33"/>
        <v>0</v>
      </c>
      <c r="AG30" s="61">
        <f t="shared" si="34"/>
        <v>25</v>
      </c>
      <c r="AH30" s="90">
        <f t="shared" si="109"/>
        <v>0</v>
      </c>
      <c r="AI30" s="57">
        <f t="shared" si="36"/>
        <v>0</v>
      </c>
      <c r="AJ30" s="90">
        <f t="shared" si="106"/>
        <v>0</v>
      </c>
      <c r="AK30" s="57">
        <f t="shared" si="7"/>
        <v>0</v>
      </c>
      <c r="AL30" s="61">
        <f t="shared" si="37"/>
        <v>25</v>
      </c>
      <c r="AM30" s="90">
        <f t="shared" si="38"/>
        <v>0</v>
      </c>
      <c r="AN30" s="57">
        <f t="shared" si="39"/>
        <v>0</v>
      </c>
      <c r="AO30" s="90">
        <f t="shared" si="107"/>
        <v>0</v>
      </c>
      <c r="AP30" s="57">
        <f t="shared" si="9"/>
        <v>0</v>
      </c>
      <c r="AQ30" s="61">
        <f t="shared" si="40"/>
        <v>25</v>
      </c>
      <c r="AR30" s="90">
        <f t="shared" si="41"/>
        <v>0</v>
      </c>
      <c r="AS30" s="57">
        <f t="shared" si="42"/>
        <v>0</v>
      </c>
      <c r="AT30" s="90">
        <f t="shared" si="43"/>
        <v>0</v>
      </c>
      <c r="AU30" s="57">
        <f t="shared" si="10"/>
        <v>0</v>
      </c>
      <c r="AV30" s="61">
        <f t="shared" si="44"/>
        <v>25</v>
      </c>
      <c r="AW30" s="89">
        <f t="shared" si="95"/>
        <v>0</v>
      </c>
      <c r="AX30" s="57">
        <f t="shared" si="45"/>
        <v>0</v>
      </c>
      <c r="AY30" s="57">
        <v>0</v>
      </c>
      <c r="AZ30" s="57">
        <f t="shared" si="11"/>
        <v>0</v>
      </c>
      <c r="BA30" s="61">
        <f t="shared" si="46"/>
        <v>25</v>
      </c>
      <c r="BB30" s="90">
        <f t="shared" si="47"/>
        <v>0</v>
      </c>
      <c r="BC30" s="57">
        <f t="shared" si="48"/>
        <v>0</v>
      </c>
      <c r="BD30" s="90">
        <f t="shared" si="49"/>
        <v>0</v>
      </c>
      <c r="BE30" s="57">
        <f t="shared" si="12"/>
        <v>0</v>
      </c>
      <c r="BF30" s="61">
        <f t="shared" si="50"/>
        <v>25</v>
      </c>
      <c r="BG30" s="90">
        <f t="shared" si="51"/>
        <v>0</v>
      </c>
      <c r="BH30" s="57">
        <f t="shared" si="52"/>
        <v>0</v>
      </c>
      <c r="BI30" s="90">
        <f t="shared" si="53"/>
        <v>0</v>
      </c>
      <c r="BJ30" s="57">
        <f t="shared" si="13"/>
        <v>0</v>
      </c>
      <c r="BK30" s="61">
        <f t="shared" si="54"/>
        <v>25</v>
      </c>
      <c r="BL30" s="90">
        <f t="shared" si="55"/>
        <v>0</v>
      </c>
      <c r="BM30" s="57">
        <f t="shared" si="56"/>
        <v>0</v>
      </c>
      <c r="BN30" s="90">
        <f t="shared" si="57"/>
        <v>0</v>
      </c>
      <c r="BO30" s="57">
        <f t="shared" si="14"/>
        <v>0</v>
      </c>
      <c r="BP30" s="61">
        <f t="shared" si="58"/>
        <v>25</v>
      </c>
      <c r="BQ30" s="90">
        <f t="shared" si="59"/>
        <v>0</v>
      </c>
      <c r="BR30" s="57">
        <f t="shared" si="60"/>
        <v>0</v>
      </c>
      <c r="BS30" s="90">
        <f t="shared" si="61"/>
        <v>0</v>
      </c>
      <c r="BT30" s="57">
        <f t="shared" si="15"/>
        <v>0</v>
      </c>
      <c r="BU30" s="61">
        <f t="shared" si="62"/>
        <v>25</v>
      </c>
      <c r="BV30" s="90">
        <f t="shared" si="63"/>
        <v>0</v>
      </c>
      <c r="BW30" s="57">
        <f t="shared" si="64"/>
        <v>0</v>
      </c>
      <c r="BX30" s="90">
        <f t="shared" si="65"/>
        <v>0</v>
      </c>
      <c r="BY30" s="57">
        <f t="shared" si="16"/>
        <v>0</v>
      </c>
      <c r="BZ30">
        <f t="shared" si="66"/>
        <v>25</v>
      </c>
      <c r="CA30" s="90">
        <f t="shared" si="67"/>
        <v>0</v>
      </c>
      <c r="CB30" s="57">
        <f t="shared" si="68"/>
        <v>0</v>
      </c>
      <c r="CC30" s="90">
        <f t="shared" si="69"/>
        <v>0</v>
      </c>
      <c r="CD30" s="57">
        <f t="shared" si="17"/>
        <v>0</v>
      </c>
      <c r="CE30" s="61">
        <f t="shared" si="70"/>
        <v>25</v>
      </c>
      <c r="CF30" s="90">
        <f t="shared" si="71"/>
        <v>0</v>
      </c>
      <c r="CG30" s="57">
        <f t="shared" si="72"/>
        <v>0</v>
      </c>
      <c r="CH30" s="90">
        <f t="shared" si="73"/>
        <v>0</v>
      </c>
      <c r="CI30" s="57">
        <f t="shared" si="18"/>
        <v>0</v>
      </c>
      <c r="CJ30" s="61">
        <f t="shared" si="74"/>
        <v>25</v>
      </c>
      <c r="CK30" s="90">
        <f t="shared" si="75"/>
        <v>0</v>
      </c>
      <c r="CL30" s="57">
        <f t="shared" si="76"/>
        <v>0</v>
      </c>
      <c r="CM30" s="90">
        <f t="shared" si="77"/>
        <v>0</v>
      </c>
      <c r="CN30" s="57">
        <f t="shared" si="19"/>
        <v>0</v>
      </c>
      <c r="CO30">
        <f t="shared" si="78"/>
        <v>25</v>
      </c>
      <c r="CP30" s="90">
        <f t="shared" si="79"/>
        <v>0</v>
      </c>
      <c r="CQ30" s="57">
        <f t="shared" si="80"/>
        <v>0</v>
      </c>
      <c r="CR30" s="90">
        <f t="shared" si="81"/>
        <v>0</v>
      </c>
      <c r="CS30" s="57">
        <f t="shared" si="20"/>
        <v>0</v>
      </c>
      <c r="CT30">
        <f t="shared" si="82"/>
        <v>25</v>
      </c>
      <c r="CU30" s="90">
        <f t="shared" si="83"/>
        <v>0</v>
      </c>
      <c r="CV30" s="57">
        <f t="shared" si="84"/>
        <v>0</v>
      </c>
      <c r="CW30" s="90">
        <f t="shared" si="85"/>
        <v>0</v>
      </c>
      <c r="CX30" s="57">
        <f t="shared" si="21"/>
        <v>0</v>
      </c>
      <c r="CY30" s="61">
        <f t="shared" si="86"/>
        <v>25</v>
      </c>
      <c r="CZ30" s="90">
        <f t="shared" si="87"/>
        <v>0</v>
      </c>
      <c r="DA30" s="57">
        <f t="shared" si="88"/>
        <v>0</v>
      </c>
      <c r="DB30" s="90">
        <f t="shared" si="89"/>
        <v>0</v>
      </c>
      <c r="DC30" s="57">
        <f t="shared" si="22"/>
        <v>0</v>
      </c>
      <c r="DD30" s="57">
        <f t="shared" si="3"/>
        <v>0</v>
      </c>
      <c r="DE30" s="57">
        <f t="shared" si="110"/>
        <v>0</v>
      </c>
      <c r="DF30" s="57">
        <f t="shared" si="111"/>
        <v>0</v>
      </c>
      <c r="DG30" s="57">
        <f t="shared" si="112"/>
        <v>0</v>
      </c>
      <c r="DH30" s="90">
        <f t="shared" si="91"/>
        <v>133096633.63215779</v>
      </c>
      <c r="DI30" s="57">
        <f t="shared" si="92"/>
        <v>133096633.63215779</v>
      </c>
      <c r="DJ30" s="61">
        <f t="shared" si="93"/>
        <v>25</v>
      </c>
    </row>
    <row r="31" spans="1:114" x14ac:dyDescent="0.3">
      <c r="A31" s="55" t="s">
        <v>60</v>
      </c>
      <c r="B31" s="61"/>
      <c r="C31" s="58">
        <v>7.5120000000000006E-2</v>
      </c>
      <c r="G31" s="82">
        <f t="shared" si="4"/>
        <v>26</v>
      </c>
      <c r="H31" s="83">
        <f t="shared" si="0"/>
        <v>0.73797733723253123</v>
      </c>
      <c r="I31" s="83">
        <f t="shared" si="1"/>
        <v>3.3201046980165834</v>
      </c>
      <c r="J31" s="87">
        <f t="shared" si="96"/>
        <v>0</v>
      </c>
      <c r="K31" s="87">
        <f t="shared" si="94"/>
        <v>0</v>
      </c>
      <c r="L31" s="85">
        <f t="shared" si="99"/>
        <v>-4508719861.2552147</v>
      </c>
      <c r="M31" s="86">
        <f t="shared" si="105"/>
        <v>128067917.2742568</v>
      </c>
      <c r="N31" s="86">
        <f t="shared" si="100"/>
        <v>0</v>
      </c>
      <c r="O31" s="86">
        <f t="shared" si="101"/>
        <v>0</v>
      </c>
      <c r="P31" s="86">
        <f t="shared" si="102"/>
        <v>448500434.43862212</v>
      </c>
      <c r="Q31" s="86">
        <f t="shared" si="103"/>
        <v>-320432517.16436535</v>
      </c>
      <c r="R31" s="86">
        <f t="shared" si="104"/>
        <v>5602290.7651215317</v>
      </c>
      <c r="S31" s="86">
        <f t="shared" si="2"/>
        <v>0</v>
      </c>
      <c r="T31" s="86">
        <f t="shared" si="24"/>
        <v>0</v>
      </c>
      <c r="U31" s="79">
        <f t="shared" si="25"/>
        <v>133670208.0393783</v>
      </c>
      <c r="W31" s="61">
        <f t="shared" si="26"/>
        <v>26</v>
      </c>
      <c r="X31" s="90">
        <f t="shared" si="27"/>
        <v>0</v>
      </c>
      <c r="Y31" s="57">
        <f t="shared" si="28"/>
        <v>0</v>
      </c>
      <c r="Z31" s="90">
        <f t="shared" si="97"/>
        <v>0</v>
      </c>
      <c r="AA31" s="90">
        <f t="shared" si="29"/>
        <v>0</v>
      </c>
      <c r="AB31" s="61">
        <f t="shared" si="30"/>
        <v>26</v>
      </c>
      <c r="AC31" s="90">
        <f t="shared" si="31"/>
        <v>0</v>
      </c>
      <c r="AD31" s="57">
        <f t="shared" si="32"/>
        <v>0</v>
      </c>
      <c r="AE31" s="90">
        <f t="shared" si="108"/>
        <v>0</v>
      </c>
      <c r="AF31" s="57">
        <f t="shared" si="33"/>
        <v>0</v>
      </c>
      <c r="AG31" s="61">
        <f t="shared" si="34"/>
        <v>26</v>
      </c>
      <c r="AH31" s="90">
        <f t="shared" si="109"/>
        <v>0</v>
      </c>
      <c r="AI31" s="57">
        <f t="shared" si="36"/>
        <v>0</v>
      </c>
      <c r="AJ31" s="90">
        <f t="shared" si="106"/>
        <v>0</v>
      </c>
      <c r="AK31" s="57">
        <f t="shared" si="7"/>
        <v>0</v>
      </c>
      <c r="AL31" s="61">
        <f t="shared" si="37"/>
        <v>26</v>
      </c>
      <c r="AM31" s="90">
        <f t="shared" si="38"/>
        <v>0</v>
      </c>
      <c r="AN31" s="57">
        <f t="shared" si="39"/>
        <v>0</v>
      </c>
      <c r="AO31" s="90">
        <f t="shared" si="107"/>
        <v>0</v>
      </c>
      <c r="AP31" s="57">
        <f t="shared" si="9"/>
        <v>0</v>
      </c>
      <c r="AQ31" s="61">
        <f t="shared" si="40"/>
        <v>26</v>
      </c>
      <c r="AR31" s="90">
        <f t="shared" si="41"/>
        <v>0</v>
      </c>
      <c r="AS31" s="57">
        <f t="shared" si="42"/>
        <v>0</v>
      </c>
      <c r="AT31" s="90">
        <f t="shared" si="43"/>
        <v>0</v>
      </c>
      <c r="AU31" s="57">
        <f t="shared" si="10"/>
        <v>0</v>
      </c>
      <c r="AV31" s="61">
        <f t="shared" si="44"/>
        <v>26</v>
      </c>
      <c r="AW31" s="89">
        <f t="shared" si="95"/>
        <v>0</v>
      </c>
      <c r="AX31" s="57">
        <f t="shared" si="45"/>
        <v>0</v>
      </c>
      <c r="AY31" s="57">
        <v>0</v>
      </c>
      <c r="AZ31" s="57">
        <f t="shared" si="11"/>
        <v>0</v>
      </c>
      <c r="BA31" s="61">
        <f t="shared" si="46"/>
        <v>26</v>
      </c>
      <c r="BB31" s="90">
        <f t="shared" si="47"/>
        <v>0</v>
      </c>
      <c r="BC31" s="57">
        <f t="shared" si="48"/>
        <v>0</v>
      </c>
      <c r="BD31" s="90">
        <f t="shared" si="49"/>
        <v>0</v>
      </c>
      <c r="BE31" s="57">
        <f t="shared" si="12"/>
        <v>0</v>
      </c>
      <c r="BF31" s="61">
        <f t="shared" si="50"/>
        <v>26</v>
      </c>
      <c r="BG31" s="90">
        <f t="shared" si="51"/>
        <v>0</v>
      </c>
      <c r="BH31" s="57">
        <f t="shared" si="52"/>
        <v>0</v>
      </c>
      <c r="BI31" s="90">
        <f t="shared" si="53"/>
        <v>0</v>
      </c>
      <c r="BJ31" s="57">
        <f t="shared" si="13"/>
        <v>0</v>
      </c>
      <c r="BK31" s="61">
        <f t="shared" si="54"/>
        <v>26</v>
      </c>
      <c r="BL31" s="90">
        <f t="shared" si="55"/>
        <v>0</v>
      </c>
      <c r="BM31" s="57">
        <f t="shared" si="56"/>
        <v>0</v>
      </c>
      <c r="BN31" s="90">
        <f t="shared" si="57"/>
        <v>0</v>
      </c>
      <c r="BO31" s="57">
        <f t="shared" si="14"/>
        <v>0</v>
      </c>
      <c r="BP31" s="61">
        <f t="shared" si="58"/>
        <v>26</v>
      </c>
      <c r="BQ31" s="90">
        <f t="shared" si="59"/>
        <v>0</v>
      </c>
      <c r="BR31" s="57">
        <f t="shared" si="60"/>
        <v>0</v>
      </c>
      <c r="BS31" s="90">
        <f t="shared" si="61"/>
        <v>0</v>
      </c>
      <c r="BT31" s="57">
        <f t="shared" si="15"/>
        <v>0</v>
      </c>
      <c r="BU31" s="61">
        <f t="shared" si="62"/>
        <v>26</v>
      </c>
      <c r="BV31" s="90">
        <f t="shared" si="63"/>
        <v>0</v>
      </c>
      <c r="BW31" s="57">
        <f t="shared" si="64"/>
        <v>0</v>
      </c>
      <c r="BX31" s="90">
        <f t="shared" si="65"/>
        <v>0</v>
      </c>
      <c r="BY31" s="57">
        <f t="shared" si="16"/>
        <v>0</v>
      </c>
      <c r="BZ31">
        <f t="shared" si="66"/>
        <v>26</v>
      </c>
      <c r="CA31" s="90">
        <f t="shared" si="67"/>
        <v>0</v>
      </c>
      <c r="CB31" s="57">
        <f t="shared" si="68"/>
        <v>0</v>
      </c>
      <c r="CC31" s="90">
        <f t="shared" si="69"/>
        <v>0</v>
      </c>
      <c r="CD31" s="57">
        <f t="shared" si="17"/>
        <v>0</v>
      </c>
      <c r="CE31" s="61">
        <f t="shared" si="70"/>
        <v>26</v>
      </c>
      <c r="CF31" s="90">
        <f t="shared" si="71"/>
        <v>0</v>
      </c>
      <c r="CG31" s="57">
        <f t="shared" si="72"/>
        <v>0</v>
      </c>
      <c r="CH31" s="90">
        <f t="shared" si="73"/>
        <v>0</v>
      </c>
      <c r="CI31" s="57">
        <f t="shared" si="18"/>
        <v>0</v>
      </c>
      <c r="CJ31" s="61">
        <f t="shared" si="74"/>
        <v>26</v>
      </c>
      <c r="CK31" s="90">
        <f t="shared" si="75"/>
        <v>0</v>
      </c>
      <c r="CL31" s="57">
        <f t="shared" si="76"/>
        <v>0</v>
      </c>
      <c r="CM31" s="90">
        <f t="shared" si="77"/>
        <v>0</v>
      </c>
      <c r="CN31" s="57">
        <f t="shared" si="19"/>
        <v>0</v>
      </c>
      <c r="CO31">
        <f t="shared" si="78"/>
        <v>26</v>
      </c>
      <c r="CP31" s="90">
        <f t="shared" si="79"/>
        <v>0</v>
      </c>
      <c r="CQ31" s="57">
        <f t="shared" si="80"/>
        <v>0</v>
      </c>
      <c r="CR31" s="90">
        <f t="shared" si="81"/>
        <v>0</v>
      </c>
      <c r="CS31" s="57">
        <f t="shared" si="20"/>
        <v>0</v>
      </c>
      <c r="CT31">
        <f t="shared" si="82"/>
        <v>26</v>
      </c>
      <c r="CU31" s="90">
        <f t="shared" si="83"/>
        <v>0</v>
      </c>
      <c r="CV31" s="57">
        <f t="shared" si="84"/>
        <v>0</v>
      </c>
      <c r="CW31" s="90">
        <f t="shared" si="85"/>
        <v>0</v>
      </c>
      <c r="CX31" s="57">
        <f t="shared" si="21"/>
        <v>0</v>
      </c>
      <c r="CY31" s="61">
        <f t="shared" si="86"/>
        <v>26</v>
      </c>
      <c r="CZ31" s="90">
        <f t="shared" si="87"/>
        <v>0</v>
      </c>
      <c r="DA31" s="57">
        <f t="shared" si="88"/>
        <v>0</v>
      </c>
      <c r="DB31" s="90">
        <f t="shared" si="89"/>
        <v>0</v>
      </c>
      <c r="DC31" s="57">
        <f t="shared" si="22"/>
        <v>0</v>
      </c>
      <c r="DD31" s="57">
        <f t="shared" si="3"/>
        <v>0</v>
      </c>
      <c r="DE31" s="57">
        <f t="shared" si="110"/>
        <v>0</v>
      </c>
      <c r="DF31" s="57">
        <f t="shared" si="111"/>
        <v>0</v>
      </c>
      <c r="DG31" s="57">
        <f t="shared" si="112"/>
        <v>0</v>
      </c>
      <c r="DH31" s="90">
        <f t="shared" si="91"/>
        <v>133670208.0393783</v>
      </c>
      <c r="DI31" s="57">
        <f t="shared" si="92"/>
        <v>133670208.0393783</v>
      </c>
      <c r="DJ31" s="61">
        <f t="shared" si="93"/>
        <v>26</v>
      </c>
    </row>
    <row r="32" spans="1:114" x14ac:dyDescent="0.3">
      <c r="A32" s="61"/>
      <c r="B32" s="61"/>
      <c r="C32" s="61"/>
      <c r="G32" s="82">
        <f t="shared" si="4"/>
        <v>27</v>
      </c>
      <c r="H32" s="83">
        <f t="shared" si="0"/>
        <v>0.79621850868692268</v>
      </c>
      <c r="I32" s="83">
        <f t="shared" si="1"/>
        <v>2.5821273607840509</v>
      </c>
      <c r="J32" s="87">
        <f t="shared" si="96"/>
        <v>0</v>
      </c>
      <c r="K32" s="87">
        <f t="shared" si="94"/>
        <v>0</v>
      </c>
      <c r="L32" s="85">
        <f t="shared" si="99"/>
        <v>-4992615949.9797325</v>
      </c>
      <c r="M32" s="86">
        <f t="shared" si="105"/>
        <v>128067917.2742568</v>
      </c>
      <c r="N32" s="86">
        <f t="shared" si="100"/>
        <v>0</v>
      </c>
      <c r="O32" s="86">
        <f t="shared" si="101"/>
        <v>0</v>
      </c>
      <c r="P32" s="86">
        <f t="shared" si="102"/>
        <v>483896088.7245183</v>
      </c>
      <c r="Q32" s="86">
        <f t="shared" si="103"/>
        <v>-355828171.45026153</v>
      </c>
      <c r="R32" s="86">
        <f t="shared" si="104"/>
        <v>6221131.6645599455</v>
      </c>
      <c r="S32" s="86">
        <f t="shared" si="2"/>
        <v>0</v>
      </c>
      <c r="T32" s="86">
        <f t="shared" si="24"/>
        <v>0</v>
      </c>
      <c r="U32" s="79">
        <f t="shared" si="25"/>
        <v>134289048.93881673</v>
      </c>
      <c r="W32" s="61">
        <f t="shared" si="26"/>
        <v>27</v>
      </c>
      <c r="X32" s="90">
        <f t="shared" si="27"/>
        <v>0</v>
      </c>
      <c r="Y32" s="57">
        <f t="shared" si="28"/>
        <v>0</v>
      </c>
      <c r="Z32" s="90">
        <f t="shared" si="97"/>
        <v>0</v>
      </c>
      <c r="AA32" s="90">
        <f t="shared" si="29"/>
        <v>0</v>
      </c>
      <c r="AB32" s="61">
        <f t="shared" si="30"/>
        <v>27</v>
      </c>
      <c r="AC32" s="90">
        <f t="shared" si="31"/>
        <v>0</v>
      </c>
      <c r="AD32" s="57">
        <f t="shared" si="32"/>
        <v>0</v>
      </c>
      <c r="AE32" s="90">
        <f t="shared" si="108"/>
        <v>0</v>
      </c>
      <c r="AF32" s="57">
        <f t="shared" si="33"/>
        <v>0</v>
      </c>
      <c r="AG32" s="61">
        <f t="shared" si="34"/>
        <v>27</v>
      </c>
      <c r="AH32" s="90">
        <f t="shared" si="109"/>
        <v>0</v>
      </c>
      <c r="AI32" s="57">
        <f t="shared" si="36"/>
        <v>0</v>
      </c>
      <c r="AJ32" s="90">
        <f t="shared" si="106"/>
        <v>0</v>
      </c>
      <c r="AK32" s="57">
        <f t="shared" si="7"/>
        <v>0</v>
      </c>
      <c r="AL32" s="61">
        <f t="shared" si="37"/>
        <v>27</v>
      </c>
      <c r="AM32" s="90">
        <f t="shared" si="38"/>
        <v>0</v>
      </c>
      <c r="AN32" s="57">
        <f t="shared" si="39"/>
        <v>0</v>
      </c>
      <c r="AO32" s="90">
        <f t="shared" si="107"/>
        <v>0</v>
      </c>
      <c r="AP32" s="57">
        <f t="shared" si="9"/>
        <v>0</v>
      </c>
      <c r="AQ32" s="61">
        <f t="shared" si="40"/>
        <v>27</v>
      </c>
      <c r="AR32" s="90">
        <f t="shared" si="41"/>
        <v>0</v>
      </c>
      <c r="AS32" s="57">
        <f t="shared" si="42"/>
        <v>0</v>
      </c>
      <c r="AT32" s="90">
        <f t="shared" si="43"/>
        <v>0</v>
      </c>
      <c r="AU32" s="57">
        <f t="shared" si="10"/>
        <v>0</v>
      </c>
      <c r="AV32" s="61">
        <f t="shared" si="44"/>
        <v>27</v>
      </c>
      <c r="AW32" s="89">
        <f t="shared" si="95"/>
        <v>0</v>
      </c>
      <c r="AX32" s="57">
        <f t="shared" si="45"/>
        <v>0</v>
      </c>
      <c r="AY32" s="57">
        <v>0</v>
      </c>
      <c r="AZ32" s="57">
        <f t="shared" si="11"/>
        <v>0</v>
      </c>
      <c r="BA32" s="61">
        <f t="shared" si="46"/>
        <v>27</v>
      </c>
      <c r="BB32" s="90">
        <f t="shared" si="47"/>
        <v>0</v>
      </c>
      <c r="BC32" s="57">
        <f t="shared" si="48"/>
        <v>0</v>
      </c>
      <c r="BD32" s="90">
        <f t="shared" si="49"/>
        <v>0</v>
      </c>
      <c r="BE32" s="57">
        <f t="shared" si="12"/>
        <v>0</v>
      </c>
      <c r="BF32" s="61">
        <f t="shared" si="50"/>
        <v>27</v>
      </c>
      <c r="BG32" s="90">
        <f t="shared" si="51"/>
        <v>0</v>
      </c>
      <c r="BH32" s="57">
        <f t="shared" si="52"/>
        <v>0</v>
      </c>
      <c r="BI32" s="90">
        <f t="shared" si="53"/>
        <v>0</v>
      </c>
      <c r="BJ32" s="57">
        <f t="shared" si="13"/>
        <v>0</v>
      </c>
      <c r="BK32" s="61">
        <f t="shared" si="54"/>
        <v>27</v>
      </c>
      <c r="BL32" s="90">
        <f t="shared" si="55"/>
        <v>0</v>
      </c>
      <c r="BM32" s="57">
        <f t="shared" si="56"/>
        <v>0</v>
      </c>
      <c r="BN32" s="90">
        <f t="shared" si="57"/>
        <v>0</v>
      </c>
      <c r="BO32" s="57">
        <f t="shared" si="14"/>
        <v>0</v>
      </c>
      <c r="BP32" s="61">
        <f t="shared" si="58"/>
        <v>27</v>
      </c>
      <c r="BQ32" s="90">
        <f t="shared" si="59"/>
        <v>0</v>
      </c>
      <c r="BR32" s="57">
        <f t="shared" si="60"/>
        <v>0</v>
      </c>
      <c r="BS32" s="90">
        <f t="shared" si="61"/>
        <v>0</v>
      </c>
      <c r="BT32" s="57">
        <f t="shared" si="15"/>
        <v>0</v>
      </c>
      <c r="BU32" s="61">
        <f t="shared" si="62"/>
        <v>27</v>
      </c>
      <c r="BV32" s="90">
        <f t="shared" si="63"/>
        <v>0</v>
      </c>
      <c r="BW32" s="57">
        <f t="shared" si="64"/>
        <v>0</v>
      </c>
      <c r="BX32" s="90">
        <f t="shared" si="65"/>
        <v>0</v>
      </c>
      <c r="BY32" s="57">
        <f t="shared" si="16"/>
        <v>0</v>
      </c>
      <c r="BZ32">
        <f t="shared" si="66"/>
        <v>27</v>
      </c>
      <c r="CA32" s="90">
        <f t="shared" si="67"/>
        <v>0</v>
      </c>
      <c r="CB32" s="57">
        <f t="shared" si="68"/>
        <v>0</v>
      </c>
      <c r="CC32" s="90">
        <f t="shared" si="69"/>
        <v>0</v>
      </c>
      <c r="CD32" s="57">
        <f t="shared" si="17"/>
        <v>0</v>
      </c>
      <c r="CE32" s="61">
        <f t="shared" si="70"/>
        <v>27</v>
      </c>
      <c r="CF32" s="90">
        <f t="shared" si="71"/>
        <v>0</v>
      </c>
      <c r="CG32" s="57">
        <f t="shared" si="72"/>
        <v>0</v>
      </c>
      <c r="CH32" s="90">
        <f t="shared" si="73"/>
        <v>0</v>
      </c>
      <c r="CI32" s="57">
        <f t="shared" si="18"/>
        <v>0</v>
      </c>
      <c r="CJ32" s="61">
        <f t="shared" si="74"/>
        <v>27</v>
      </c>
      <c r="CK32" s="90">
        <f t="shared" si="75"/>
        <v>0</v>
      </c>
      <c r="CL32" s="57">
        <f t="shared" si="76"/>
        <v>0</v>
      </c>
      <c r="CM32" s="90">
        <f t="shared" si="77"/>
        <v>0</v>
      </c>
      <c r="CN32" s="57">
        <f t="shared" si="19"/>
        <v>0</v>
      </c>
      <c r="CO32">
        <f t="shared" si="78"/>
        <v>27</v>
      </c>
      <c r="CP32" s="90">
        <f t="shared" si="79"/>
        <v>0</v>
      </c>
      <c r="CQ32" s="57">
        <f t="shared" si="80"/>
        <v>0</v>
      </c>
      <c r="CR32" s="90">
        <f t="shared" si="81"/>
        <v>0</v>
      </c>
      <c r="CS32" s="57">
        <f t="shared" si="20"/>
        <v>0</v>
      </c>
      <c r="CT32">
        <f t="shared" si="82"/>
        <v>27</v>
      </c>
      <c r="CU32" s="90">
        <f t="shared" si="83"/>
        <v>0</v>
      </c>
      <c r="CV32" s="57">
        <f t="shared" si="84"/>
        <v>0</v>
      </c>
      <c r="CW32" s="90">
        <f t="shared" si="85"/>
        <v>0</v>
      </c>
      <c r="CX32" s="57">
        <f t="shared" si="21"/>
        <v>0</v>
      </c>
      <c r="CY32" s="61">
        <f t="shared" si="86"/>
        <v>27</v>
      </c>
      <c r="CZ32" s="90">
        <f t="shared" si="87"/>
        <v>0</v>
      </c>
      <c r="DA32" s="57">
        <f t="shared" si="88"/>
        <v>0</v>
      </c>
      <c r="DB32" s="90">
        <f t="shared" si="89"/>
        <v>0</v>
      </c>
      <c r="DC32" s="57">
        <f t="shared" si="22"/>
        <v>0</v>
      </c>
      <c r="DD32" s="57">
        <f t="shared" si="3"/>
        <v>0</v>
      </c>
      <c r="DE32" s="57">
        <f t="shared" si="110"/>
        <v>0</v>
      </c>
      <c r="DF32" s="57">
        <f t="shared" si="111"/>
        <v>0</v>
      </c>
      <c r="DG32" s="57">
        <f t="shared" si="112"/>
        <v>0</v>
      </c>
      <c r="DH32" s="90">
        <f t="shared" si="91"/>
        <v>134289048.93881673</v>
      </c>
      <c r="DI32" s="57">
        <f t="shared" si="92"/>
        <v>134289048.93881673</v>
      </c>
      <c r="DJ32" s="61">
        <f t="shared" si="93"/>
        <v>27</v>
      </c>
    </row>
    <row r="33" spans="1:114" x14ac:dyDescent="0.3">
      <c r="A33" s="55" t="s">
        <v>61</v>
      </c>
      <c r="B33" s="61"/>
      <c r="C33" s="59">
        <v>35142657</v>
      </c>
      <c r="G33" s="82">
        <f t="shared" si="4"/>
        <v>28</v>
      </c>
      <c r="H33" s="83">
        <f t="shared" si="0"/>
        <v>0.85905607339249468</v>
      </c>
      <c r="I33" s="83">
        <f t="shared" si="1"/>
        <v>1.7859088520971276</v>
      </c>
      <c r="J33" s="87">
        <f t="shared" si="96"/>
        <v>0</v>
      </c>
      <c r="K33" s="87">
        <f t="shared" si="94"/>
        <v>0</v>
      </c>
      <c r="L33" s="85">
        <f t="shared" si="99"/>
        <v>-5514701118.026391</v>
      </c>
      <c r="M33" s="86">
        <f t="shared" si="105"/>
        <v>128067917.2742568</v>
      </c>
      <c r="N33" s="86">
        <f t="shared" si="100"/>
        <v>0</v>
      </c>
      <c r="O33" s="86">
        <f t="shared" si="101"/>
        <v>0</v>
      </c>
      <c r="P33" s="86">
        <f t="shared" si="102"/>
        <v>522085168.04665732</v>
      </c>
      <c r="Q33" s="86">
        <f t="shared" si="103"/>
        <v>-394017250.7724005</v>
      </c>
      <c r="R33" s="86">
        <f t="shared" si="104"/>
        <v>6888811.487782035</v>
      </c>
      <c r="S33" s="86">
        <f t="shared" si="2"/>
        <v>0</v>
      </c>
      <c r="T33" s="86">
        <f t="shared" si="24"/>
        <v>0</v>
      </c>
      <c r="U33" s="79">
        <f t="shared" si="25"/>
        <v>134956728.76203886</v>
      </c>
      <c r="W33" s="61">
        <f t="shared" si="26"/>
        <v>28</v>
      </c>
      <c r="X33" s="90">
        <f t="shared" si="27"/>
        <v>0</v>
      </c>
      <c r="Y33" s="57">
        <f t="shared" si="28"/>
        <v>0</v>
      </c>
      <c r="Z33" s="90">
        <f t="shared" si="97"/>
        <v>0</v>
      </c>
      <c r="AA33" s="90">
        <f t="shared" si="29"/>
        <v>0</v>
      </c>
      <c r="AB33" s="61">
        <f t="shared" si="30"/>
        <v>28</v>
      </c>
      <c r="AC33" s="90">
        <f t="shared" si="31"/>
        <v>0</v>
      </c>
      <c r="AD33" s="57">
        <f t="shared" si="32"/>
        <v>0</v>
      </c>
      <c r="AE33" s="90">
        <f t="shared" si="108"/>
        <v>0</v>
      </c>
      <c r="AF33" s="57">
        <f t="shared" si="33"/>
        <v>0</v>
      </c>
      <c r="AG33" s="61">
        <f t="shared" si="34"/>
        <v>28</v>
      </c>
      <c r="AH33" s="90">
        <f t="shared" si="109"/>
        <v>0</v>
      </c>
      <c r="AI33" s="57">
        <f t="shared" si="36"/>
        <v>0</v>
      </c>
      <c r="AJ33" s="90">
        <f t="shared" si="106"/>
        <v>0</v>
      </c>
      <c r="AK33" s="57">
        <f t="shared" si="7"/>
        <v>0</v>
      </c>
      <c r="AL33" s="61">
        <f t="shared" si="37"/>
        <v>28</v>
      </c>
      <c r="AM33" s="90">
        <f t="shared" si="38"/>
        <v>0</v>
      </c>
      <c r="AN33" s="57">
        <f t="shared" si="39"/>
        <v>0</v>
      </c>
      <c r="AO33" s="90">
        <f t="shared" si="107"/>
        <v>0</v>
      </c>
      <c r="AP33" s="57">
        <f t="shared" si="9"/>
        <v>0</v>
      </c>
      <c r="AQ33" s="61">
        <f t="shared" si="40"/>
        <v>28</v>
      </c>
      <c r="AR33" s="90">
        <f t="shared" si="41"/>
        <v>0</v>
      </c>
      <c r="AS33" s="57">
        <f t="shared" si="42"/>
        <v>0</v>
      </c>
      <c r="AT33" s="90">
        <f t="shared" si="43"/>
        <v>0</v>
      </c>
      <c r="AU33" s="57">
        <f t="shared" si="10"/>
        <v>0</v>
      </c>
      <c r="AV33" s="61">
        <f t="shared" si="44"/>
        <v>28</v>
      </c>
      <c r="AW33" s="89">
        <f t="shared" si="95"/>
        <v>0</v>
      </c>
      <c r="AX33" s="57">
        <f t="shared" si="45"/>
        <v>0</v>
      </c>
      <c r="AY33" s="57">
        <v>0</v>
      </c>
      <c r="AZ33" s="57">
        <f t="shared" si="11"/>
        <v>0</v>
      </c>
      <c r="BA33" s="61">
        <f t="shared" si="46"/>
        <v>28</v>
      </c>
      <c r="BB33" s="90">
        <f t="shared" si="47"/>
        <v>0</v>
      </c>
      <c r="BC33" s="57">
        <f t="shared" si="48"/>
        <v>0</v>
      </c>
      <c r="BD33" s="90">
        <f t="shared" si="49"/>
        <v>0</v>
      </c>
      <c r="BE33" s="57">
        <f t="shared" si="12"/>
        <v>0</v>
      </c>
      <c r="BF33" s="61">
        <f t="shared" si="50"/>
        <v>28</v>
      </c>
      <c r="BG33" s="90">
        <f t="shared" si="51"/>
        <v>0</v>
      </c>
      <c r="BH33" s="57">
        <f t="shared" si="52"/>
        <v>0</v>
      </c>
      <c r="BI33" s="90">
        <f t="shared" si="53"/>
        <v>0</v>
      </c>
      <c r="BJ33" s="57">
        <f t="shared" si="13"/>
        <v>0</v>
      </c>
      <c r="BK33" s="61">
        <f t="shared" si="54"/>
        <v>28</v>
      </c>
      <c r="BL33" s="90">
        <f t="shared" si="55"/>
        <v>0</v>
      </c>
      <c r="BM33" s="57">
        <f t="shared" si="56"/>
        <v>0</v>
      </c>
      <c r="BN33" s="90">
        <f t="shared" si="57"/>
        <v>0</v>
      </c>
      <c r="BO33" s="57">
        <f t="shared" si="14"/>
        <v>0</v>
      </c>
      <c r="BP33" s="61">
        <f t="shared" si="58"/>
        <v>28</v>
      </c>
      <c r="BQ33" s="90">
        <f t="shared" si="59"/>
        <v>0</v>
      </c>
      <c r="BR33" s="57">
        <f t="shared" si="60"/>
        <v>0</v>
      </c>
      <c r="BS33" s="90">
        <f t="shared" si="61"/>
        <v>0</v>
      </c>
      <c r="BT33" s="57">
        <f t="shared" si="15"/>
        <v>0</v>
      </c>
      <c r="BU33" s="61">
        <f t="shared" si="62"/>
        <v>28</v>
      </c>
      <c r="BV33" s="90">
        <f t="shared" si="63"/>
        <v>0</v>
      </c>
      <c r="BW33" s="57">
        <f t="shared" si="64"/>
        <v>0</v>
      </c>
      <c r="BX33" s="90">
        <f t="shared" si="65"/>
        <v>0</v>
      </c>
      <c r="BY33" s="57">
        <f t="shared" si="16"/>
        <v>0</v>
      </c>
      <c r="BZ33">
        <f t="shared" si="66"/>
        <v>28</v>
      </c>
      <c r="CA33" s="90">
        <f t="shared" si="67"/>
        <v>0</v>
      </c>
      <c r="CB33" s="57">
        <f t="shared" si="68"/>
        <v>0</v>
      </c>
      <c r="CC33" s="90">
        <f t="shared" si="69"/>
        <v>0</v>
      </c>
      <c r="CD33" s="57">
        <f t="shared" si="17"/>
        <v>0</v>
      </c>
      <c r="CE33" s="61">
        <f t="shared" si="70"/>
        <v>28</v>
      </c>
      <c r="CF33" s="90">
        <f t="shared" si="71"/>
        <v>0</v>
      </c>
      <c r="CG33" s="57">
        <f t="shared" si="72"/>
        <v>0</v>
      </c>
      <c r="CH33" s="90">
        <f t="shared" si="73"/>
        <v>0</v>
      </c>
      <c r="CI33" s="57">
        <f t="shared" si="18"/>
        <v>0</v>
      </c>
      <c r="CJ33" s="61">
        <f t="shared" si="74"/>
        <v>28</v>
      </c>
      <c r="CK33" s="90">
        <f t="shared" si="75"/>
        <v>0</v>
      </c>
      <c r="CL33" s="57">
        <f t="shared" si="76"/>
        <v>0</v>
      </c>
      <c r="CM33" s="90">
        <f t="shared" si="77"/>
        <v>0</v>
      </c>
      <c r="CN33" s="57">
        <f t="shared" si="19"/>
        <v>0</v>
      </c>
      <c r="CO33">
        <f t="shared" si="78"/>
        <v>28</v>
      </c>
      <c r="CP33" s="90">
        <f t="shared" si="79"/>
        <v>0</v>
      </c>
      <c r="CQ33" s="57">
        <f t="shared" si="80"/>
        <v>0</v>
      </c>
      <c r="CR33" s="90">
        <f t="shared" si="81"/>
        <v>0</v>
      </c>
      <c r="CS33" s="57">
        <f t="shared" si="20"/>
        <v>0</v>
      </c>
      <c r="CT33">
        <f t="shared" si="82"/>
        <v>28</v>
      </c>
      <c r="CU33" s="90">
        <f t="shared" si="83"/>
        <v>0</v>
      </c>
      <c r="CV33" s="57">
        <f t="shared" si="84"/>
        <v>0</v>
      </c>
      <c r="CW33" s="90">
        <f t="shared" si="85"/>
        <v>0</v>
      </c>
      <c r="CX33" s="57">
        <f t="shared" si="21"/>
        <v>0</v>
      </c>
      <c r="CY33" s="61">
        <f t="shared" si="86"/>
        <v>28</v>
      </c>
      <c r="CZ33" s="90">
        <f t="shared" si="87"/>
        <v>0</v>
      </c>
      <c r="DA33" s="57">
        <f t="shared" si="88"/>
        <v>0</v>
      </c>
      <c r="DB33" s="90">
        <f t="shared" si="89"/>
        <v>0</v>
      </c>
      <c r="DC33" s="57">
        <f t="shared" si="22"/>
        <v>0</v>
      </c>
      <c r="DD33" s="57">
        <f t="shared" si="3"/>
        <v>0</v>
      </c>
      <c r="DE33" s="57">
        <f t="shared" si="110"/>
        <v>0</v>
      </c>
      <c r="DF33" s="57">
        <f t="shared" si="111"/>
        <v>0</v>
      </c>
      <c r="DG33" s="57">
        <f t="shared" si="112"/>
        <v>0</v>
      </c>
      <c r="DH33" s="90">
        <f t="shared" si="91"/>
        <v>134956728.76203886</v>
      </c>
      <c r="DI33" s="57">
        <f t="shared" si="92"/>
        <v>134956728.76203886</v>
      </c>
      <c r="DJ33" s="61">
        <f t="shared" si="93"/>
        <v>28</v>
      </c>
    </row>
    <row r="34" spans="1:114" x14ac:dyDescent="0.3">
      <c r="A34" s="55" t="s">
        <v>62</v>
      </c>
      <c r="B34" s="61"/>
      <c r="C34" s="58">
        <v>7.6509999999999995E-2</v>
      </c>
      <c r="G34" s="82">
        <f t="shared" si="4"/>
        <v>29</v>
      </c>
      <c r="H34" s="83">
        <f t="shared" si="0"/>
        <v>0.92685277870463045</v>
      </c>
      <c r="I34" s="83">
        <f t="shared" si="1"/>
        <v>0.92685277870463179</v>
      </c>
      <c r="J34" s="87">
        <f t="shared" si="96"/>
        <v>0</v>
      </c>
      <c r="K34" s="87">
        <f t="shared" si="94"/>
        <v>0</v>
      </c>
      <c r="L34" s="85">
        <f t="shared" si="99"/>
        <v>-6077989247.5352917</v>
      </c>
      <c r="M34" s="86">
        <f t="shared" si="105"/>
        <v>128067917.2742568</v>
      </c>
      <c r="N34" s="86">
        <f t="shared" si="100"/>
        <v>0</v>
      </c>
      <c r="O34" s="86">
        <f t="shared" si="101"/>
        <v>0</v>
      </c>
      <c r="P34" s="86">
        <f t="shared" si="102"/>
        <v>563288129.50889957</v>
      </c>
      <c r="Q34" s="86">
        <f t="shared" si="103"/>
        <v>-435220212.2346428</v>
      </c>
      <c r="R34" s="86">
        <f t="shared" si="104"/>
        <v>7609184.6026528142</v>
      </c>
      <c r="S34" s="86">
        <f t="shared" si="2"/>
        <v>0</v>
      </c>
      <c r="T34" s="86">
        <f t="shared" si="24"/>
        <v>0</v>
      </c>
      <c r="U34" s="79">
        <f t="shared" si="25"/>
        <v>135677101.87690958</v>
      </c>
      <c r="W34" s="61">
        <f t="shared" si="26"/>
        <v>29</v>
      </c>
      <c r="X34" s="90">
        <f t="shared" si="27"/>
        <v>0</v>
      </c>
      <c r="Y34" s="57">
        <f t="shared" si="28"/>
        <v>0</v>
      </c>
      <c r="Z34" s="90">
        <f t="shared" si="97"/>
        <v>0</v>
      </c>
      <c r="AA34" s="90">
        <f t="shared" si="29"/>
        <v>0</v>
      </c>
      <c r="AB34" s="61">
        <f t="shared" si="30"/>
        <v>29</v>
      </c>
      <c r="AC34" s="90">
        <f t="shared" si="31"/>
        <v>0</v>
      </c>
      <c r="AD34" s="57">
        <f t="shared" si="32"/>
        <v>0</v>
      </c>
      <c r="AE34" s="90">
        <f t="shared" si="108"/>
        <v>0</v>
      </c>
      <c r="AF34" s="57">
        <f t="shared" si="33"/>
        <v>0</v>
      </c>
      <c r="AG34" s="61">
        <f t="shared" si="34"/>
        <v>29</v>
      </c>
      <c r="AH34" s="90">
        <f t="shared" si="109"/>
        <v>0</v>
      </c>
      <c r="AI34" s="57">
        <f t="shared" si="36"/>
        <v>0</v>
      </c>
      <c r="AJ34" s="90">
        <f t="shared" si="106"/>
        <v>0</v>
      </c>
      <c r="AK34" s="57">
        <f t="shared" si="7"/>
        <v>0</v>
      </c>
      <c r="AL34" s="61">
        <f t="shared" si="37"/>
        <v>29</v>
      </c>
      <c r="AM34" s="90">
        <f t="shared" si="38"/>
        <v>0</v>
      </c>
      <c r="AN34" s="57">
        <f t="shared" si="39"/>
        <v>0</v>
      </c>
      <c r="AO34" s="90">
        <f t="shared" si="107"/>
        <v>0</v>
      </c>
      <c r="AP34" s="57">
        <f t="shared" si="9"/>
        <v>0</v>
      </c>
      <c r="AQ34" s="61">
        <f t="shared" si="40"/>
        <v>29</v>
      </c>
      <c r="AR34" s="90">
        <f t="shared" si="41"/>
        <v>0</v>
      </c>
      <c r="AS34" s="57">
        <f t="shared" si="42"/>
        <v>0</v>
      </c>
      <c r="AT34" s="90">
        <f t="shared" si="43"/>
        <v>0</v>
      </c>
      <c r="AU34" s="57">
        <f t="shared" si="10"/>
        <v>0</v>
      </c>
      <c r="AV34" s="61">
        <f t="shared" si="44"/>
        <v>29</v>
      </c>
      <c r="AW34" s="89">
        <f t="shared" si="95"/>
        <v>0</v>
      </c>
      <c r="AX34" s="57">
        <f t="shared" si="45"/>
        <v>0</v>
      </c>
      <c r="AY34" s="57">
        <v>0</v>
      </c>
      <c r="AZ34" s="57">
        <f t="shared" si="11"/>
        <v>0</v>
      </c>
      <c r="BA34" s="61">
        <f t="shared" si="46"/>
        <v>29</v>
      </c>
      <c r="BB34" s="90">
        <f t="shared" si="47"/>
        <v>0</v>
      </c>
      <c r="BC34" s="57">
        <f t="shared" si="48"/>
        <v>0</v>
      </c>
      <c r="BD34" s="90">
        <f t="shared" si="49"/>
        <v>0</v>
      </c>
      <c r="BE34" s="57">
        <f t="shared" si="12"/>
        <v>0</v>
      </c>
      <c r="BF34" s="61">
        <f t="shared" si="50"/>
        <v>29</v>
      </c>
      <c r="BG34" s="90">
        <f t="shared" si="51"/>
        <v>0</v>
      </c>
      <c r="BH34" s="57">
        <f t="shared" si="52"/>
        <v>0</v>
      </c>
      <c r="BI34" s="90">
        <f t="shared" si="53"/>
        <v>0</v>
      </c>
      <c r="BJ34" s="57">
        <f t="shared" si="13"/>
        <v>0</v>
      </c>
      <c r="BK34" s="61">
        <f t="shared" si="54"/>
        <v>29</v>
      </c>
      <c r="BL34" s="90">
        <f t="shared" si="55"/>
        <v>0</v>
      </c>
      <c r="BM34" s="57">
        <f t="shared" si="56"/>
        <v>0</v>
      </c>
      <c r="BN34" s="90">
        <f t="shared" si="57"/>
        <v>0</v>
      </c>
      <c r="BO34" s="57">
        <f t="shared" si="14"/>
        <v>0</v>
      </c>
      <c r="BP34" s="61">
        <f t="shared" si="58"/>
        <v>29</v>
      </c>
      <c r="BQ34" s="90">
        <f t="shared" si="59"/>
        <v>0</v>
      </c>
      <c r="BR34" s="57">
        <f t="shared" si="60"/>
        <v>0</v>
      </c>
      <c r="BS34" s="90">
        <f t="shared" si="61"/>
        <v>0</v>
      </c>
      <c r="BT34" s="57">
        <f t="shared" si="15"/>
        <v>0</v>
      </c>
      <c r="BU34" s="61">
        <f t="shared" si="62"/>
        <v>29</v>
      </c>
      <c r="BV34" s="90">
        <f t="shared" si="63"/>
        <v>0</v>
      </c>
      <c r="BW34" s="57">
        <f t="shared" si="64"/>
        <v>0</v>
      </c>
      <c r="BX34" s="90">
        <f t="shared" si="65"/>
        <v>0</v>
      </c>
      <c r="BY34" s="57">
        <f t="shared" si="16"/>
        <v>0</v>
      </c>
      <c r="BZ34">
        <f t="shared" si="66"/>
        <v>29</v>
      </c>
      <c r="CA34" s="90">
        <f t="shared" si="67"/>
        <v>0</v>
      </c>
      <c r="CB34" s="57">
        <f t="shared" si="68"/>
        <v>0</v>
      </c>
      <c r="CC34" s="90">
        <f t="shared" si="69"/>
        <v>0</v>
      </c>
      <c r="CD34" s="57">
        <f t="shared" si="17"/>
        <v>0</v>
      </c>
      <c r="CE34" s="61">
        <f t="shared" si="70"/>
        <v>29</v>
      </c>
      <c r="CF34" s="90">
        <f t="shared" si="71"/>
        <v>0</v>
      </c>
      <c r="CG34" s="57">
        <f t="shared" si="72"/>
        <v>0</v>
      </c>
      <c r="CH34" s="90">
        <f t="shared" si="73"/>
        <v>0</v>
      </c>
      <c r="CI34" s="57">
        <f t="shared" si="18"/>
        <v>0</v>
      </c>
      <c r="CJ34" s="61">
        <f t="shared" si="74"/>
        <v>29</v>
      </c>
      <c r="CK34" s="90">
        <f t="shared" si="75"/>
        <v>0</v>
      </c>
      <c r="CL34" s="57">
        <f t="shared" si="76"/>
        <v>0</v>
      </c>
      <c r="CM34" s="90">
        <f t="shared" si="77"/>
        <v>0</v>
      </c>
      <c r="CN34" s="57">
        <f t="shared" si="19"/>
        <v>0</v>
      </c>
      <c r="CO34">
        <f t="shared" si="78"/>
        <v>29</v>
      </c>
      <c r="CP34" s="90">
        <f t="shared" si="79"/>
        <v>0</v>
      </c>
      <c r="CQ34" s="57">
        <f t="shared" si="80"/>
        <v>0</v>
      </c>
      <c r="CR34" s="90">
        <f t="shared" si="81"/>
        <v>0</v>
      </c>
      <c r="CS34" s="57">
        <f t="shared" si="20"/>
        <v>0</v>
      </c>
      <c r="CT34">
        <f t="shared" si="82"/>
        <v>29</v>
      </c>
      <c r="CU34" s="90">
        <f t="shared" si="83"/>
        <v>0</v>
      </c>
      <c r="CV34" s="57">
        <f t="shared" si="84"/>
        <v>0</v>
      </c>
      <c r="CW34" s="90">
        <f t="shared" si="85"/>
        <v>0</v>
      </c>
      <c r="CX34" s="57">
        <f t="shared" si="21"/>
        <v>0</v>
      </c>
      <c r="CY34" s="61">
        <f t="shared" si="86"/>
        <v>29</v>
      </c>
      <c r="CZ34" s="90">
        <f t="shared" si="87"/>
        <v>0</v>
      </c>
      <c r="DA34" s="57">
        <f t="shared" si="88"/>
        <v>0</v>
      </c>
      <c r="DB34" s="90">
        <f t="shared" si="89"/>
        <v>0</v>
      </c>
      <c r="DC34" s="57">
        <f t="shared" si="22"/>
        <v>0</v>
      </c>
      <c r="DD34" s="57">
        <f t="shared" si="3"/>
        <v>0</v>
      </c>
      <c r="DE34" s="57">
        <f t="shared" si="110"/>
        <v>0</v>
      </c>
      <c r="DF34" s="57">
        <f t="shared" si="111"/>
        <v>0</v>
      </c>
      <c r="DG34" s="57">
        <f t="shared" si="112"/>
        <v>0</v>
      </c>
      <c r="DH34" s="90">
        <f t="shared" si="91"/>
        <v>135677101.87690958</v>
      </c>
      <c r="DI34" s="57">
        <f t="shared" si="92"/>
        <v>135677101.87690958</v>
      </c>
      <c r="DJ34" s="61">
        <f t="shared" si="93"/>
        <v>29</v>
      </c>
    </row>
    <row r="35" spans="1:114" x14ac:dyDescent="0.3">
      <c r="A35" s="61"/>
      <c r="B35" s="61"/>
      <c r="C35" s="61"/>
      <c r="G35" s="82">
        <f t="shared" si="4"/>
        <v>30</v>
      </c>
      <c r="H35" s="83">
        <v>1</v>
      </c>
      <c r="I35" s="83">
        <f t="shared" si="1"/>
        <v>0</v>
      </c>
      <c r="J35" s="87">
        <f t="shared" si="96"/>
        <v>0</v>
      </c>
      <c r="K35" s="87">
        <f t="shared" si="94"/>
        <v>0</v>
      </c>
      <c r="L35" s="85">
        <f t="shared" si="99"/>
        <v>-6685732076.2250347</v>
      </c>
      <c r="M35" s="86">
        <f t="shared" si="105"/>
        <v>128067917.2742568</v>
      </c>
      <c r="N35" s="86">
        <f t="shared" si="100"/>
        <v>0</v>
      </c>
      <c r="O35" s="86">
        <f t="shared" si="101"/>
        <v>0</v>
      </c>
      <c r="P35" s="86">
        <f t="shared" si="102"/>
        <v>607742828.68974209</v>
      </c>
      <c r="Q35" s="86">
        <f t="shared" si="103"/>
        <v>-479674911.41548526</v>
      </c>
      <c r="R35" s="86">
        <f t="shared" si="104"/>
        <v>8386409.563749196</v>
      </c>
      <c r="S35" s="86">
        <f t="shared" si="2"/>
        <v>0</v>
      </c>
      <c r="T35" s="86">
        <f t="shared" si="24"/>
        <v>0</v>
      </c>
      <c r="U35" s="79">
        <f t="shared" si="25"/>
        <v>136454326.83800602</v>
      </c>
      <c r="W35" s="61">
        <f t="shared" si="26"/>
        <v>30</v>
      </c>
      <c r="X35" s="90">
        <f t="shared" si="27"/>
        <v>0</v>
      </c>
      <c r="Y35" s="57">
        <f t="shared" si="28"/>
        <v>0</v>
      </c>
      <c r="Z35" s="90">
        <f t="shared" si="97"/>
        <v>0</v>
      </c>
      <c r="AA35" s="90">
        <f t="shared" si="29"/>
        <v>0</v>
      </c>
      <c r="AB35" s="61">
        <f t="shared" si="30"/>
        <v>30</v>
      </c>
      <c r="AC35" s="90">
        <f t="shared" si="31"/>
        <v>0</v>
      </c>
      <c r="AD35" s="57">
        <f t="shared" si="32"/>
        <v>0</v>
      </c>
      <c r="AE35" s="90">
        <f t="shared" si="108"/>
        <v>0</v>
      </c>
      <c r="AF35" s="57">
        <f t="shared" si="33"/>
        <v>0</v>
      </c>
      <c r="AG35" s="61">
        <f t="shared" si="34"/>
        <v>30</v>
      </c>
      <c r="AH35" s="90">
        <f t="shared" si="109"/>
        <v>0</v>
      </c>
      <c r="AI35" s="57">
        <f t="shared" si="36"/>
        <v>0</v>
      </c>
      <c r="AJ35" s="90">
        <f t="shared" si="106"/>
        <v>0</v>
      </c>
      <c r="AK35" s="57">
        <f t="shared" si="7"/>
        <v>0</v>
      </c>
      <c r="AL35" s="61">
        <f t="shared" si="37"/>
        <v>30</v>
      </c>
      <c r="AM35" s="90">
        <f t="shared" si="38"/>
        <v>0</v>
      </c>
      <c r="AN35" s="57">
        <f t="shared" si="39"/>
        <v>0</v>
      </c>
      <c r="AO35" s="90">
        <f t="shared" si="107"/>
        <v>0</v>
      </c>
      <c r="AP35" s="57">
        <f t="shared" si="9"/>
        <v>0</v>
      </c>
      <c r="AQ35" s="61">
        <f t="shared" si="40"/>
        <v>30</v>
      </c>
      <c r="AR35" s="90">
        <f t="shared" si="41"/>
        <v>0</v>
      </c>
      <c r="AS35" s="57">
        <f t="shared" si="42"/>
        <v>0</v>
      </c>
      <c r="AT35" s="90">
        <f t="shared" si="43"/>
        <v>0</v>
      </c>
      <c r="AU35" s="57">
        <f t="shared" si="10"/>
        <v>0</v>
      </c>
      <c r="AV35" s="61">
        <f t="shared" si="44"/>
        <v>30</v>
      </c>
      <c r="AW35" s="89">
        <f t="shared" si="95"/>
        <v>0</v>
      </c>
      <c r="AX35" s="57">
        <f t="shared" si="45"/>
        <v>0</v>
      </c>
      <c r="AY35" s="57">
        <v>0</v>
      </c>
      <c r="AZ35" s="57">
        <f t="shared" si="11"/>
        <v>0</v>
      </c>
      <c r="BA35" s="61">
        <f t="shared" si="46"/>
        <v>30</v>
      </c>
      <c r="BB35" s="90">
        <f t="shared" si="47"/>
        <v>0</v>
      </c>
      <c r="BC35" s="57">
        <f t="shared" si="48"/>
        <v>0</v>
      </c>
      <c r="BD35" s="90">
        <f t="shared" si="49"/>
        <v>0</v>
      </c>
      <c r="BE35" s="57">
        <f t="shared" si="12"/>
        <v>0</v>
      </c>
      <c r="BF35" s="61">
        <f t="shared" si="50"/>
        <v>30</v>
      </c>
      <c r="BG35" s="90">
        <f t="shared" si="51"/>
        <v>0</v>
      </c>
      <c r="BH35" s="57">
        <f t="shared" si="52"/>
        <v>0</v>
      </c>
      <c r="BI35" s="90">
        <f t="shared" si="53"/>
        <v>0</v>
      </c>
      <c r="BJ35" s="57">
        <f t="shared" si="13"/>
        <v>0</v>
      </c>
      <c r="BK35" s="61">
        <f t="shared" si="54"/>
        <v>30</v>
      </c>
      <c r="BL35" s="90">
        <f t="shared" si="55"/>
        <v>0</v>
      </c>
      <c r="BM35" s="57">
        <f t="shared" si="56"/>
        <v>0</v>
      </c>
      <c r="BN35" s="90">
        <f t="shared" si="57"/>
        <v>0</v>
      </c>
      <c r="BO35" s="57">
        <f t="shared" si="14"/>
        <v>0</v>
      </c>
      <c r="BP35" s="61">
        <f t="shared" si="58"/>
        <v>30</v>
      </c>
      <c r="BQ35" s="90">
        <f t="shared" si="59"/>
        <v>0</v>
      </c>
      <c r="BR35" s="57">
        <f t="shared" si="60"/>
        <v>0</v>
      </c>
      <c r="BS35" s="90">
        <f t="shared" si="61"/>
        <v>0</v>
      </c>
      <c r="BT35" s="57">
        <f t="shared" si="15"/>
        <v>0</v>
      </c>
      <c r="BU35" s="61">
        <f t="shared" si="62"/>
        <v>30</v>
      </c>
      <c r="BV35" s="90">
        <f t="shared" si="63"/>
        <v>0</v>
      </c>
      <c r="BW35" s="57">
        <f t="shared" si="64"/>
        <v>0</v>
      </c>
      <c r="BX35" s="90">
        <f t="shared" si="65"/>
        <v>0</v>
      </c>
      <c r="BY35" s="57">
        <f t="shared" si="16"/>
        <v>0</v>
      </c>
      <c r="BZ35">
        <f t="shared" si="66"/>
        <v>30</v>
      </c>
      <c r="CA35" s="90">
        <f t="shared" si="67"/>
        <v>0</v>
      </c>
      <c r="CB35" s="57">
        <f t="shared" si="68"/>
        <v>0</v>
      </c>
      <c r="CC35" s="90">
        <f t="shared" si="69"/>
        <v>0</v>
      </c>
      <c r="CD35" s="57">
        <f t="shared" si="17"/>
        <v>0</v>
      </c>
      <c r="CE35" s="61">
        <f t="shared" si="70"/>
        <v>30</v>
      </c>
      <c r="CF35" s="90">
        <f t="shared" si="71"/>
        <v>0</v>
      </c>
      <c r="CG35" s="57">
        <f t="shared" si="72"/>
        <v>0</v>
      </c>
      <c r="CH35" s="90">
        <f t="shared" si="73"/>
        <v>0</v>
      </c>
      <c r="CI35" s="57">
        <f t="shared" si="18"/>
        <v>0</v>
      </c>
      <c r="CJ35" s="61">
        <f t="shared" si="74"/>
        <v>30</v>
      </c>
      <c r="CK35" s="90">
        <f t="shared" si="75"/>
        <v>0</v>
      </c>
      <c r="CL35" s="57">
        <f t="shared" si="76"/>
        <v>0</v>
      </c>
      <c r="CM35" s="90">
        <f t="shared" si="77"/>
        <v>0</v>
      </c>
      <c r="CN35" s="57">
        <f t="shared" si="19"/>
        <v>0</v>
      </c>
      <c r="CO35">
        <f t="shared" si="78"/>
        <v>30</v>
      </c>
      <c r="CP35" s="90">
        <f t="shared" si="79"/>
        <v>0</v>
      </c>
      <c r="CQ35" s="57">
        <f t="shared" si="80"/>
        <v>0</v>
      </c>
      <c r="CR35" s="90">
        <f t="shared" si="81"/>
        <v>0</v>
      </c>
      <c r="CS35" s="57">
        <f t="shared" si="20"/>
        <v>0</v>
      </c>
      <c r="CT35">
        <f t="shared" si="82"/>
        <v>30</v>
      </c>
      <c r="CU35" s="90">
        <f t="shared" si="83"/>
        <v>0</v>
      </c>
      <c r="CV35" s="57">
        <f t="shared" si="84"/>
        <v>0</v>
      </c>
      <c r="CW35" s="90">
        <f t="shared" si="85"/>
        <v>0</v>
      </c>
      <c r="CX35" s="57">
        <f t="shared" si="21"/>
        <v>0</v>
      </c>
      <c r="CY35" s="61">
        <f t="shared" si="86"/>
        <v>30</v>
      </c>
      <c r="CZ35" s="90">
        <f t="shared" si="87"/>
        <v>0</v>
      </c>
      <c r="DA35" s="57">
        <f t="shared" si="88"/>
        <v>0</v>
      </c>
      <c r="DB35" s="90">
        <f t="shared" si="89"/>
        <v>0</v>
      </c>
      <c r="DC35" s="57">
        <f t="shared" si="22"/>
        <v>0</v>
      </c>
      <c r="DD35" s="57">
        <f t="shared" si="3"/>
        <v>0</v>
      </c>
      <c r="DE35" s="57">
        <f t="shared" si="110"/>
        <v>0</v>
      </c>
      <c r="DF35" s="57">
        <f t="shared" si="111"/>
        <v>0</v>
      </c>
      <c r="DG35" s="57">
        <f t="shared" si="112"/>
        <v>0</v>
      </c>
      <c r="DH35" s="90">
        <f t="shared" si="91"/>
        <v>136454326.83800602</v>
      </c>
      <c r="DI35" s="57">
        <f t="shared" si="92"/>
        <v>136454326.83800602</v>
      </c>
      <c r="DJ35" s="61">
        <f t="shared" si="93"/>
        <v>30</v>
      </c>
    </row>
    <row r="36" spans="1:114" x14ac:dyDescent="0.3">
      <c r="A36" s="55" t="s">
        <v>63</v>
      </c>
      <c r="B36" s="61"/>
      <c r="C36" s="59">
        <v>11714219</v>
      </c>
    </row>
    <row r="37" spans="1:114" x14ac:dyDescent="0.3">
      <c r="A37" s="55" t="s">
        <v>64</v>
      </c>
      <c r="B37" s="61"/>
      <c r="C37" s="58">
        <v>7.6463000000000003E-2</v>
      </c>
    </row>
    <row r="38" spans="1:114" x14ac:dyDescent="0.3">
      <c r="A38" s="61"/>
      <c r="B38" s="61"/>
      <c r="C38" s="61"/>
    </row>
    <row r="39" spans="1:114" x14ac:dyDescent="0.3">
      <c r="A39" s="55" t="s">
        <v>65</v>
      </c>
      <c r="B39" s="61"/>
      <c r="C39" s="59">
        <v>27333177</v>
      </c>
    </row>
    <row r="40" spans="1:114" x14ac:dyDescent="0.3">
      <c r="A40" s="55" t="s">
        <v>66</v>
      </c>
      <c r="B40" s="61"/>
      <c r="C40" s="58">
        <v>7.4880000000000002E-2</v>
      </c>
    </row>
    <row r="41" spans="1:114" x14ac:dyDescent="0.3">
      <c r="A41" s="61"/>
      <c r="B41" s="61"/>
      <c r="C41" s="61"/>
    </row>
    <row r="42" spans="1:114" x14ac:dyDescent="0.3">
      <c r="A42" s="55" t="s">
        <v>67</v>
      </c>
      <c r="B42" s="61"/>
      <c r="C42" s="59">
        <v>11714219</v>
      </c>
    </row>
    <row r="43" spans="1:114" x14ac:dyDescent="0.3">
      <c r="A43" s="55" t="s">
        <v>68</v>
      </c>
      <c r="B43" s="61"/>
      <c r="C43" s="58">
        <v>7.4880000000000002E-2</v>
      </c>
    </row>
    <row r="44" spans="1:114" x14ac:dyDescent="0.3">
      <c r="A44" s="62" t="s">
        <v>69</v>
      </c>
      <c r="B44" s="63"/>
      <c r="C44" s="63"/>
    </row>
    <row r="45" spans="1:114" x14ac:dyDescent="0.3">
      <c r="A45" s="55" t="s">
        <v>70</v>
      </c>
      <c r="B45" s="61"/>
      <c r="C45" s="57">
        <v>11714219</v>
      </c>
    </row>
    <row r="46" spans="1:114" x14ac:dyDescent="0.3">
      <c r="A46" s="55" t="s">
        <v>71</v>
      </c>
      <c r="B46" s="61"/>
      <c r="C46" s="64">
        <v>6.8500000000000005E-2</v>
      </c>
    </row>
    <row r="47" spans="1:114" x14ac:dyDescent="0.3">
      <c r="A47" s="61"/>
      <c r="B47" s="61"/>
      <c r="C47" s="61"/>
    </row>
    <row r="48" spans="1:114" x14ac:dyDescent="0.3">
      <c r="A48" s="55" t="s">
        <v>72</v>
      </c>
      <c r="B48" s="61"/>
      <c r="C48" s="57">
        <v>19523698</v>
      </c>
    </row>
    <row r="49" spans="1:6" x14ac:dyDescent="0.3">
      <c r="A49" s="55" t="s">
        <v>73</v>
      </c>
      <c r="B49" s="61"/>
      <c r="C49" s="64">
        <v>6.8500000000000005E-2</v>
      </c>
    </row>
    <row r="50" spans="1:6" x14ac:dyDescent="0.3">
      <c r="A50" s="61"/>
      <c r="B50" s="61"/>
      <c r="C50" s="61"/>
    </row>
    <row r="51" spans="1:6" x14ac:dyDescent="0.3">
      <c r="A51" s="55" t="s">
        <v>74</v>
      </c>
      <c r="B51" s="61"/>
      <c r="C51" s="57">
        <v>3904740</v>
      </c>
    </row>
    <row r="52" spans="1:6" x14ac:dyDescent="0.3">
      <c r="A52" s="55" t="s">
        <v>75</v>
      </c>
      <c r="B52" s="61"/>
      <c r="C52" s="64">
        <v>6.8500000000000005E-2</v>
      </c>
    </row>
    <row r="53" spans="1:6" x14ac:dyDescent="0.3">
      <c r="A53" s="61"/>
      <c r="B53" s="61"/>
      <c r="C53" s="61"/>
    </row>
    <row r="54" spans="1:6" x14ac:dyDescent="0.3">
      <c r="A54" s="55" t="s">
        <v>76</v>
      </c>
      <c r="B54" s="61"/>
      <c r="C54" s="57">
        <v>15618958</v>
      </c>
    </row>
    <row r="55" spans="1:6" x14ac:dyDescent="0.3">
      <c r="A55" s="55" t="s">
        <v>77</v>
      </c>
      <c r="B55" s="61"/>
      <c r="C55" s="64">
        <v>0.06</v>
      </c>
    </row>
    <row r="56" spans="1:6" x14ac:dyDescent="0.3">
      <c r="A56" s="65"/>
      <c r="B56" s="61"/>
      <c r="C56" s="61"/>
    </row>
    <row r="57" spans="1:6" x14ac:dyDescent="0.3">
      <c r="A57" s="55" t="s">
        <v>78</v>
      </c>
      <c r="B57" s="61"/>
      <c r="C57" s="57">
        <v>7809479</v>
      </c>
    </row>
    <row r="58" spans="1:6" x14ac:dyDescent="0.3">
      <c r="A58" s="55" t="s">
        <v>79</v>
      </c>
      <c r="B58" s="61"/>
      <c r="C58" s="64">
        <v>0.06</v>
      </c>
    </row>
    <row r="59" spans="1:6" x14ac:dyDescent="0.3">
      <c r="A59" s="61"/>
      <c r="B59" s="61"/>
      <c r="C59" s="61"/>
    </row>
    <row r="60" spans="1:6" x14ac:dyDescent="0.3">
      <c r="A60" s="55" t="s">
        <v>80</v>
      </c>
      <c r="B60" s="61"/>
      <c r="C60" s="57">
        <v>19523699</v>
      </c>
      <c r="F60" s="38"/>
    </row>
    <row r="61" spans="1:6" x14ac:dyDescent="0.3">
      <c r="A61" s="55" t="s">
        <v>81</v>
      </c>
      <c r="B61" s="61"/>
      <c r="C61" s="64">
        <v>0.06</v>
      </c>
      <c r="F61" s="38"/>
    </row>
    <row r="62" spans="1:6" x14ac:dyDescent="0.3">
      <c r="F62" s="38"/>
    </row>
    <row r="63" spans="1:6" x14ac:dyDescent="0.3">
      <c r="F63" s="38"/>
    </row>
    <row r="64" spans="1:6" x14ac:dyDescent="0.3">
      <c r="F64" s="38"/>
    </row>
    <row r="65" spans="6:6" x14ac:dyDescent="0.3">
      <c r="F65" s="38"/>
    </row>
    <row r="66" spans="6:6" x14ac:dyDescent="0.3">
      <c r="F66" s="38"/>
    </row>
    <row r="67" spans="6:6" x14ac:dyDescent="0.3">
      <c r="F67" s="38"/>
    </row>
    <row r="68" spans="6:6" x14ac:dyDescent="0.3">
      <c r="F68" s="38"/>
    </row>
    <row r="69" spans="6:6" x14ac:dyDescent="0.3">
      <c r="F69" s="38"/>
    </row>
    <row r="70" spans="6:6" x14ac:dyDescent="0.3">
      <c r="F70" s="38"/>
    </row>
    <row r="71" spans="6:6" x14ac:dyDescent="0.3">
      <c r="F71" s="38"/>
    </row>
    <row r="72" spans="6:6" x14ac:dyDescent="0.3">
      <c r="F72" s="38"/>
    </row>
    <row r="73" spans="6:6" x14ac:dyDescent="0.3">
      <c r="F73" s="38"/>
    </row>
    <row r="74" spans="6:6" x14ac:dyDescent="0.3">
      <c r="F74" s="38"/>
    </row>
    <row r="75" spans="6:6" x14ac:dyDescent="0.3">
      <c r="F75" s="38"/>
    </row>
    <row r="76" spans="6:6" x14ac:dyDescent="0.3">
      <c r="F76" s="38"/>
    </row>
    <row r="77" spans="6:6" x14ac:dyDescent="0.3">
      <c r="F77" s="38"/>
    </row>
    <row r="78" spans="6:6" x14ac:dyDescent="0.3">
      <c r="F78" s="38"/>
    </row>
    <row r="79" spans="6:6" x14ac:dyDescent="0.3">
      <c r="F79" s="38"/>
    </row>
    <row r="80" spans="6:6" x14ac:dyDescent="0.3">
      <c r="F80" s="38"/>
    </row>
    <row r="81" spans="6:6" x14ac:dyDescent="0.3">
      <c r="F81" s="38"/>
    </row>
    <row r="82" spans="6:6" x14ac:dyDescent="0.3">
      <c r="F82" s="38"/>
    </row>
    <row r="83" spans="6:6" x14ac:dyDescent="0.3">
      <c r="F83" s="38"/>
    </row>
    <row r="84" spans="6:6" x14ac:dyDescent="0.3">
      <c r="F84" s="38"/>
    </row>
    <row r="85" spans="6:6" x14ac:dyDescent="0.3">
      <c r="F85" s="38"/>
    </row>
    <row r="86" spans="6:6" x14ac:dyDescent="0.3">
      <c r="F86" s="38"/>
    </row>
    <row r="87" spans="6:6" x14ac:dyDescent="0.3">
      <c r="F87" s="38"/>
    </row>
    <row r="88" spans="6:6" x14ac:dyDescent="0.3">
      <c r="F88" s="38"/>
    </row>
    <row r="89" spans="6:6" x14ac:dyDescent="0.3">
      <c r="F89" s="38"/>
    </row>
    <row r="90" spans="6:6" x14ac:dyDescent="0.3">
      <c r="F90" s="38"/>
    </row>
    <row r="91" spans="6:6" x14ac:dyDescent="0.3">
      <c r="F91" s="38"/>
    </row>
    <row r="92" spans="6:6" x14ac:dyDescent="0.3">
      <c r="F92" s="38"/>
    </row>
    <row r="93" spans="6:6" x14ac:dyDescent="0.3">
      <c r="F93" s="38"/>
    </row>
    <row r="94" spans="6:6" x14ac:dyDescent="0.3">
      <c r="F94" s="38"/>
    </row>
    <row r="95" spans="6:6" x14ac:dyDescent="0.3">
      <c r="F95" s="38"/>
    </row>
    <row r="96" spans="6:6" x14ac:dyDescent="0.3">
      <c r="F96" s="38"/>
    </row>
    <row r="97" spans="6:6" x14ac:dyDescent="0.3">
      <c r="F97" s="38"/>
    </row>
    <row r="98" spans="6:6" x14ac:dyDescent="0.3">
      <c r="F98" s="38"/>
    </row>
    <row r="99" spans="6:6" x14ac:dyDescent="0.3">
      <c r="F99" s="38"/>
    </row>
    <row r="100" spans="6:6" x14ac:dyDescent="0.3">
      <c r="F100" s="38"/>
    </row>
    <row r="101" spans="6:6" x14ac:dyDescent="0.3">
      <c r="F101" s="38"/>
    </row>
    <row r="102" spans="6:6" x14ac:dyDescent="0.3">
      <c r="F102" s="38"/>
    </row>
    <row r="103" spans="6:6" x14ac:dyDescent="0.3">
      <c r="F103" s="38"/>
    </row>
    <row r="104" spans="6:6" x14ac:dyDescent="0.3">
      <c r="F104" s="38"/>
    </row>
    <row r="105" spans="6:6" x14ac:dyDescent="0.3">
      <c r="F105" s="38"/>
    </row>
    <row r="106" spans="6:6" x14ac:dyDescent="0.3">
      <c r="F106" s="38"/>
    </row>
    <row r="107" spans="6:6" x14ac:dyDescent="0.3">
      <c r="F107" s="38"/>
    </row>
    <row r="108" spans="6:6" x14ac:dyDescent="0.3">
      <c r="F108" s="38"/>
    </row>
    <row r="109" spans="6:6" x14ac:dyDescent="0.3">
      <c r="F109" s="38"/>
    </row>
    <row r="110" spans="6:6" x14ac:dyDescent="0.3">
      <c r="F110" s="38"/>
    </row>
    <row r="111" spans="6:6" x14ac:dyDescent="0.3">
      <c r="F111" s="38"/>
    </row>
    <row r="112" spans="6:6" x14ac:dyDescent="0.3">
      <c r="F112" s="38"/>
    </row>
    <row r="113" spans="6:6" x14ac:dyDescent="0.3">
      <c r="F113" s="38"/>
    </row>
    <row r="114" spans="6:6" x14ac:dyDescent="0.3">
      <c r="F114" s="38"/>
    </row>
    <row r="115" spans="6:6" x14ac:dyDescent="0.3">
      <c r="F115" s="38"/>
    </row>
    <row r="116" spans="6:6" x14ac:dyDescent="0.3">
      <c r="F116" s="38"/>
    </row>
    <row r="117" spans="6:6" x14ac:dyDescent="0.3">
      <c r="F117" s="38"/>
    </row>
    <row r="118" spans="6:6" x14ac:dyDescent="0.3">
      <c r="F118" s="38"/>
    </row>
    <row r="119" spans="6:6" x14ac:dyDescent="0.3">
      <c r="F119" s="38"/>
    </row>
    <row r="120" spans="6:6" x14ac:dyDescent="0.3">
      <c r="F120" s="38"/>
    </row>
    <row r="121" spans="6:6" x14ac:dyDescent="0.3">
      <c r="F121" s="38"/>
    </row>
    <row r="122" spans="6:6" x14ac:dyDescent="0.3">
      <c r="F122" s="38"/>
    </row>
    <row r="123" spans="6:6" x14ac:dyDescent="0.3">
      <c r="F123" s="38"/>
    </row>
    <row r="124" spans="6:6" x14ac:dyDescent="0.3">
      <c r="F124" s="38"/>
    </row>
    <row r="125" spans="6:6" x14ac:dyDescent="0.3">
      <c r="F125" s="38"/>
    </row>
    <row r="126" spans="6:6" x14ac:dyDescent="0.3">
      <c r="F126" s="38"/>
    </row>
    <row r="127" spans="6:6" x14ac:dyDescent="0.3">
      <c r="F127" s="38"/>
    </row>
    <row r="128" spans="6:6" x14ac:dyDescent="0.3">
      <c r="F128" s="38"/>
    </row>
    <row r="129" spans="6:6" x14ac:dyDescent="0.3">
      <c r="F129" s="38"/>
    </row>
    <row r="130" spans="6:6" x14ac:dyDescent="0.3">
      <c r="F130" s="38"/>
    </row>
    <row r="131" spans="6:6" x14ac:dyDescent="0.3">
      <c r="F131" s="38"/>
    </row>
    <row r="132" spans="6:6" x14ac:dyDescent="0.3">
      <c r="F132" s="38"/>
    </row>
    <row r="133" spans="6:6" x14ac:dyDescent="0.3">
      <c r="F133" s="38"/>
    </row>
    <row r="134" spans="6:6" x14ac:dyDescent="0.3">
      <c r="F134" s="38"/>
    </row>
    <row r="135" spans="6:6" x14ac:dyDescent="0.3">
      <c r="F135" s="38"/>
    </row>
    <row r="136" spans="6:6" x14ac:dyDescent="0.3">
      <c r="F136" s="38"/>
    </row>
    <row r="137" spans="6:6" x14ac:dyDescent="0.3">
      <c r="F137" s="38"/>
    </row>
    <row r="138" spans="6:6" x14ac:dyDescent="0.3">
      <c r="F138" s="38"/>
    </row>
    <row r="139" spans="6:6" x14ac:dyDescent="0.3">
      <c r="F139" s="38"/>
    </row>
    <row r="140" spans="6:6" x14ac:dyDescent="0.3">
      <c r="F140" s="38"/>
    </row>
    <row r="141" spans="6:6" x14ac:dyDescent="0.3">
      <c r="F141" s="38"/>
    </row>
    <row r="142" spans="6:6" x14ac:dyDescent="0.3">
      <c r="F142" s="38"/>
    </row>
    <row r="143" spans="6:6" x14ac:dyDescent="0.3">
      <c r="F143" s="38"/>
    </row>
    <row r="144" spans="6:6" x14ac:dyDescent="0.3">
      <c r="F144" s="38"/>
    </row>
    <row r="145" spans="6:6" x14ac:dyDescent="0.3">
      <c r="F145" s="38"/>
    </row>
    <row r="146" spans="6:6" x14ac:dyDescent="0.3">
      <c r="F146" s="38"/>
    </row>
    <row r="147" spans="6:6" x14ac:dyDescent="0.3">
      <c r="F147" s="38"/>
    </row>
    <row r="148" spans="6:6" x14ac:dyDescent="0.3">
      <c r="F148" s="38"/>
    </row>
    <row r="149" spans="6:6" x14ac:dyDescent="0.3">
      <c r="F149" s="38"/>
    </row>
    <row r="150" spans="6:6" x14ac:dyDescent="0.3">
      <c r="F150" s="38"/>
    </row>
    <row r="151" spans="6:6" x14ac:dyDescent="0.3">
      <c r="F151" s="38"/>
    </row>
    <row r="152" spans="6:6" x14ac:dyDescent="0.3">
      <c r="F152" s="38"/>
    </row>
    <row r="153" spans="6:6" x14ac:dyDescent="0.3">
      <c r="F153" s="38"/>
    </row>
    <row r="154" spans="6:6" x14ac:dyDescent="0.3">
      <c r="F154" s="38"/>
    </row>
    <row r="155" spans="6:6" x14ac:dyDescent="0.3">
      <c r="F155" s="38"/>
    </row>
    <row r="156" spans="6:6" x14ac:dyDescent="0.3">
      <c r="F156" s="38"/>
    </row>
    <row r="157" spans="6:6" x14ac:dyDescent="0.3">
      <c r="F157" s="38"/>
    </row>
    <row r="158" spans="6:6" x14ac:dyDescent="0.3">
      <c r="F158" s="38"/>
    </row>
    <row r="159" spans="6:6" x14ac:dyDescent="0.3">
      <c r="F159" s="38"/>
    </row>
    <row r="160" spans="6:6" x14ac:dyDescent="0.3">
      <c r="F160" s="38"/>
    </row>
    <row r="161" spans="6:6" x14ac:dyDescent="0.3">
      <c r="F161" s="38"/>
    </row>
    <row r="162" spans="6:6" x14ac:dyDescent="0.3">
      <c r="F162" s="38"/>
    </row>
    <row r="163" spans="6:6" x14ac:dyDescent="0.3">
      <c r="F163" s="38"/>
    </row>
    <row r="164" spans="6:6" x14ac:dyDescent="0.3">
      <c r="F164" s="38"/>
    </row>
    <row r="165" spans="6:6" x14ac:dyDescent="0.3">
      <c r="F165" s="38"/>
    </row>
    <row r="166" spans="6:6" x14ac:dyDescent="0.3">
      <c r="F166" s="38"/>
    </row>
    <row r="167" spans="6:6" x14ac:dyDescent="0.3">
      <c r="F167" s="38"/>
    </row>
    <row r="168" spans="6:6" x14ac:dyDescent="0.3">
      <c r="F168" s="38"/>
    </row>
    <row r="169" spans="6:6" x14ac:dyDescent="0.3">
      <c r="F169" s="38"/>
    </row>
    <row r="170" spans="6:6" x14ac:dyDescent="0.3">
      <c r="F170" s="38"/>
    </row>
    <row r="171" spans="6:6" x14ac:dyDescent="0.3">
      <c r="F171" s="38"/>
    </row>
    <row r="172" spans="6:6" x14ac:dyDescent="0.3">
      <c r="F172" s="38"/>
    </row>
    <row r="173" spans="6:6" x14ac:dyDescent="0.3">
      <c r="F173" s="38"/>
    </row>
    <row r="174" spans="6:6" x14ac:dyDescent="0.3">
      <c r="F174" s="38"/>
    </row>
    <row r="175" spans="6:6" x14ac:dyDescent="0.3">
      <c r="F175" s="38"/>
    </row>
    <row r="176" spans="6:6" x14ac:dyDescent="0.3">
      <c r="F176" s="38"/>
    </row>
    <row r="177" spans="6:6" x14ac:dyDescent="0.3">
      <c r="F177" s="38"/>
    </row>
    <row r="178" spans="6:6" x14ac:dyDescent="0.3">
      <c r="F178" s="38"/>
    </row>
    <row r="179" spans="6:6" x14ac:dyDescent="0.3">
      <c r="F179" s="38"/>
    </row>
    <row r="180" spans="6:6" x14ac:dyDescent="0.3">
      <c r="F180" s="38"/>
    </row>
    <row r="181" spans="6:6" x14ac:dyDescent="0.3">
      <c r="F181" s="38"/>
    </row>
    <row r="182" spans="6:6" x14ac:dyDescent="0.3">
      <c r="F182" s="38"/>
    </row>
    <row r="183" spans="6:6" x14ac:dyDescent="0.3">
      <c r="F183" s="38"/>
    </row>
    <row r="184" spans="6:6" x14ac:dyDescent="0.3">
      <c r="F184" s="38"/>
    </row>
    <row r="185" spans="6:6" x14ac:dyDescent="0.3">
      <c r="F185" s="38"/>
    </row>
    <row r="186" spans="6:6" x14ac:dyDescent="0.3">
      <c r="F186" s="38"/>
    </row>
    <row r="187" spans="6:6" x14ac:dyDescent="0.3">
      <c r="F187" s="38"/>
    </row>
    <row r="188" spans="6:6" x14ac:dyDescent="0.3">
      <c r="F188" s="38"/>
    </row>
    <row r="189" spans="6:6" x14ac:dyDescent="0.3">
      <c r="F189" s="38"/>
    </row>
    <row r="190" spans="6:6" x14ac:dyDescent="0.3">
      <c r="F190" s="38"/>
    </row>
    <row r="191" spans="6:6" x14ac:dyDescent="0.3">
      <c r="F191" s="38"/>
    </row>
    <row r="192" spans="6:6" x14ac:dyDescent="0.3">
      <c r="F192" s="38"/>
    </row>
    <row r="193" spans="6:6" x14ac:dyDescent="0.3">
      <c r="F193" s="38"/>
    </row>
    <row r="194" spans="6:6" x14ac:dyDescent="0.3">
      <c r="F194" s="38"/>
    </row>
    <row r="195" spans="6:6" x14ac:dyDescent="0.3">
      <c r="F195" s="38"/>
    </row>
    <row r="196" spans="6:6" x14ac:dyDescent="0.3">
      <c r="F196" s="38"/>
    </row>
    <row r="197" spans="6:6" x14ac:dyDescent="0.3">
      <c r="F197" s="38"/>
    </row>
    <row r="198" spans="6:6" x14ac:dyDescent="0.3">
      <c r="F198" s="38"/>
    </row>
    <row r="199" spans="6:6" x14ac:dyDescent="0.3">
      <c r="F199" s="38"/>
    </row>
    <row r="200" spans="6:6" x14ac:dyDescent="0.3">
      <c r="F200" s="38"/>
    </row>
    <row r="201" spans="6:6" x14ac:dyDescent="0.3">
      <c r="F201" s="38"/>
    </row>
    <row r="202" spans="6:6" x14ac:dyDescent="0.3">
      <c r="F202" s="38"/>
    </row>
    <row r="203" spans="6:6" x14ac:dyDescent="0.3">
      <c r="F203" s="38"/>
    </row>
    <row r="204" spans="6:6" x14ac:dyDescent="0.3">
      <c r="F204" s="38"/>
    </row>
    <row r="205" spans="6:6" x14ac:dyDescent="0.3">
      <c r="F205" s="38"/>
    </row>
    <row r="206" spans="6:6" x14ac:dyDescent="0.3">
      <c r="F206" s="38"/>
    </row>
    <row r="207" spans="6:6" x14ac:dyDescent="0.3">
      <c r="F207" s="38"/>
    </row>
    <row r="208" spans="6:6" x14ac:dyDescent="0.3">
      <c r="F208" s="38"/>
    </row>
    <row r="209" spans="6:6" x14ac:dyDescent="0.3">
      <c r="F209" s="38"/>
    </row>
    <row r="210" spans="6:6" x14ac:dyDescent="0.3">
      <c r="F210" s="38"/>
    </row>
    <row r="211" spans="6:6" x14ac:dyDescent="0.3">
      <c r="F211" s="38"/>
    </row>
    <row r="212" spans="6:6" x14ac:dyDescent="0.3">
      <c r="F212" s="38"/>
    </row>
    <row r="213" spans="6:6" x14ac:dyDescent="0.3">
      <c r="F213" s="38"/>
    </row>
    <row r="214" spans="6:6" x14ac:dyDescent="0.3">
      <c r="F214" s="38"/>
    </row>
    <row r="215" spans="6:6" x14ac:dyDescent="0.3">
      <c r="F215" s="38"/>
    </row>
    <row r="216" spans="6:6" x14ac:dyDescent="0.3">
      <c r="F216" s="38"/>
    </row>
    <row r="217" spans="6:6" x14ac:dyDescent="0.3">
      <c r="F217" s="38"/>
    </row>
    <row r="218" spans="6:6" x14ac:dyDescent="0.3">
      <c r="F218" s="38"/>
    </row>
    <row r="219" spans="6:6" x14ac:dyDescent="0.3">
      <c r="F219" s="38"/>
    </row>
    <row r="220" spans="6:6" x14ac:dyDescent="0.3">
      <c r="F220" s="38"/>
    </row>
    <row r="221" spans="6:6" x14ac:dyDescent="0.3">
      <c r="F221" s="38"/>
    </row>
    <row r="222" spans="6:6" x14ac:dyDescent="0.3">
      <c r="F222" s="38"/>
    </row>
    <row r="223" spans="6:6" x14ac:dyDescent="0.3">
      <c r="F223" s="38"/>
    </row>
    <row r="224" spans="6:6" x14ac:dyDescent="0.3">
      <c r="F224" s="38"/>
    </row>
    <row r="225" spans="6:6" x14ac:dyDescent="0.3">
      <c r="F225" s="38"/>
    </row>
    <row r="226" spans="6:6" x14ac:dyDescent="0.3">
      <c r="F226" s="38"/>
    </row>
    <row r="227" spans="6:6" x14ac:dyDescent="0.3">
      <c r="F227" s="38"/>
    </row>
    <row r="228" spans="6:6" x14ac:dyDescent="0.3">
      <c r="F228" s="38"/>
    </row>
    <row r="229" spans="6:6" x14ac:dyDescent="0.3">
      <c r="F229" s="38"/>
    </row>
    <row r="230" spans="6:6" x14ac:dyDescent="0.3">
      <c r="F230" s="38"/>
    </row>
    <row r="231" spans="6:6" x14ac:dyDescent="0.3">
      <c r="F231" s="38"/>
    </row>
    <row r="232" spans="6:6" x14ac:dyDescent="0.3">
      <c r="F232" s="38"/>
    </row>
    <row r="233" spans="6:6" x14ac:dyDescent="0.3">
      <c r="F233" s="38"/>
    </row>
    <row r="234" spans="6:6" x14ac:dyDescent="0.3">
      <c r="F234" s="38"/>
    </row>
    <row r="235" spans="6:6" x14ac:dyDescent="0.3">
      <c r="F235" s="38"/>
    </row>
    <row r="236" spans="6:6" x14ac:dyDescent="0.3">
      <c r="F236" s="38"/>
    </row>
    <row r="237" spans="6:6" x14ac:dyDescent="0.3">
      <c r="F237" s="38"/>
    </row>
    <row r="238" spans="6:6" x14ac:dyDescent="0.3">
      <c r="F238" s="38"/>
    </row>
    <row r="239" spans="6:6" x14ac:dyDescent="0.3">
      <c r="F239" s="38"/>
    </row>
    <row r="240" spans="6:6" x14ac:dyDescent="0.3">
      <c r="F240" s="38"/>
    </row>
    <row r="241" spans="6:6" x14ac:dyDescent="0.3">
      <c r="F241" s="38"/>
    </row>
    <row r="242" spans="6:6" x14ac:dyDescent="0.3">
      <c r="F242" s="38"/>
    </row>
    <row r="243" spans="6:6" x14ac:dyDescent="0.3">
      <c r="F243" s="38"/>
    </row>
    <row r="244" spans="6:6" x14ac:dyDescent="0.3">
      <c r="F244" s="38"/>
    </row>
    <row r="245" spans="6:6" x14ac:dyDescent="0.3">
      <c r="F245" s="38"/>
    </row>
    <row r="246" spans="6:6" x14ac:dyDescent="0.3">
      <c r="F246" s="38"/>
    </row>
    <row r="247" spans="6:6" x14ac:dyDescent="0.3">
      <c r="F247" s="38"/>
    </row>
    <row r="248" spans="6:6" x14ac:dyDescent="0.3">
      <c r="F248" s="38"/>
    </row>
    <row r="249" spans="6:6" x14ac:dyDescent="0.3">
      <c r="F249" s="38"/>
    </row>
    <row r="250" spans="6:6" x14ac:dyDescent="0.3">
      <c r="F250" s="38"/>
    </row>
    <row r="251" spans="6:6" x14ac:dyDescent="0.3">
      <c r="F251" s="38"/>
    </row>
    <row r="252" spans="6:6" x14ac:dyDescent="0.3">
      <c r="F252" s="38"/>
    </row>
    <row r="253" spans="6:6" x14ac:dyDescent="0.3">
      <c r="F253" s="38"/>
    </row>
    <row r="254" spans="6:6" x14ac:dyDescent="0.3">
      <c r="F254" s="38"/>
    </row>
    <row r="255" spans="6:6" x14ac:dyDescent="0.3">
      <c r="F255" s="38"/>
    </row>
    <row r="256" spans="6:6" x14ac:dyDescent="0.3">
      <c r="F256" s="38"/>
    </row>
    <row r="257" spans="6:6" x14ac:dyDescent="0.3">
      <c r="F257" s="38"/>
    </row>
    <row r="258" spans="6:6" x14ac:dyDescent="0.3">
      <c r="F258" s="38"/>
    </row>
    <row r="259" spans="6:6" x14ac:dyDescent="0.3">
      <c r="F259" s="38"/>
    </row>
    <row r="260" spans="6:6" x14ac:dyDescent="0.3">
      <c r="F260" s="38"/>
    </row>
    <row r="261" spans="6:6" x14ac:dyDescent="0.3">
      <c r="F261" s="38"/>
    </row>
    <row r="262" spans="6:6" x14ac:dyDescent="0.3">
      <c r="F262" s="38"/>
    </row>
    <row r="263" spans="6:6" x14ac:dyDescent="0.3">
      <c r="F263" s="38"/>
    </row>
    <row r="264" spans="6:6" x14ac:dyDescent="0.3">
      <c r="F264" s="38"/>
    </row>
    <row r="265" spans="6:6" x14ac:dyDescent="0.3">
      <c r="F265" s="38"/>
    </row>
    <row r="266" spans="6:6" x14ac:dyDescent="0.3">
      <c r="F266" s="38"/>
    </row>
    <row r="267" spans="6:6" x14ac:dyDescent="0.3">
      <c r="F267" s="38"/>
    </row>
    <row r="268" spans="6:6" x14ac:dyDescent="0.3">
      <c r="F268" s="38"/>
    </row>
    <row r="269" spans="6:6" x14ac:dyDescent="0.3">
      <c r="F269" s="38"/>
    </row>
    <row r="270" spans="6:6" x14ac:dyDescent="0.3">
      <c r="F270" s="38"/>
    </row>
    <row r="271" spans="6:6" x14ac:dyDescent="0.3">
      <c r="F271" s="38"/>
    </row>
    <row r="272" spans="6:6" x14ac:dyDescent="0.3">
      <c r="F272" s="38"/>
    </row>
    <row r="273" spans="6:6" x14ac:dyDescent="0.3">
      <c r="F273" s="38"/>
    </row>
    <row r="274" spans="6:6" x14ac:dyDescent="0.3">
      <c r="F274" s="38"/>
    </row>
    <row r="275" spans="6:6" x14ac:dyDescent="0.3">
      <c r="F275" s="38"/>
    </row>
    <row r="276" spans="6:6" x14ac:dyDescent="0.3">
      <c r="F276" s="38"/>
    </row>
    <row r="277" spans="6:6" x14ac:dyDescent="0.3">
      <c r="F277" s="38"/>
    </row>
    <row r="278" spans="6:6" x14ac:dyDescent="0.3">
      <c r="F278" s="38"/>
    </row>
    <row r="279" spans="6:6" x14ac:dyDescent="0.3">
      <c r="F279" s="38"/>
    </row>
    <row r="280" spans="6:6" x14ac:dyDescent="0.3">
      <c r="F280" s="38"/>
    </row>
    <row r="281" spans="6:6" x14ac:dyDescent="0.3">
      <c r="F281" s="38"/>
    </row>
    <row r="282" spans="6:6" x14ac:dyDescent="0.3">
      <c r="F282" s="38"/>
    </row>
    <row r="283" spans="6:6" x14ac:dyDescent="0.3">
      <c r="F283" s="38"/>
    </row>
    <row r="284" spans="6:6" x14ac:dyDescent="0.3">
      <c r="F284" s="38"/>
    </row>
    <row r="285" spans="6:6" x14ac:dyDescent="0.3">
      <c r="F285" s="38"/>
    </row>
    <row r="286" spans="6:6" x14ac:dyDescent="0.3">
      <c r="F286" s="38"/>
    </row>
    <row r="287" spans="6:6" x14ac:dyDescent="0.3">
      <c r="F287" s="38"/>
    </row>
    <row r="288" spans="6:6" x14ac:dyDescent="0.3">
      <c r="F288" s="38"/>
    </row>
    <row r="289" spans="6:6" x14ac:dyDescent="0.3">
      <c r="F289" s="38"/>
    </row>
    <row r="290" spans="6:6" x14ac:dyDescent="0.3">
      <c r="F290" s="38"/>
    </row>
    <row r="291" spans="6:6" x14ac:dyDescent="0.3">
      <c r="F291" s="38"/>
    </row>
    <row r="292" spans="6:6" x14ac:dyDescent="0.3">
      <c r="F292" s="38"/>
    </row>
    <row r="293" spans="6:6" x14ac:dyDescent="0.3">
      <c r="F293" s="38"/>
    </row>
    <row r="294" spans="6:6" x14ac:dyDescent="0.3">
      <c r="F294" s="38"/>
    </row>
    <row r="295" spans="6:6" x14ac:dyDescent="0.3">
      <c r="F295" s="38"/>
    </row>
    <row r="296" spans="6:6" x14ac:dyDescent="0.3">
      <c r="F296" s="38"/>
    </row>
    <row r="297" spans="6:6" x14ac:dyDescent="0.3">
      <c r="F297" s="38"/>
    </row>
    <row r="298" spans="6:6" x14ac:dyDescent="0.3">
      <c r="F298" s="38"/>
    </row>
    <row r="299" spans="6:6" x14ac:dyDescent="0.3">
      <c r="F299" s="38"/>
    </row>
    <row r="300" spans="6:6" x14ac:dyDescent="0.3">
      <c r="F300" s="38"/>
    </row>
    <row r="301" spans="6:6" x14ac:dyDescent="0.3">
      <c r="F301" s="38"/>
    </row>
    <row r="302" spans="6:6" x14ac:dyDescent="0.3">
      <c r="F302" s="38"/>
    </row>
    <row r="303" spans="6:6" x14ac:dyDescent="0.3">
      <c r="F303" s="38"/>
    </row>
    <row r="304" spans="6:6" x14ac:dyDescent="0.3">
      <c r="F304" s="38"/>
    </row>
    <row r="305" spans="6:6" x14ac:dyDescent="0.3">
      <c r="F305" s="38"/>
    </row>
    <row r="306" spans="6:6" x14ac:dyDescent="0.3">
      <c r="F306" s="38"/>
    </row>
    <row r="307" spans="6:6" x14ac:dyDescent="0.3">
      <c r="F307" s="38"/>
    </row>
    <row r="308" spans="6:6" x14ac:dyDescent="0.3">
      <c r="F308" s="38"/>
    </row>
    <row r="309" spans="6:6" x14ac:dyDescent="0.3">
      <c r="F309" s="38"/>
    </row>
    <row r="310" spans="6:6" x14ac:dyDescent="0.3">
      <c r="F310" s="38"/>
    </row>
    <row r="311" spans="6:6" x14ac:dyDescent="0.3">
      <c r="F311" s="38"/>
    </row>
    <row r="312" spans="6:6" x14ac:dyDescent="0.3">
      <c r="F312" s="38"/>
    </row>
    <row r="313" spans="6:6" x14ac:dyDescent="0.3">
      <c r="F313" s="38"/>
    </row>
    <row r="314" spans="6:6" x14ac:dyDescent="0.3">
      <c r="F314" s="38"/>
    </row>
    <row r="315" spans="6:6" x14ac:dyDescent="0.3">
      <c r="F315" s="38"/>
    </row>
    <row r="316" spans="6:6" x14ac:dyDescent="0.3">
      <c r="F316" s="38"/>
    </row>
    <row r="317" spans="6:6" x14ac:dyDescent="0.3">
      <c r="F317" s="38"/>
    </row>
    <row r="318" spans="6:6" x14ac:dyDescent="0.3">
      <c r="F318" s="38"/>
    </row>
    <row r="319" spans="6:6" x14ac:dyDescent="0.3">
      <c r="F319" s="38"/>
    </row>
    <row r="320" spans="6:6" x14ac:dyDescent="0.3">
      <c r="F320" s="38"/>
    </row>
    <row r="321" spans="6:6" x14ac:dyDescent="0.3">
      <c r="F321" s="38"/>
    </row>
    <row r="322" spans="6:6" x14ac:dyDescent="0.3">
      <c r="F322" s="38"/>
    </row>
    <row r="323" spans="6:6" x14ac:dyDescent="0.3">
      <c r="F323" s="38"/>
    </row>
    <row r="324" spans="6:6" x14ac:dyDescent="0.3">
      <c r="F324" s="38"/>
    </row>
    <row r="325" spans="6:6" x14ac:dyDescent="0.3">
      <c r="F325" s="38"/>
    </row>
    <row r="326" spans="6:6" x14ac:dyDescent="0.3">
      <c r="F326" s="38"/>
    </row>
    <row r="327" spans="6:6" x14ac:dyDescent="0.3">
      <c r="F327" s="38"/>
    </row>
    <row r="328" spans="6:6" x14ac:dyDescent="0.3">
      <c r="F328" s="38"/>
    </row>
    <row r="329" spans="6:6" x14ac:dyDescent="0.3">
      <c r="F329" s="38"/>
    </row>
    <row r="330" spans="6:6" x14ac:dyDescent="0.3">
      <c r="F330" s="38"/>
    </row>
    <row r="331" spans="6:6" x14ac:dyDescent="0.3">
      <c r="F331" s="38"/>
    </row>
    <row r="332" spans="6:6" x14ac:dyDescent="0.3">
      <c r="F332" s="38"/>
    </row>
    <row r="333" spans="6:6" x14ac:dyDescent="0.3">
      <c r="F333" s="38"/>
    </row>
    <row r="334" spans="6:6" x14ac:dyDescent="0.3">
      <c r="F334" s="38"/>
    </row>
    <row r="335" spans="6:6" x14ac:dyDescent="0.3">
      <c r="F335" s="38"/>
    </row>
    <row r="336" spans="6:6" x14ac:dyDescent="0.3">
      <c r="F336" s="38"/>
    </row>
    <row r="337" spans="6:6" x14ac:dyDescent="0.3">
      <c r="F337" s="38"/>
    </row>
    <row r="338" spans="6:6" x14ac:dyDescent="0.3">
      <c r="F338" s="38"/>
    </row>
    <row r="339" spans="6:6" x14ac:dyDescent="0.3">
      <c r="F339" s="38"/>
    </row>
    <row r="340" spans="6:6" x14ac:dyDescent="0.3">
      <c r="F340" s="38"/>
    </row>
    <row r="341" spans="6:6" x14ac:dyDescent="0.3">
      <c r="F341" s="38"/>
    </row>
    <row r="342" spans="6:6" x14ac:dyDescent="0.3">
      <c r="F342" s="38"/>
    </row>
    <row r="343" spans="6:6" x14ac:dyDescent="0.3">
      <c r="F343" s="38"/>
    </row>
    <row r="344" spans="6:6" x14ac:dyDescent="0.3">
      <c r="F344" s="38"/>
    </row>
    <row r="345" spans="6:6" x14ac:dyDescent="0.3">
      <c r="F345" s="38"/>
    </row>
    <row r="346" spans="6:6" x14ac:dyDescent="0.3">
      <c r="F346" s="38"/>
    </row>
    <row r="347" spans="6:6" x14ac:dyDescent="0.3">
      <c r="F347" s="38"/>
    </row>
    <row r="348" spans="6:6" x14ac:dyDescent="0.3">
      <c r="F348" s="38"/>
    </row>
    <row r="349" spans="6:6" x14ac:dyDescent="0.3">
      <c r="F349" s="38"/>
    </row>
    <row r="350" spans="6:6" x14ac:dyDescent="0.3">
      <c r="F350" s="38"/>
    </row>
    <row r="351" spans="6:6" x14ac:dyDescent="0.3">
      <c r="F351" s="38"/>
    </row>
    <row r="352" spans="6:6" x14ac:dyDescent="0.3">
      <c r="F352" s="38"/>
    </row>
    <row r="353" spans="6:6" x14ac:dyDescent="0.3">
      <c r="F353" s="38"/>
    </row>
    <row r="354" spans="6:6" x14ac:dyDescent="0.3">
      <c r="F354" s="38"/>
    </row>
    <row r="355" spans="6:6" x14ac:dyDescent="0.3">
      <c r="F355" s="38"/>
    </row>
    <row r="356" spans="6:6" x14ac:dyDescent="0.3">
      <c r="F356" s="38"/>
    </row>
    <row r="357" spans="6:6" x14ac:dyDescent="0.3">
      <c r="F357" s="38"/>
    </row>
    <row r="358" spans="6:6" x14ac:dyDescent="0.3">
      <c r="F358" s="38"/>
    </row>
    <row r="359" spans="6:6" x14ac:dyDescent="0.3">
      <c r="F359" s="38"/>
    </row>
    <row r="360" spans="6:6" x14ac:dyDescent="0.3">
      <c r="F360" s="38"/>
    </row>
    <row r="361" spans="6:6" x14ac:dyDescent="0.3">
      <c r="F361" s="38"/>
    </row>
    <row r="362" spans="6:6" x14ac:dyDescent="0.3">
      <c r="F362" s="38"/>
    </row>
    <row r="363" spans="6:6" x14ac:dyDescent="0.3">
      <c r="F363" s="38"/>
    </row>
    <row r="364" spans="6:6" x14ac:dyDescent="0.3">
      <c r="F364" s="38"/>
    </row>
    <row r="365" spans="6:6" x14ac:dyDescent="0.3">
      <c r="F365" s="38"/>
    </row>
    <row r="366" spans="6:6" x14ac:dyDescent="0.3">
      <c r="F366" s="38"/>
    </row>
    <row r="367" spans="6:6" x14ac:dyDescent="0.3">
      <c r="F367" s="38"/>
    </row>
    <row r="368" spans="6:6" x14ac:dyDescent="0.3">
      <c r="F368" s="38"/>
    </row>
    <row r="369" spans="6:6" x14ac:dyDescent="0.3">
      <c r="F369" s="38"/>
    </row>
    <row r="370" spans="6:6" x14ac:dyDescent="0.3">
      <c r="F370" s="38"/>
    </row>
    <row r="371" spans="6:6" x14ac:dyDescent="0.3">
      <c r="F371" s="38"/>
    </row>
    <row r="372" spans="6:6" x14ac:dyDescent="0.3">
      <c r="F372" s="38"/>
    </row>
    <row r="373" spans="6:6" x14ac:dyDescent="0.3">
      <c r="F373" s="38"/>
    </row>
    <row r="374" spans="6:6" x14ac:dyDescent="0.3">
      <c r="F374" s="38"/>
    </row>
    <row r="375" spans="6:6" x14ac:dyDescent="0.3">
      <c r="F375" s="38"/>
    </row>
    <row r="376" spans="6:6" x14ac:dyDescent="0.3">
      <c r="F376" s="38"/>
    </row>
    <row r="377" spans="6:6" x14ac:dyDescent="0.3">
      <c r="F377" s="38"/>
    </row>
    <row r="378" spans="6:6" x14ac:dyDescent="0.3">
      <c r="F378" s="38"/>
    </row>
    <row r="379" spans="6:6" x14ac:dyDescent="0.3">
      <c r="F379" s="38"/>
    </row>
    <row r="380" spans="6:6" x14ac:dyDescent="0.3">
      <c r="F380" s="38"/>
    </row>
    <row r="381" spans="6:6" x14ac:dyDescent="0.3">
      <c r="F381" s="38"/>
    </row>
    <row r="382" spans="6:6" x14ac:dyDescent="0.3">
      <c r="F382" s="38"/>
    </row>
    <row r="383" spans="6:6" x14ac:dyDescent="0.3">
      <c r="F383" s="38"/>
    </row>
    <row r="384" spans="6:6" x14ac:dyDescent="0.3">
      <c r="F384" s="38"/>
    </row>
    <row r="385" spans="6:6" x14ac:dyDescent="0.3">
      <c r="F385" s="38"/>
    </row>
    <row r="386" spans="6:6" x14ac:dyDescent="0.3">
      <c r="F386" s="38"/>
    </row>
    <row r="387" spans="6:6" x14ac:dyDescent="0.3">
      <c r="F387" s="38"/>
    </row>
    <row r="388" spans="6:6" x14ac:dyDescent="0.3">
      <c r="F388" s="38"/>
    </row>
    <row r="389" spans="6:6" x14ac:dyDescent="0.3">
      <c r="F389" s="38"/>
    </row>
    <row r="390" spans="6:6" x14ac:dyDescent="0.3">
      <c r="F390" s="38"/>
    </row>
    <row r="391" spans="6:6" x14ac:dyDescent="0.3">
      <c r="F391" s="38"/>
    </row>
    <row r="392" spans="6:6" x14ac:dyDescent="0.3">
      <c r="F392" s="38"/>
    </row>
    <row r="393" spans="6:6" x14ac:dyDescent="0.3">
      <c r="F393" s="38"/>
    </row>
    <row r="394" spans="6:6" x14ac:dyDescent="0.3">
      <c r="F394" s="38"/>
    </row>
    <row r="395" spans="6:6" x14ac:dyDescent="0.3">
      <c r="F395" s="38"/>
    </row>
    <row r="396" spans="6:6" x14ac:dyDescent="0.3">
      <c r="F396" s="38"/>
    </row>
    <row r="397" spans="6:6" x14ac:dyDescent="0.3">
      <c r="F397" s="38"/>
    </row>
    <row r="398" spans="6:6" x14ac:dyDescent="0.3">
      <c r="F398" s="38"/>
    </row>
    <row r="399" spans="6:6" x14ac:dyDescent="0.3">
      <c r="F399" s="38"/>
    </row>
    <row r="400" spans="6:6" x14ac:dyDescent="0.3">
      <c r="F400" s="38"/>
    </row>
    <row r="401" spans="6:6" x14ac:dyDescent="0.3">
      <c r="F401" s="38"/>
    </row>
    <row r="402" spans="6:6" x14ac:dyDescent="0.3">
      <c r="F402" s="38"/>
    </row>
    <row r="403" spans="6:6" x14ac:dyDescent="0.3">
      <c r="F403" s="38"/>
    </row>
    <row r="404" spans="6:6" x14ac:dyDescent="0.3">
      <c r="F404" s="38"/>
    </row>
    <row r="405" spans="6:6" x14ac:dyDescent="0.3">
      <c r="F405" s="38"/>
    </row>
    <row r="406" spans="6:6" x14ac:dyDescent="0.3">
      <c r="F406" s="38"/>
    </row>
    <row r="407" spans="6:6" x14ac:dyDescent="0.3">
      <c r="F407" s="38"/>
    </row>
    <row r="408" spans="6:6" x14ac:dyDescent="0.3">
      <c r="F408" s="38"/>
    </row>
    <row r="409" spans="6:6" x14ac:dyDescent="0.3">
      <c r="F409" s="38"/>
    </row>
    <row r="410" spans="6:6" x14ac:dyDescent="0.3">
      <c r="F410" s="38"/>
    </row>
    <row r="411" spans="6:6" x14ac:dyDescent="0.3">
      <c r="F411" s="38"/>
    </row>
    <row r="412" spans="6:6" x14ac:dyDescent="0.3">
      <c r="F412" s="38"/>
    </row>
    <row r="413" spans="6:6" x14ac:dyDescent="0.3">
      <c r="F413" s="38"/>
    </row>
    <row r="414" spans="6:6" x14ac:dyDescent="0.3">
      <c r="F414" s="38"/>
    </row>
    <row r="415" spans="6:6" x14ac:dyDescent="0.3">
      <c r="F415" s="38"/>
    </row>
    <row r="416" spans="6:6" x14ac:dyDescent="0.3">
      <c r="F416" s="38"/>
    </row>
    <row r="417" spans="6:6" x14ac:dyDescent="0.3">
      <c r="F417" s="38"/>
    </row>
    <row r="418" spans="6:6" x14ac:dyDescent="0.3">
      <c r="F418" s="38"/>
    </row>
    <row r="419" spans="6:6" x14ac:dyDescent="0.3">
      <c r="F419" s="38"/>
    </row>
    <row r="420" spans="6:6" x14ac:dyDescent="0.3">
      <c r="F420" s="38"/>
    </row>
    <row r="421" spans="6:6" x14ac:dyDescent="0.3">
      <c r="F421" s="38"/>
    </row>
    <row r="422" spans="6:6" x14ac:dyDescent="0.3">
      <c r="F422" s="38"/>
    </row>
    <row r="423" spans="6:6" x14ac:dyDescent="0.3">
      <c r="F423" s="38"/>
    </row>
    <row r="424" spans="6:6" x14ac:dyDescent="0.3">
      <c r="F424" s="38"/>
    </row>
    <row r="425" spans="6:6" x14ac:dyDescent="0.3">
      <c r="F425" s="38"/>
    </row>
    <row r="426" spans="6:6" x14ac:dyDescent="0.3">
      <c r="F426" s="38"/>
    </row>
    <row r="427" spans="6:6" x14ac:dyDescent="0.3">
      <c r="F427" s="38"/>
    </row>
    <row r="428" spans="6:6" x14ac:dyDescent="0.3">
      <c r="F428" s="38"/>
    </row>
    <row r="429" spans="6:6" x14ac:dyDescent="0.3">
      <c r="F429" s="38"/>
    </row>
    <row r="430" spans="6:6" x14ac:dyDescent="0.3">
      <c r="F430" s="38"/>
    </row>
    <row r="431" spans="6:6" x14ac:dyDescent="0.3">
      <c r="F431" s="38"/>
    </row>
    <row r="432" spans="6:6" x14ac:dyDescent="0.3">
      <c r="F432" s="38"/>
    </row>
    <row r="433" spans="6:6" x14ac:dyDescent="0.3">
      <c r="F433" s="38"/>
    </row>
    <row r="434" spans="6:6" x14ac:dyDescent="0.3">
      <c r="F434" s="38"/>
    </row>
    <row r="435" spans="6:6" x14ac:dyDescent="0.3">
      <c r="F435" s="38"/>
    </row>
    <row r="436" spans="6:6" x14ac:dyDescent="0.3">
      <c r="F436" s="38"/>
    </row>
    <row r="437" spans="6:6" x14ac:dyDescent="0.3">
      <c r="F437" s="38"/>
    </row>
    <row r="438" spans="6:6" x14ac:dyDescent="0.3">
      <c r="F438" s="38"/>
    </row>
    <row r="439" spans="6:6" x14ac:dyDescent="0.3">
      <c r="F439" s="38"/>
    </row>
    <row r="440" spans="6:6" x14ac:dyDescent="0.3">
      <c r="F440" s="38"/>
    </row>
    <row r="441" spans="6:6" x14ac:dyDescent="0.3">
      <c r="F441" s="38"/>
    </row>
    <row r="442" spans="6:6" x14ac:dyDescent="0.3">
      <c r="F442" s="38"/>
    </row>
    <row r="443" spans="6:6" x14ac:dyDescent="0.3">
      <c r="F443" s="38"/>
    </row>
    <row r="444" spans="6:6" x14ac:dyDescent="0.3">
      <c r="F444" s="38"/>
    </row>
    <row r="445" spans="6:6" x14ac:dyDescent="0.3">
      <c r="F445" s="38"/>
    </row>
    <row r="446" spans="6:6" x14ac:dyDescent="0.3">
      <c r="F446" s="38"/>
    </row>
    <row r="447" spans="6:6" x14ac:dyDescent="0.3">
      <c r="F447" s="38"/>
    </row>
    <row r="448" spans="6:6" x14ac:dyDescent="0.3">
      <c r="F448" s="38"/>
    </row>
    <row r="449" spans="6:6" x14ac:dyDescent="0.3">
      <c r="F449" s="38"/>
    </row>
    <row r="450" spans="6:6" x14ac:dyDescent="0.3">
      <c r="F450" s="38"/>
    </row>
    <row r="451" spans="6:6" x14ac:dyDescent="0.3">
      <c r="F451" s="38"/>
    </row>
    <row r="452" spans="6:6" x14ac:dyDescent="0.3">
      <c r="F452" s="38"/>
    </row>
    <row r="453" spans="6:6" x14ac:dyDescent="0.3">
      <c r="F453" s="38"/>
    </row>
    <row r="454" spans="6:6" x14ac:dyDescent="0.3">
      <c r="F454" s="38"/>
    </row>
    <row r="455" spans="6:6" x14ac:dyDescent="0.3">
      <c r="F455" s="38"/>
    </row>
    <row r="456" spans="6:6" x14ac:dyDescent="0.3">
      <c r="F456" s="38"/>
    </row>
    <row r="457" spans="6:6" x14ac:dyDescent="0.3">
      <c r="F457" s="38"/>
    </row>
    <row r="458" spans="6:6" x14ac:dyDescent="0.3">
      <c r="F458" s="38"/>
    </row>
    <row r="459" spans="6:6" x14ac:dyDescent="0.3">
      <c r="F459" s="38"/>
    </row>
    <row r="460" spans="6:6" x14ac:dyDescent="0.3">
      <c r="F460" s="38"/>
    </row>
    <row r="461" spans="6:6" x14ac:dyDescent="0.3">
      <c r="F461" s="38"/>
    </row>
    <row r="462" spans="6:6" x14ac:dyDescent="0.3">
      <c r="F462" s="38"/>
    </row>
    <row r="463" spans="6:6" x14ac:dyDescent="0.3">
      <c r="F463" s="38"/>
    </row>
    <row r="464" spans="6:6" x14ac:dyDescent="0.3">
      <c r="F464" s="38"/>
    </row>
    <row r="465" spans="6:6" x14ac:dyDescent="0.3">
      <c r="F465" s="38"/>
    </row>
    <row r="466" spans="6:6" x14ac:dyDescent="0.3">
      <c r="F466" s="38"/>
    </row>
    <row r="467" spans="6:6" x14ac:dyDescent="0.3">
      <c r="F467" s="38"/>
    </row>
    <row r="468" spans="6:6" x14ac:dyDescent="0.3">
      <c r="F468" s="38"/>
    </row>
    <row r="469" spans="6:6" x14ac:dyDescent="0.3">
      <c r="F469" s="38"/>
    </row>
    <row r="470" spans="6:6" x14ac:dyDescent="0.3">
      <c r="F470" s="38"/>
    </row>
    <row r="471" spans="6:6" x14ac:dyDescent="0.3">
      <c r="F471" s="38"/>
    </row>
    <row r="472" spans="6:6" x14ac:dyDescent="0.3">
      <c r="F472" s="38"/>
    </row>
    <row r="473" spans="6:6" x14ac:dyDescent="0.3">
      <c r="F473" s="38"/>
    </row>
    <row r="474" spans="6:6" x14ac:dyDescent="0.3">
      <c r="F474" s="38"/>
    </row>
    <row r="475" spans="6:6" x14ac:dyDescent="0.3">
      <c r="F475" s="38"/>
    </row>
    <row r="476" spans="6:6" x14ac:dyDescent="0.3">
      <c r="F476" s="38"/>
    </row>
    <row r="477" spans="6:6" x14ac:dyDescent="0.3">
      <c r="F477" s="38"/>
    </row>
    <row r="478" spans="6:6" x14ac:dyDescent="0.3">
      <c r="F478" s="38"/>
    </row>
    <row r="479" spans="6:6" x14ac:dyDescent="0.3">
      <c r="F479" s="38"/>
    </row>
    <row r="480" spans="6:6" x14ac:dyDescent="0.3">
      <c r="F480" s="38"/>
    </row>
    <row r="481" spans="6:6" x14ac:dyDescent="0.3">
      <c r="F481" s="38"/>
    </row>
    <row r="482" spans="6:6" x14ac:dyDescent="0.3">
      <c r="F482" s="38"/>
    </row>
    <row r="483" spans="6:6" x14ac:dyDescent="0.3">
      <c r="F483" s="38"/>
    </row>
    <row r="484" spans="6:6" x14ac:dyDescent="0.3">
      <c r="F484" s="38"/>
    </row>
    <row r="485" spans="6:6" x14ac:dyDescent="0.3">
      <c r="F485" s="38"/>
    </row>
    <row r="486" spans="6:6" x14ac:dyDescent="0.3">
      <c r="F486" s="38"/>
    </row>
    <row r="487" spans="6:6" x14ac:dyDescent="0.3">
      <c r="F487" s="38"/>
    </row>
    <row r="488" spans="6:6" x14ac:dyDescent="0.3">
      <c r="F488" s="38"/>
    </row>
    <row r="489" spans="6:6" x14ac:dyDescent="0.3">
      <c r="F489" s="38"/>
    </row>
    <row r="490" spans="6:6" x14ac:dyDescent="0.3">
      <c r="F490" s="38"/>
    </row>
    <row r="491" spans="6:6" x14ac:dyDescent="0.3">
      <c r="F491" s="38"/>
    </row>
    <row r="492" spans="6:6" x14ac:dyDescent="0.3">
      <c r="F492" s="38"/>
    </row>
    <row r="493" spans="6:6" x14ac:dyDescent="0.3">
      <c r="F493" s="38"/>
    </row>
    <row r="494" spans="6:6" x14ac:dyDescent="0.3">
      <c r="F494" s="38"/>
    </row>
    <row r="495" spans="6:6" x14ac:dyDescent="0.3">
      <c r="F495" s="38"/>
    </row>
    <row r="496" spans="6:6" x14ac:dyDescent="0.3">
      <c r="F496" s="38"/>
    </row>
    <row r="497" spans="6:6" x14ac:dyDescent="0.3">
      <c r="F497" s="38"/>
    </row>
    <row r="498" spans="6:6" x14ac:dyDescent="0.3">
      <c r="F498" s="38"/>
    </row>
    <row r="499" spans="6:6" x14ac:dyDescent="0.3">
      <c r="F499" s="38"/>
    </row>
    <row r="500" spans="6:6" x14ac:dyDescent="0.3">
      <c r="F500" s="38"/>
    </row>
    <row r="501" spans="6:6" x14ac:dyDescent="0.3">
      <c r="F501" s="38"/>
    </row>
    <row r="502" spans="6:6" x14ac:dyDescent="0.3">
      <c r="F502" s="38"/>
    </row>
    <row r="503" spans="6:6" x14ac:dyDescent="0.3">
      <c r="F503" s="38"/>
    </row>
    <row r="504" spans="6:6" x14ac:dyDescent="0.3">
      <c r="F504" s="38"/>
    </row>
    <row r="505" spans="6:6" x14ac:dyDescent="0.3">
      <c r="F505" s="38"/>
    </row>
    <row r="506" spans="6:6" x14ac:dyDescent="0.3">
      <c r="F506" s="38"/>
    </row>
    <row r="507" spans="6:6" x14ac:dyDescent="0.3">
      <c r="F507" s="38"/>
    </row>
    <row r="508" spans="6:6" x14ac:dyDescent="0.3">
      <c r="F508" s="38"/>
    </row>
    <row r="509" spans="6:6" x14ac:dyDescent="0.3">
      <c r="F509" s="38"/>
    </row>
    <row r="510" spans="6:6" x14ac:dyDescent="0.3">
      <c r="F510" s="38"/>
    </row>
    <row r="511" spans="6:6" x14ac:dyDescent="0.3">
      <c r="F511" s="38"/>
    </row>
    <row r="512" spans="6:6" x14ac:dyDescent="0.3">
      <c r="F512" s="38"/>
    </row>
    <row r="513" spans="6:6" x14ac:dyDescent="0.3">
      <c r="F513" s="38"/>
    </row>
    <row r="514" spans="6:6" x14ac:dyDescent="0.3">
      <c r="F514" s="38"/>
    </row>
    <row r="515" spans="6:6" x14ac:dyDescent="0.3">
      <c r="F515" s="38"/>
    </row>
    <row r="516" spans="6:6" x14ac:dyDescent="0.3">
      <c r="F516" s="38"/>
    </row>
    <row r="517" spans="6:6" x14ac:dyDescent="0.3">
      <c r="F517" s="38"/>
    </row>
    <row r="518" spans="6:6" x14ac:dyDescent="0.3">
      <c r="F518" s="38"/>
    </row>
    <row r="519" spans="6:6" x14ac:dyDescent="0.3">
      <c r="F519" s="38"/>
    </row>
    <row r="520" spans="6:6" x14ac:dyDescent="0.3">
      <c r="F520" s="38"/>
    </row>
    <row r="521" spans="6:6" x14ac:dyDescent="0.3">
      <c r="F521" s="38"/>
    </row>
    <row r="522" spans="6:6" x14ac:dyDescent="0.3">
      <c r="F522" s="38"/>
    </row>
    <row r="523" spans="6:6" x14ac:dyDescent="0.3">
      <c r="F523" s="38"/>
    </row>
    <row r="524" spans="6:6" x14ac:dyDescent="0.3">
      <c r="F524" s="38"/>
    </row>
    <row r="525" spans="6:6" x14ac:dyDescent="0.3">
      <c r="F525" s="38"/>
    </row>
    <row r="526" spans="6:6" x14ac:dyDescent="0.3">
      <c r="F526" s="38"/>
    </row>
    <row r="527" spans="6:6" x14ac:dyDescent="0.3">
      <c r="F527" s="38"/>
    </row>
    <row r="528" spans="6:6" x14ac:dyDescent="0.3">
      <c r="F528" s="38"/>
    </row>
    <row r="529" spans="6:6" x14ac:dyDescent="0.3">
      <c r="F529" s="38"/>
    </row>
    <row r="530" spans="6:6" x14ac:dyDescent="0.3">
      <c r="F530" s="38"/>
    </row>
    <row r="531" spans="6:6" x14ac:dyDescent="0.3">
      <c r="F531" s="38"/>
    </row>
    <row r="532" spans="6:6" x14ac:dyDescent="0.3">
      <c r="F532" s="38"/>
    </row>
    <row r="533" spans="6:6" x14ac:dyDescent="0.3">
      <c r="F533" s="38"/>
    </row>
    <row r="534" spans="6:6" x14ac:dyDescent="0.3">
      <c r="F534" s="38"/>
    </row>
    <row r="535" spans="6:6" x14ac:dyDescent="0.3">
      <c r="F535" s="38"/>
    </row>
    <row r="536" spans="6:6" x14ac:dyDescent="0.3">
      <c r="F536" s="38"/>
    </row>
    <row r="537" spans="6:6" x14ac:dyDescent="0.3">
      <c r="F537" s="38"/>
    </row>
    <row r="538" spans="6:6" x14ac:dyDescent="0.3">
      <c r="F538" s="38"/>
    </row>
    <row r="539" spans="6:6" x14ac:dyDescent="0.3">
      <c r="F539" s="38"/>
    </row>
    <row r="540" spans="6:6" x14ac:dyDescent="0.3">
      <c r="F540" s="38"/>
    </row>
    <row r="541" spans="6:6" x14ac:dyDescent="0.3">
      <c r="F541" s="38"/>
    </row>
    <row r="542" spans="6:6" x14ac:dyDescent="0.3">
      <c r="F542" s="38"/>
    </row>
    <row r="543" spans="6:6" x14ac:dyDescent="0.3">
      <c r="F543" s="38"/>
    </row>
    <row r="544" spans="6:6" x14ac:dyDescent="0.3">
      <c r="F544" s="38"/>
    </row>
    <row r="545" spans="6:6" x14ac:dyDescent="0.3">
      <c r="F545" s="38"/>
    </row>
    <row r="546" spans="6:6" x14ac:dyDescent="0.3">
      <c r="F546" s="38"/>
    </row>
    <row r="547" spans="6:6" x14ac:dyDescent="0.3">
      <c r="F547" s="38"/>
    </row>
    <row r="548" spans="6:6" x14ac:dyDescent="0.3">
      <c r="F548" s="38"/>
    </row>
    <row r="549" spans="6:6" x14ac:dyDescent="0.3">
      <c r="F549" s="38"/>
    </row>
    <row r="550" spans="6:6" x14ac:dyDescent="0.3">
      <c r="F550" s="38"/>
    </row>
    <row r="551" spans="6:6" x14ac:dyDescent="0.3">
      <c r="F551" s="38"/>
    </row>
    <row r="552" spans="6:6" x14ac:dyDescent="0.3">
      <c r="F552" s="38"/>
    </row>
    <row r="553" spans="6:6" x14ac:dyDescent="0.3">
      <c r="F553" s="38"/>
    </row>
    <row r="554" spans="6:6" x14ac:dyDescent="0.3">
      <c r="F554" s="38"/>
    </row>
    <row r="555" spans="6:6" x14ac:dyDescent="0.3">
      <c r="F555" s="38"/>
    </row>
    <row r="556" spans="6:6" x14ac:dyDescent="0.3">
      <c r="F556" s="38"/>
    </row>
    <row r="557" spans="6:6" x14ac:dyDescent="0.3">
      <c r="F557" s="38"/>
    </row>
    <row r="558" spans="6:6" x14ac:dyDescent="0.3">
      <c r="F558" s="38"/>
    </row>
    <row r="559" spans="6:6" x14ac:dyDescent="0.3">
      <c r="F559" s="38"/>
    </row>
    <row r="560" spans="6:6" x14ac:dyDescent="0.3">
      <c r="F560" s="38"/>
    </row>
    <row r="561" spans="6:6" x14ac:dyDescent="0.3">
      <c r="F561" s="38"/>
    </row>
    <row r="562" spans="6:6" x14ac:dyDescent="0.3">
      <c r="F562" s="38"/>
    </row>
    <row r="563" spans="6:6" x14ac:dyDescent="0.3">
      <c r="F563" s="38"/>
    </row>
    <row r="564" spans="6:6" x14ac:dyDescent="0.3">
      <c r="F564" s="38"/>
    </row>
    <row r="565" spans="6:6" x14ac:dyDescent="0.3">
      <c r="F565" s="38"/>
    </row>
    <row r="566" spans="6:6" x14ac:dyDescent="0.3">
      <c r="F566" s="38"/>
    </row>
    <row r="567" spans="6:6" x14ac:dyDescent="0.3">
      <c r="F567" s="38"/>
    </row>
    <row r="568" spans="6:6" x14ac:dyDescent="0.3">
      <c r="F568" s="38"/>
    </row>
    <row r="569" spans="6:6" x14ac:dyDescent="0.3">
      <c r="F569" s="38"/>
    </row>
    <row r="570" spans="6:6" x14ac:dyDescent="0.3">
      <c r="F570" s="38"/>
    </row>
    <row r="571" spans="6:6" x14ac:dyDescent="0.3">
      <c r="F571" s="38"/>
    </row>
    <row r="572" spans="6:6" x14ac:dyDescent="0.3">
      <c r="F572" s="38"/>
    </row>
    <row r="573" spans="6:6" x14ac:dyDescent="0.3">
      <c r="F573" s="38"/>
    </row>
    <row r="574" spans="6:6" x14ac:dyDescent="0.3">
      <c r="F574" s="38"/>
    </row>
    <row r="575" spans="6:6" x14ac:dyDescent="0.3">
      <c r="F575" s="38"/>
    </row>
    <row r="576" spans="6:6" x14ac:dyDescent="0.3">
      <c r="F576" s="38"/>
    </row>
    <row r="577" spans="6:6" x14ac:dyDescent="0.3">
      <c r="F577" s="38"/>
    </row>
    <row r="578" spans="6:6" x14ac:dyDescent="0.3">
      <c r="F578" s="38"/>
    </row>
    <row r="579" spans="6:6" x14ac:dyDescent="0.3">
      <c r="F579" s="38"/>
    </row>
    <row r="580" spans="6:6" x14ac:dyDescent="0.3">
      <c r="F580" s="38"/>
    </row>
    <row r="581" spans="6:6" x14ac:dyDescent="0.3">
      <c r="F581" s="38"/>
    </row>
    <row r="582" spans="6:6" x14ac:dyDescent="0.3">
      <c r="F582" s="38"/>
    </row>
    <row r="583" spans="6:6" x14ac:dyDescent="0.3">
      <c r="F583" s="38"/>
    </row>
    <row r="584" spans="6:6" x14ac:dyDescent="0.3">
      <c r="F584" s="38"/>
    </row>
    <row r="585" spans="6:6" x14ac:dyDescent="0.3">
      <c r="F585" s="38"/>
    </row>
    <row r="586" spans="6:6" x14ac:dyDescent="0.3">
      <c r="F586" s="38"/>
    </row>
    <row r="587" spans="6:6" x14ac:dyDescent="0.3">
      <c r="F587" s="38"/>
    </row>
    <row r="588" spans="6:6" x14ac:dyDescent="0.3">
      <c r="F588" s="38"/>
    </row>
    <row r="589" spans="6:6" x14ac:dyDescent="0.3">
      <c r="F589" s="38"/>
    </row>
    <row r="590" spans="6:6" x14ac:dyDescent="0.3">
      <c r="F590" s="38"/>
    </row>
    <row r="591" spans="6:6" x14ac:dyDescent="0.3">
      <c r="F591" s="38"/>
    </row>
    <row r="592" spans="6:6" x14ac:dyDescent="0.3">
      <c r="F592" s="38"/>
    </row>
    <row r="593" spans="6:6" x14ac:dyDescent="0.3">
      <c r="F593" s="38"/>
    </row>
    <row r="594" spans="6:6" x14ac:dyDescent="0.3">
      <c r="F594" s="38"/>
    </row>
    <row r="595" spans="6:6" x14ac:dyDescent="0.3">
      <c r="F595" s="38"/>
    </row>
    <row r="596" spans="6:6" x14ac:dyDescent="0.3">
      <c r="F596" s="38"/>
    </row>
    <row r="597" spans="6:6" x14ac:dyDescent="0.3">
      <c r="F597" s="38"/>
    </row>
    <row r="598" spans="6:6" x14ac:dyDescent="0.3">
      <c r="F598" s="38"/>
    </row>
    <row r="599" spans="6:6" x14ac:dyDescent="0.3">
      <c r="F599" s="38"/>
    </row>
    <row r="600" spans="6:6" x14ac:dyDescent="0.3">
      <c r="F600" s="38"/>
    </row>
    <row r="601" spans="6:6" x14ac:dyDescent="0.3">
      <c r="F601" s="38"/>
    </row>
    <row r="602" spans="6:6" x14ac:dyDescent="0.3">
      <c r="F602" s="38"/>
    </row>
    <row r="603" spans="6:6" x14ac:dyDescent="0.3">
      <c r="F603" s="38"/>
    </row>
    <row r="604" spans="6:6" x14ac:dyDescent="0.3">
      <c r="F604" s="38"/>
    </row>
    <row r="605" spans="6:6" x14ac:dyDescent="0.3">
      <c r="F605" s="38"/>
    </row>
    <row r="606" spans="6:6" x14ac:dyDescent="0.3">
      <c r="F606" s="38"/>
    </row>
    <row r="607" spans="6:6" x14ac:dyDescent="0.3">
      <c r="F607" s="38"/>
    </row>
    <row r="608" spans="6:6" x14ac:dyDescent="0.3">
      <c r="F608" s="38"/>
    </row>
    <row r="609" spans="6:6" x14ac:dyDescent="0.3">
      <c r="F609" s="38"/>
    </row>
    <row r="610" spans="6:6" x14ac:dyDescent="0.3">
      <c r="F610" s="38"/>
    </row>
    <row r="611" spans="6:6" x14ac:dyDescent="0.3">
      <c r="F611" s="38"/>
    </row>
    <row r="612" spans="6:6" x14ac:dyDescent="0.3">
      <c r="F612" s="38"/>
    </row>
    <row r="613" spans="6:6" x14ac:dyDescent="0.3">
      <c r="F613" s="38"/>
    </row>
    <row r="614" spans="6:6" x14ac:dyDescent="0.3">
      <c r="F614" s="38"/>
    </row>
    <row r="615" spans="6:6" x14ac:dyDescent="0.3">
      <c r="F615" s="38"/>
    </row>
    <row r="616" spans="6:6" x14ac:dyDescent="0.3">
      <c r="F616" s="38"/>
    </row>
    <row r="617" spans="6:6" x14ac:dyDescent="0.3">
      <c r="F617" s="38"/>
    </row>
    <row r="618" spans="6:6" x14ac:dyDescent="0.3">
      <c r="F618" s="38"/>
    </row>
    <row r="619" spans="6:6" x14ac:dyDescent="0.3">
      <c r="F619" s="38"/>
    </row>
    <row r="620" spans="6:6" x14ac:dyDescent="0.3">
      <c r="F620" s="38"/>
    </row>
    <row r="621" spans="6:6" x14ac:dyDescent="0.3">
      <c r="F621" s="38"/>
    </row>
    <row r="622" spans="6:6" x14ac:dyDescent="0.3">
      <c r="F622" s="38"/>
    </row>
    <row r="623" spans="6:6" x14ac:dyDescent="0.3">
      <c r="F623" s="38"/>
    </row>
    <row r="624" spans="6:6" x14ac:dyDescent="0.3">
      <c r="F624" s="38"/>
    </row>
    <row r="625" spans="6:6" x14ac:dyDescent="0.3">
      <c r="F625" s="38"/>
    </row>
    <row r="626" spans="6:6" x14ac:dyDescent="0.3">
      <c r="F626" s="38"/>
    </row>
    <row r="627" spans="6:6" x14ac:dyDescent="0.3">
      <c r="F627" s="38"/>
    </row>
    <row r="628" spans="6:6" x14ac:dyDescent="0.3">
      <c r="F628" s="38"/>
    </row>
    <row r="629" spans="6:6" x14ac:dyDescent="0.3">
      <c r="F629" s="38"/>
    </row>
    <row r="630" spans="6:6" x14ac:dyDescent="0.3">
      <c r="F630" s="38"/>
    </row>
    <row r="631" spans="6:6" x14ac:dyDescent="0.3">
      <c r="F631" s="38"/>
    </row>
    <row r="632" spans="6:6" x14ac:dyDescent="0.3">
      <c r="F632" s="38"/>
    </row>
    <row r="633" spans="6:6" x14ac:dyDescent="0.3">
      <c r="F633" s="38"/>
    </row>
    <row r="634" spans="6:6" x14ac:dyDescent="0.3">
      <c r="F634" s="38"/>
    </row>
    <row r="635" spans="6:6" x14ac:dyDescent="0.3">
      <c r="F635" s="38"/>
    </row>
    <row r="636" spans="6:6" x14ac:dyDescent="0.3">
      <c r="F636" s="38"/>
    </row>
    <row r="637" spans="6:6" x14ac:dyDescent="0.3">
      <c r="F637" s="38"/>
    </row>
    <row r="638" spans="6:6" x14ac:dyDescent="0.3">
      <c r="F638" s="38"/>
    </row>
    <row r="639" spans="6:6" x14ac:dyDescent="0.3">
      <c r="F639" s="38"/>
    </row>
    <row r="640" spans="6:6" x14ac:dyDescent="0.3">
      <c r="F640" s="38"/>
    </row>
    <row r="641" spans="6:6" x14ac:dyDescent="0.3">
      <c r="F641" s="38"/>
    </row>
    <row r="642" spans="6:6" x14ac:dyDescent="0.3">
      <c r="F642" s="38"/>
    </row>
    <row r="643" spans="6:6" x14ac:dyDescent="0.3">
      <c r="F643" s="38"/>
    </row>
    <row r="644" spans="6:6" x14ac:dyDescent="0.3">
      <c r="F644" s="38"/>
    </row>
    <row r="645" spans="6:6" x14ac:dyDescent="0.3">
      <c r="F645" s="38"/>
    </row>
    <row r="646" spans="6:6" x14ac:dyDescent="0.3">
      <c r="F646" s="38"/>
    </row>
    <row r="647" spans="6:6" x14ac:dyDescent="0.3">
      <c r="F647" s="38"/>
    </row>
    <row r="648" spans="6:6" x14ac:dyDescent="0.3">
      <c r="F648" s="38"/>
    </row>
    <row r="649" spans="6:6" x14ac:dyDescent="0.3">
      <c r="F649" s="38"/>
    </row>
    <row r="650" spans="6:6" x14ac:dyDescent="0.3">
      <c r="F650" s="38"/>
    </row>
    <row r="651" spans="6:6" x14ac:dyDescent="0.3">
      <c r="F651" s="38"/>
    </row>
    <row r="652" spans="6:6" x14ac:dyDescent="0.3">
      <c r="F652" s="38"/>
    </row>
    <row r="653" spans="6:6" x14ac:dyDescent="0.3">
      <c r="F653" s="38"/>
    </row>
    <row r="654" spans="6:6" x14ac:dyDescent="0.3">
      <c r="F654" s="38"/>
    </row>
    <row r="655" spans="6:6" x14ac:dyDescent="0.3">
      <c r="F655" s="38"/>
    </row>
    <row r="656" spans="6:6" x14ac:dyDescent="0.3">
      <c r="F656" s="38"/>
    </row>
    <row r="657" spans="6:6" x14ac:dyDescent="0.3">
      <c r="F657" s="38"/>
    </row>
    <row r="658" spans="6:6" x14ac:dyDescent="0.3">
      <c r="F658" s="38"/>
    </row>
    <row r="659" spans="6:6" x14ac:dyDescent="0.3">
      <c r="F659" s="38"/>
    </row>
    <row r="660" spans="6:6" x14ac:dyDescent="0.3">
      <c r="F660" s="38"/>
    </row>
    <row r="661" spans="6:6" x14ac:dyDescent="0.3">
      <c r="F661" s="38"/>
    </row>
    <row r="662" spans="6:6" x14ac:dyDescent="0.3">
      <c r="F662" s="38"/>
    </row>
    <row r="663" spans="6:6" x14ac:dyDescent="0.3">
      <c r="F663" s="38"/>
    </row>
    <row r="664" spans="6:6" x14ac:dyDescent="0.3">
      <c r="F664" s="38"/>
    </row>
    <row r="665" spans="6:6" x14ac:dyDescent="0.3">
      <c r="F665" s="38"/>
    </row>
    <row r="666" spans="6:6" x14ac:dyDescent="0.3">
      <c r="F666" s="38"/>
    </row>
    <row r="667" spans="6:6" x14ac:dyDescent="0.3">
      <c r="F667" s="38"/>
    </row>
    <row r="668" spans="6:6" x14ac:dyDescent="0.3">
      <c r="F668" s="38"/>
    </row>
    <row r="669" spans="6:6" x14ac:dyDescent="0.3">
      <c r="F669" s="38"/>
    </row>
    <row r="670" spans="6:6" x14ac:dyDescent="0.3">
      <c r="F670" s="38"/>
    </row>
    <row r="671" spans="6:6" x14ac:dyDescent="0.3">
      <c r="F671" s="38"/>
    </row>
    <row r="672" spans="6:6" x14ac:dyDescent="0.3">
      <c r="F672" s="38"/>
    </row>
    <row r="673" spans="6:6" x14ac:dyDescent="0.3">
      <c r="F673" s="38"/>
    </row>
    <row r="674" spans="6:6" x14ac:dyDescent="0.3">
      <c r="F674" s="38"/>
    </row>
    <row r="675" spans="6:6" x14ac:dyDescent="0.3">
      <c r="F675" s="38"/>
    </row>
    <row r="676" spans="6:6" x14ac:dyDescent="0.3">
      <c r="F676" s="38"/>
    </row>
    <row r="677" spans="6:6" x14ac:dyDescent="0.3">
      <c r="F677" s="38"/>
    </row>
    <row r="678" spans="6:6" x14ac:dyDescent="0.3">
      <c r="F678" s="38"/>
    </row>
    <row r="679" spans="6:6" x14ac:dyDescent="0.3">
      <c r="F679" s="38"/>
    </row>
    <row r="680" spans="6:6" x14ac:dyDescent="0.3">
      <c r="F680" s="38"/>
    </row>
    <row r="681" spans="6:6" x14ac:dyDescent="0.3">
      <c r="F681" s="38"/>
    </row>
    <row r="682" spans="6:6" x14ac:dyDescent="0.3">
      <c r="F682" s="38"/>
    </row>
    <row r="683" spans="6:6" x14ac:dyDescent="0.3">
      <c r="F683" s="38"/>
    </row>
    <row r="684" spans="6:6" x14ac:dyDescent="0.3">
      <c r="F684" s="38"/>
    </row>
    <row r="685" spans="6:6" x14ac:dyDescent="0.3">
      <c r="F685" s="38"/>
    </row>
    <row r="686" spans="6:6" x14ac:dyDescent="0.3">
      <c r="F686" s="38"/>
    </row>
    <row r="687" spans="6:6" x14ac:dyDescent="0.3">
      <c r="F687" s="38"/>
    </row>
    <row r="688" spans="6:6" x14ac:dyDescent="0.3">
      <c r="F688" s="38"/>
    </row>
    <row r="689" spans="6:6" x14ac:dyDescent="0.3">
      <c r="F689" s="38"/>
    </row>
    <row r="690" spans="6:6" x14ac:dyDescent="0.3">
      <c r="F690" s="38"/>
    </row>
    <row r="691" spans="6:6" x14ac:dyDescent="0.3">
      <c r="F691" s="38"/>
    </row>
    <row r="692" spans="6:6" x14ac:dyDescent="0.3">
      <c r="F692" s="38"/>
    </row>
    <row r="693" spans="6:6" x14ac:dyDescent="0.3">
      <c r="F693" s="38"/>
    </row>
    <row r="694" spans="6:6" x14ac:dyDescent="0.3">
      <c r="F694" s="38"/>
    </row>
    <row r="695" spans="6:6" x14ac:dyDescent="0.3">
      <c r="F695" s="38"/>
    </row>
    <row r="696" spans="6:6" x14ac:dyDescent="0.3">
      <c r="F696" s="38"/>
    </row>
    <row r="697" spans="6:6" x14ac:dyDescent="0.3">
      <c r="F697" s="38"/>
    </row>
    <row r="698" spans="6:6" x14ac:dyDescent="0.3">
      <c r="F698" s="38"/>
    </row>
    <row r="699" spans="6:6" x14ac:dyDescent="0.3">
      <c r="F699" s="38"/>
    </row>
    <row r="700" spans="6:6" x14ac:dyDescent="0.3">
      <c r="F700" s="38"/>
    </row>
    <row r="701" spans="6:6" x14ac:dyDescent="0.3">
      <c r="F701" s="38"/>
    </row>
    <row r="702" spans="6:6" x14ac:dyDescent="0.3">
      <c r="F702" s="38"/>
    </row>
    <row r="703" spans="6:6" x14ac:dyDescent="0.3">
      <c r="F703" s="38"/>
    </row>
    <row r="704" spans="6:6" x14ac:dyDescent="0.3">
      <c r="F704" s="38"/>
    </row>
    <row r="705" spans="6:6" x14ac:dyDescent="0.3">
      <c r="F705" s="38"/>
    </row>
    <row r="706" spans="6:6" x14ac:dyDescent="0.3">
      <c r="F706" s="38"/>
    </row>
    <row r="707" spans="6:6" x14ac:dyDescent="0.3">
      <c r="F707" s="38"/>
    </row>
    <row r="708" spans="6:6" x14ac:dyDescent="0.3">
      <c r="F708" s="38"/>
    </row>
    <row r="709" spans="6:6" x14ac:dyDescent="0.3">
      <c r="F709" s="38"/>
    </row>
    <row r="710" spans="6:6" x14ac:dyDescent="0.3">
      <c r="F710" s="38"/>
    </row>
    <row r="711" spans="6:6" x14ac:dyDescent="0.3">
      <c r="F711" s="38"/>
    </row>
    <row r="712" spans="6:6" x14ac:dyDescent="0.3">
      <c r="F712" s="38"/>
    </row>
    <row r="713" spans="6:6" x14ac:dyDescent="0.3">
      <c r="F713" s="38"/>
    </row>
    <row r="714" spans="6:6" x14ac:dyDescent="0.3">
      <c r="F714" s="38"/>
    </row>
    <row r="715" spans="6:6" x14ac:dyDescent="0.3">
      <c r="F715" s="38"/>
    </row>
    <row r="716" spans="6:6" x14ac:dyDescent="0.3">
      <c r="F716" s="38"/>
    </row>
    <row r="717" spans="6:6" x14ac:dyDescent="0.3">
      <c r="F717" s="38"/>
    </row>
    <row r="718" spans="6:6" x14ac:dyDescent="0.3">
      <c r="F718" s="38"/>
    </row>
    <row r="719" spans="6:6" x14ac:dyDescent="0.3">
      <c r="F719" s="38"/>
    </row>
    <row r="720" spans="6:6" x14ac:dyDescent="0.3">
      <c r="F720" s="38"/>
    </row>
    <row r="721" spans="6:6" x14ac:dyDescent="0.3">
      <c r="F721" s="38"/>
    </row>
    <row r="722" spans="6:6" x14ac:dyDescent="0.3">
      <c r="F722" s="38"/>
    </row>
    <row r="723" spans="6:6" x14ac:dyDescent="0.3">
      <c r="F723" s="38"/>
    </row>
    <row r="724" spans="6:6" x14ac:dyDescent="0.3">
      <c r="F724" s="38"/>
    </row>
    <row r="725" spans="6:6" x14ac:dyDescent="0.3">
      <c r="F725" s="38"/>
    </row>
    <row r="726" spans="6:6" x14ac:dyDescent="0.3">
      <c r="F726" s="38"/>
    </row>
    <row r="727" spans="6:6" x14ac:dyDescent="0.3">
      <c r="F727" s="38"/>
    </row>
    <row r="728" spans="6:6" x14ac:dyDescent="0.3">
      <c r="F728" s="38"/>
    </row>
    <row r="729" spans="6:6" x14ac:dyDescent="0.3">
      <c r="F729" s="38"/>
    </row>
    <row r="730" spans="6:6" x14ac:dyDescent="0.3">
      <c r="F730" s="38"/>
    </row>
    <row r="731" spans="6:6" x14ac:dyDescent="0.3">
      <c r="F731" s="38"/>
    </row>
    <row r="732" spans="6:6" x14ac:dyDescent="0.3">
      <c r="F732" s="38"/>
    </row>
    <row r="733" spans="6:6" x14ac:dyDescent="0.3">
      <c r="F733" s="38"/>
    </row>
    <row r="734" spans="6:6" x14ac:dyDescent="0.3">
      <c r="F734" s="38"/>
    </row>
    <row r="735" spans="6:6" x14ac:dyDescent="0.3">
      <c r="F735" s="38"/>
    </row>
    <row r="736" spans="6:6" x14ac:dyDescent="0.3">
      <c r="F736" s="38"/>
    </row>
    <row r="737" spans="6:6" x14ac:dyDescent="0.3">
      <c r="F737" s="38"/>
    </row>
    <row r="738" spans="6:6" x14ac:dyDescent="0.3">
      <c r="F738" s="38"/>
    </row>
    <row r="739" spans="6:6" x14ac:dyDescent="0.3">
      <c r="F739" s="38"/>
    </row>
    <row r="740" spans="6:6" x14ac:dyDescent="0.3">
      <c r="F740" s="38"/>
    </row>
    <row r="741" spans="6:6" x14ac:dyDescent="0.3">
      <c r="F741" s="38"/>
    </row>
    <row r="742" spans="6:6" x14ac:dyDescent="0.3">
      <c r="F742" s="38"/>
    </row>
    <row r="743" spans="6:6" x14ac:dyDescent="0.3">
      <c r="F743" s="38"/>
    </row>
    <row r="744" spans="6:6" x14ac:dyDescent="0.3">
      <c r="F744" s="38"/>
    </row>
    <row r="745" spans="6:6" x14ac:dyDescent="0.3">
      <c r="F745" s="38"/>
    </row>
    <row r="746" spans="6:6" x14ac:dyDescent="0.3">
      <c r="F746" s="38"/>
    </row>
    <row r="747" spans="6:6" x14ac:dyDescent="0.3">
      <c r="F747" s="38"/>
    </row>
    <row r="748" spans="6:6" x14ac:dyDescent="0.3">
      <c r="F748" s="38"/>
    </row>
    <row r="749" spans="6:6" x14ac:dyDescent="0.3">
      <c r="F749" s="38"/>
    </row>
    <row r="750" spans="6:6" x14ac:dyDescent="0.3">
      <c r="F750" s="38"/>
    </row>
    <row r="751" spans="6:6" x14ac:dyDescent="0.3">
      <c r="F751" s="38"/>
    </row>
    <row r="752" spans="6:6" x14ac:dyDescent="0.3">
      <c r="F752" s="38"/>
    </row>
    <row r="753" spans="6:6" x14ac:dyDescent="0.3">
      <c r="F753" s="38"/>
    </row>
    <row r="754" spans="6:6" x14ac:dyDescent="0.3">
      <c r="F754" s="38"/>
    </row>
    <row r="755" spans="6:6" x14ac:dyDescent="0.3">
      <c r="F755" s="38"/>
    </row>
    <row r="756" spans="6:6" x14ac:dyDescent="0.3">
      <c r="F756" s="38"/>
    </row>
    <row r="757" spans="6:6" x14ac:dyDescent="0.3">
      <c r="F757" s="38"/>
    </row>
    <row r="758" spans="6:6" x14ac:dyDescent="0.3">
      <c r="F758" s="38"/>
    </row>
    <row r="759" spans="6:6" x14ac:dyDescent="0.3">
      <c r="F759" s="38"/>
    </row>
    <row r="760" spans="6:6" x14ac:dyDescent="0.3">
      <c r="F760" s="38"/>
    </row>
    <row r="761" spans="6:6" x14ac:dyDescent="0.3">
      <c r="F761" s="38"/>
    </row>
    <row r="762" spans="6:6" x14ac:dyDescent="0.3">
      <c r="F762" s="38"/>
    </row>
    <row r="763" spans="6:6" x14ac:dyDescent="0.3">
      <c r="F763" s="38"/>
    </row>
    <row r="764" spans="6:6" x14ac:dyDescent="0.3">
      <c r="F764" s="38"/>
    </row>
    <row r="765" spans="6:6" x14ac:dyDescent="0.3">
      <c r="F765" s="38"/>
    </row>
    <row r="766" spans="6:6" x14ac:dyDescent="0.3">
      <c r="F766" s="38"/>
    </row>
    <row r="767" spans="6:6" x14ac:dyDescent="0.3">
      <c r="F767" s="38"/>
    </row>
    <row r="768" spans="6:6" x14ac:dyDescent="0.3">
      <c r="F768" s="38"/>
    </row>
    <row r="769" spans="6:6" x14ac:dyDescent="0.3">
      <c r="F769" s="38"/>
    </row>
    <row r="770" spans="6:6" x14ac:dyDescent="0.3">
      <c r="F770" s="38"/>
    </row>
    <row r="771" spans="6:6" x14ac:dyDescent="0.3">
      <c r="F771" s="38"/>
    </row>
    <row r="772" spans="6:6" x14ac:dyDescent="0.3">
      <c r="F772" s="38"/>
    </row>
    <row r="773" spans="6:6" x14ac:dyDescent="0.3">
      <c r="F773" s="38"/>
    </row>
    <row r="774" spans="6:6" x14ac:dyDescent="0.3">
      <c r="F774" s="38"/>
    </row>
    <row r="775" spans="6:6" x14ac:dyDescent="0.3">
      <c r="F775" s="38"/>
    </row>
    <row r="776" spans="6:6" x14ac:dyDescent="0.3">
      <c r="F776" s="38"/>
    </row>
    <row r="777" spans="6:6" x14ac:dyDescent="0.3">
      <c r="F777" s="38"/>
    </row>
    <row r="778" spans="6:6" x14ac:dyDescent="0.3">
      <c r="F778" s="38"/>
    </row>
    <row r="779" spans="6:6" x14ac:dyDescent="0.3">
      <c r="F779" s="38"/>
    </row>
    <row r="780" spans="6:6" x14ac:dyDescent="0.3">
      <c r="F780" s="38"/>
    </row>
    <row r="781" spans="6:6" x14ac:dyDescent="0.3">
      <c r="F781" s="38"/>
    </row>
    <row r="782" spans="6:6" x14ac:dyDescent="0.3">
      <c r="F782" s="38"/>
    </row>
    <row r="783" spans="6:6" x14ac:dyDescent="0.3">
      <c r="F783" s="38"/>
    </row>
    <row r="784" spans="6:6" x14ac:dyDescent="0.3">
      <c r="F784" s="38"/>
    </row>
    <row r="785" spans="6:6" x14ac:dyDescent="0.3">
      <c r="F785" s="38"/>
    </row>
    <row r="786" spans="6:6" x14ac:dyDescent="0.3">
      <c r="F786" s="38"/>
    </row>
    <row r="787" spans="6:6" x14ac:dyDescent="0.3">
      <c r="F787" s="38"/>
    </row>
    <row r="788" spans="6:6" x14ac:dyDescent="0.3">
      <c r="F788" s="38"/>
    </row>
    <row r="789" spans="6:6" x14ac:dyDescent="0.3">
      <c r="F789" s="38"/>
    </row>
    <row r="790" spans="6:6" x14ac:dyDescent="0.3">
      <c r="F790" s="38"/>
    </row>
    <row r="791" spans="6:6" x14ac:dyDescent="0.3">
      <c r="F791" s="38"/>
    </row>
    <row r="792" spans="6:6" x14ac:dyDescent="0.3">
      <c r="F792" s="38"/>
    </row>
    <row r="793" spans="6:6" x14ac:dyDescent="0.3">
      <c r="F793" s="38"/>
    </row>
    <row r="794" spans="6:6" x14ac:dyDescent="0.3">
      <c r="F794" s="38"/>
    </row>
    <row r="795" spans="6:6" x14ac:dyDescent="0.3">
      <c r="F795" s="38"/>
    </row>
    <row r="796" spans="6:6" x14ac:dyDescent="0.3">
      <c r="F796" s="38"/>
    </row>
    <row r="797" spans="6:6" x14ac:dyDescent="0.3">
      <c r="F797" s="38"/>
    </row>
    <row r="798" spans="6:6" x14ac:dyDescent="0.3">
      <c r="F798" s="38"/>
    </row>
    <row r="799" spans="6:6" x14ac:dyDescent="0.3">
      <c r="F799" s="38"/>
    </row>
    <row r="800" spans="6:6" x14ac:dyDescent="0.3">
      <c r="F800" s="38"/>
    </row>
    <row r="801" spans="6:6" x14ac:dyDescent="0.3">
      <c r="F801" s="38"/>
    </row>
    <row r="802" spans="6:6" x14ac:dyDescent="0.3">
      <c r="F802" s="38"/>
    </row>
    <row r="803" spans="6:6" x14ac:dyDescent="0.3">
      <c r="F803" s="38"/>
    </row>
    <row r="804" spans="6:6" x14ac:dyDescent="0.3">
      <c r="F804" s="38"/>
    </row>
    <row r="805" spans="6:6" x14ac:dyDescent="0.3">
      <c r="F805" s="38"/>
    </row>
    <row r="806" spans="6:6" x14ac:dyDescent="0.3">
      <c r="F806" s="38"/>
    </row>
    <row r="807" spans="6:6" x14ac:dyDescent="0.3">
      <c r="F807" s="38"/>
    </row>
    <row r="808" spans="6:6" x14ac:dyDescent="0.3">
      <c r="F808" s="38"/>
    </row>
    <row r="809" spans="6:6" x14ac:dyDescent="0.3">
      <c r="F809" s="38"/>
    </row>
    <row r="810" spans="6:6" x14ac:dyDescent="0.3">
      <c r="F810" s="38"/>
    </row>
    <row r="811" spans="6:6" x14ac:dyDescent="0.3">
      <c r="F811" s="38"/>
    </row>
    <row r="812" spans="6:6" x14ac:dyDescent="0.3">
      <c r="F812" s="38"/>
    </row>
    <row r="813" spans="6:6" x14ac:dyDescent="0.3">
      <c r="F813" s="38"/>
    </row>
    <row r="814" spans="6:6" x14ac:dyDescent="0.3">
      <c r="F814" s="38"/>
    </row>
    <row r="815" spans="6:6" x14ac:dyDescent="0.3">
      <c r="F815" s="38"/>
    </row>
    <row r="816" spans="6:6" x14ac:dyDescent="0.3">
      <c r="F816" s="38"/>
    </row>
    <row r="817" spans="6:6" x14ac:dyDescent="0.3">
      <c r="F817" s="38"/>
    </row>
    <row r="818" spans="6:6" x14ac:dyDescent="0.3">
      <c r="F818" s="38"/>
    </row>
    <row r="819" spans="6:6" x14ac:dyDescent="0.3">
      <c r="F819" s="38"/>
    </row>
    <row r="820" spans="6:6" x14ac:dyDescent="0.3">
      <c r="F820" s="38"/>
    </row>
    <row r="821" spans="6:6" x14ac:dyDescent="0.3">
      <c r="F821" s="38"/>
    </row>
    <row r="822" spans="6:6" x14ac:dyDescent="0.3">
      <c r="F822" s="38"/>
    </row>
    <row r="823" spans="6:6" x14ac:dyDescent="0.3">
      <c r="F823" s="38"/>
    </row>
    <row r="824" spans="6:6" x14ac:dyDescent="0.3">
      <c r="F824" s="38"/>
    </row>
    <row r="825" spans="6:6" x14ac:dyDescent="0.3">
      <c r="F825" s="38"/>
    </row>
    <row r="826" spans="6:6" x14ac:dyDescent="0.3">
      <c r="F826" s="38"/>
    </row>
    <row r="827" spans="6:6" x14ac:dyDescent="0.3">
      <c r="F827" s="38"/>
    </row>
    <row r="828" spans="6:6" x14ac:dyDescent="0.3">
      <c r="F828" s="38"/>
    </row>
    <row r="829" spans="6:6" x14ac:dyDescent="0.3">
      <c r="F829" s="38"/>
    </row>
    <row r="830" spans="6:6" x14ac:dyDescent="0.3">
      <c r="F830" s="38"/>
    </row>
    <row r="831" spans="6:6" x14ac:dyDescent="0.3">
      <c r="F831" s="38"/>
    </row>
    <row r="832" spans="6:6" x14ac:dyDescent="0.3">
      <c r="F832" s="38"/>
    </row>
    <row r="833" spans="6:6" x14ac:dyDescent="0.3">
      <c r="F833" s="38"/>
    </row>
    <row r="834" spans="6:6" x14ac:dyDescent="0.3">
      <c r="F834" s="38"/>
    </row>
    <row r="835" spans="6:6" x14ac:dyDescent="0.3">
      <c r="F835" s="38"/>
    </row>
    <row r="836" spans="6:6" x14ac:dyDescent="0.3">
      <c r="F836" s="38"/>
    </row>
    <row r="837" spans="6:6" x14ac:dyDescent="0.3">
      <c r="F837" s="38"/>
    </row>
    <row r="838" spans="6:6" x14ac:dyDescent="0.3">
      <c r="F838" s="38"/>
    </row>
    <row r="839" spans="6:6" x14ac:dyDescent="0.3">
      <c r="F839" s="38"/>
    </row>
    <row r="840" spans="6:6" x14ac:dyDescent="0.3">
      <c r="F840" s="38"/>
    </row>
    <row r="841" spans="6:6" x14ac:dyDescent="0.3">
      <c r="F841" s="38"/>
    </row>
    <row r="842" spans="6:6" x14ac:dyDescent="0.3">
      <c r="F842" s="38"/>
    </row>
    <row r="843" spans="6:6" x14ac:dyDescent="0.3">
      <c r="F843" s="38"/>
    </row>
    <row r="844" spans="6:6" x14ac:dyDescent="0.3">
      <c r="F844" s="38"/>
    </row>
    <row r="845" spans="6:6" x14ac:dyDescent="0.3">
      <c r="F845" s="38"/>
    </row>
    <row r="846" spans="6:6" x14ac:dyDescent="0.3">
      <c r="F846" s="38"/>
    </row>
    <row r="847" spans="6:6" x14ac:dyDescent="0.3">
      <c r="F847" s="38"/>
    </row>
    <row r="848" spans="6:6" x14ac:dyDescent="0.3">
      <c r="F848" s="38"/>
    </row>
    <row r="849" spans="6:6" x14ac:dyDescent="0.3">
      <c r="F849" s="38"/>
    </row>
    <row r="850" spans="6:6" x14ac:dyDescent="0.3">
      <c r="F850" s="38"/>
    </row>
    <row r="851" spans="6:6" x14ac:dyDescent="0.3">
      <c r="F851" s="38"/>
    </row>
    <row r="852" spans="6:6" x14ac:dyDescent="0.3">
      <c r="F852" s="38"/>
    </row>
    <row r="853" spans="6:6" x14ac:dyDescent="0.3">
      <c r="F853" s="38"/>
    </row>
    <row r="854" spans="6:6" x14ac:dyDescent="0.3">
      <c r="F854" s="38"/>
    </row>
    <row r="855" spans="6:6" x14ac:dyDescent="0.3">
      <c r="F855" s="38"/>
    </row>
    <row r="856" spans="6:6" x14ac:dyDescent="0.3">
      <c r="F856" s="38"/>
    </row>
    <row r="857" spans="6:6" x14ac:dyDescent="0.3">
      <c r="F857" s="38"/>
    </row>
    <row r="858" spans="6:6" x14ac:dyDescent="0.3">
      <c r="F858" s="38"/>
    </row>
    <row r="859" spans="6:6" x14ac:dyDescent="0.3">
      <c r="F859" s="38"/>
    </row>
    <row r="860" spans="6:6" x14ac:dyDescent="0.3">
      <c r="F860" s="38"/>
    </row>
    <row r="861" spans="6:6" x14ac:dyDescent="0.3">
      <c r="F861" s="38"/>
    </row>
    <row r="862" spans="6:6" x14ac:dyDescent="0.3">
      <c r="F862" s="38"/>
    </row>
    <row r="863" spans="6:6" x14ac:dyDescent="0.3">
      <c r="F863" s="38"/>
    </row>
    <row r="864" spans="6:6" x14ac:dyDescent="0.3">
      <c r="F864" s="38"/>
    </row>
    <row r="865" spans="6:6" x14ac:dyDescent="0.3">
      <c r="F865" s="38"/>
    </row>
    <row r="866" spans="6:6" x14ac:dyDescent="0.3">
      <c r="F866" s="38"/>
    </row>
    <row r="867" spans="6:6" x14ac:dyDescent="0.3">
      <c r="F867" s="38"/>
    </row>
    <row r="868" spans="6:6" x14ac:dyDescent="0.3">
      <c r="F868" s="38"/>
    </row>
    <row r="869" spans="6:6" x14ac:dyDescent="0.3">
      <c r="F869" s="38"/>
    </row>
    <row r="870" spans="6:6" x14ac:dyDescent="0.3">
      <c r="F870" s="38"/>
    </row>
    <row r="871" spans="6:6" x14ac:dyDescent="0.3">
      <c r="F871" s="38"/>
    </row>
    <row r="872" spans="6:6" x14ac:dyDescent="0.3">
      <c r="F872" s="38"/>
    </row>
    <row r="873" spans="6:6" x14ac:dyDescent="0.3">
      <c r="F873" s="38"/>
    </row>
    <row r="874" spans="6:6" x14ac:dyDescent="0.3">
      <c r="F874" s="38"/>
    </row>
    <row r="875" spans="6:6" x14ac:dyDescent="0.3">
      <c r="F875" s="38"/>
    </row>
    <row r="876" spans="6:6" x14ac:dyDescent="0.3">
      <c r="F876" s="38"/>
    </row>
    <row r="877" spans="6:6" x14ac:dyDescent="0.3">
      <c r="F877" s="38"/>
    </row>
    <row r="878" spans="6:6" x14ac:dyDescent="0.3">
      <c r="F878" s="38"/>
    </row>
    <row r="879" spans="6:6" x14ac:dyDescent="0.3">
      <c r="F879" s="38"/>
    </row>
    <row r="880" spans="6:6" x14ac:dyDescent="0.3">
      <c r="F880" s="38"/>
    </row>
    <row r="881" spans="6:6" x14ac:dyDescent="0.3">
      <c r="F881" s="38"/>
    </row>
    <row r="882" spans="6:6" x14ac:dyDescent="0.3">
      <c r="F882" s="38"/>
    </row>
    <row r="883" spans="6:6" x14ac:dyDescent="0.3">
      <c r="F883" s="38"/>
    </row>
    <row r="884" spans="6:6" x14ac:dyDescent="0.3">
      <c r="F884" s="38"/>
    </row>
    <row r="885" spans="6:6" x14ac:dyDescent="0.3">
      <c r="F885" s="38"/>
    </row>
    <row r="886" spans="6:6" x14ac:dyDescent="0.3">
      <c r="F886" s="38"/>
    </row>
    <row r="887" spans="6:6" x14ac:dyDescent="0.3">
      <c r="F887" s="38"/>
    </row>
    <row r="888" spans="6:6" x14ac:dyDescent="0.3">
      <c r="F888" s="38"/>
    </row>
    <row r="889" spans="6:6" x14ac:dyDescent="0.3">
      <c r="F889" s="38"/>
    </row>
    <row r="890" spans="6:6" x14ac:dyDescent="0.3">
      <c r="F890" s="38"/>
    </row>
    <row r="891" spans="6:6" x14ac:dyDescent="0.3">
      <c r="F891" s="38"/>
    </row>
    <row r="892" spans="6:6" x14ac:dyDescent="0.3">
      <c r="F892" s="38"/>
    </row>
    <row r="893" spans="6:6" x14ac:dyDescent="0.3">
      <c r="F893" s="38"/>
    </row>
    <row r="894" spans="6:6" x14ac:dyDescent="0.3">
      <c r="F894" s="38"/>
    </row>
    <row r="895" spans="6:6" x14ac:dyDescent="0.3">
      <c r="F895" s="38"/>
    </row>
    <row r="896" spans="6:6" x14ac:dyDescent="0.3">
      <c r="F896" s="38"/>
    </row>
    <row r="897" spans="6:6" x14ac:dyDescent="0.3">
      <c r="F897" s="38"/>
    </row>
    <row r="898" spans="6:6" x14ac:dyDescent="0.3">
      <c r="F898" s="38"/>
    </row>
    <row r="899" spans="6:6" x14ac:dyDescent="0.3">
      <c r="F899" s="38"/>
    </row>
    <row r="900" spans="6:6" x14ac:dyDescent="0.3">
      <c r="F900" s="38"/>
    </row>
    <row r="901" spans="6:6" x14ac:dyDescent="0.3">
      <c r="F901" s="38"/>
    </row>
    <row r="902" spans="6:6" x14ac:dyDescent="0.3">
      <c r="F902" s="38"/>
    </row>
    <row r="903" spans="6:6" x14ac:dyDescent="0.3">
      <c r="F903" s="38"/>
    </row>
    <row r="904" spans="6:6" x14ac:dyDescent="0.3">
      <c r="F904" s="38"/>
    </row>
    <row r="905" spans="6:6" x14ac:dyDescent="0.3">
      <c r="F905" s="38"/>
    </row>
    <row r="906" spans="6:6" x14ac:dyDescent="0.3">
      <c r="F906" s="38"/>
    </row>
    <row r="907" spans="6:6" x14ac:dyDescent="0.3">
      <c r="F907" s="38"/>
    </row>
    <row r="908" spans="6:6" x14ac:dyDescent="0.3">
      <c r="F908" s="38"/>
    </row>
    <row r="909" spans="6:6" x14ac:dyDescent="0.3">
      <c r="F909" s="38"/>
    </row>
    <row r="910" spans="6:6" x14ac:dyDescent="0.3">
      <c r="F910" s="38"/>
    </row>
    <row r="911" spans="6:6" x14ac:dyDescent="0.3">
      <c r="F911" s="38"/>
    </row>
    <row r="912" spans="6:6" x14ac:dyDescent="0.3">
      <c r="F912" s="38"/>
    </row>
    <row r="913" spans="6:6" x14ac:dyDescent="0.3">
      <c r="F913" s="38"/>
    </row>
    <row r="914" spans="6:6" x14ac:dyDescent="0.3">
      <c r="F914" s="38"/>
    </row>
    <row r="915" spans="6:6" x14ac:dyDescent="0.3">
      <c r="F915" s="38"/>
    </row>
    <row r="916" spans="6:6" x14ac:dyDescent="0.3">
      <c r="F916" s="38"/>
    </row>
    <row r="917" spans="6:6" x14ac:dyDescent="0.3">
      <c r="F917" s="38"/>
    </row>
    <row r="918" spans="6:6" x14ac:dyDescent="0.3">
      <c r="F918" s="38"/>
    </row>
    <row r="919" spans="6:6" x14ac:dyDescent="0.3">
      <c r="F919" s="38"/>
    </row>
    <row r="920" spans="6:6" x14ac:dyDescent="0.3">
      <c r="F920" s="38"/>
    </row>
    <row r="921" spans="6:6" x14ac:dyDescent="0.3">
      <c r="F921" s="38"/>
    </row>
    <row r="922" spans="6:6" x14ac:dyDescent="0.3">
      <c r="F922" s="38"/>
    </row>
    <row r="923" spans="6:6" x14ac:dyDescent="0.3">
      <c r="F923" s="38"/>
    </row>
    <row r="924" spans="6:6" x14ac:dyDescent="0.3">
      <c r="F924" s="38"/>
    </row>
    <row r="925" spans="6:6" x14ac:dyDescent="0.3">
      <c r="F925" s="38"/>
    </row>
    <row r="926" spans="6:6" x14ac:dyDescent="0.3">
      <c r="F926" s="38"/>
    </row>
    <row r="927" spans="6:6" x14ac:dyDescent="0.3">
      <c r="F927" s="38"/>
    </row>
    <row r="928" spans="6:6" x14ac:dyDescent="0.3">
      <c r="F928" s="38"/>
    </row>
    <row r="929" spans="6:6" x14ac:dyDescent="0.3">
      <c r="F929" s="38"/>
    </row>
    <row r="930" spans="6:6" x14ac:dyDescent="0.3">
      <c r="F930" s="38"/>
    </row>
    <row r="931" spans="6:6" x14ac:dyDescent="0.3">
      <c r="F931" s="38"/>
    </row>
    <row r="932" spans="6:6" x14ac:dyDescent="0.3">
      <c r="F932" s="38"/>
    </row>
    <row r="933" spans="6:6" x14ac:dyDescent="0.3">
      <c r="F933" s="38"/>
    </row>
    <row r="934" spans="6:6" x14ac:dyDescent="0.3">
      <c r="F934" s="38"/>
    </row>
    <row r="935" spans="6:6" x14ac:dyDescent="0.3">
      <c r="F935" s="38"/>
    </row>
    <row r="936" spans="6:6" x14ac:dyDescent="0.3">
      <c r="F936" s="38"/>
    </row>
    <row r="937" spans="6:6" x14ac:dyDescent="0.3">
      <c r="F937" s="38"/>
    </row>
    <row r="938" spans="6:6" x14ac:dyDescent="0.3">
      <c r="F938" s="38"/>
    </row>
    <row r="939" spans="6:6" x14ac:dyDescent="0.3">
      <c r="F939" s="38"/>
    </row>
    <row r="940" spans="6:6" x14ac:dyDescent="0.3">
      <c r="F940" s="38"/>
    </row>
    <row r="941" spans="6:6" x14ac:dyDescent="0.3">
      <c r="F941" s="38"/>
    </row>
    <row r="942" spans="6:6" x14ac:dyDescent="0.3">
      <c r="F942" s="38"/>
    </row>
    <row r="943" spans="6:6" x14ac:dyDescent="0.3">
      <c r="F943" s="38"/>
    </row>
    <row r="944" spans="6:6" x14ac:dyDescent="0.3">
      <c r="F944" s="38"/>
    </row>
    <row r="945" spans="6:6" x14ac:dyDescent="0.3">
      <c r="F945" s="38"/>
    </row>
    <row r="946" spans="6:6" x14ac:dyDescent="0.3">
      <c r="F946" s="38"/>
    </row>
    <row r="947" spans="6:6" x14ac:dyDescent="0.3">
      <c r="F947" s="38"/>
    </row>
    <row r="948" spans="6:6" x14ac:dyDescent="0.3">
      <c r="F948" s="38"/>
    </row>
    <row r="949" spans="6:6" x14ac:dyDescent="0.3">
      <c r="F949" s="38"/>
    </row>
    <row r="950" spans="6:6" x14ac:dyDescent="0.3">
      <c r="F950" s="38"/>
    </row>
    <row r="951" spans="6:6" x14ac:dyDescent="0.3">
      <c r="F951" s="38"/>
    </row>
    <row r="952" spans="6:6" x14ac:dyDescent="0.3">
      <c r="F952" s="38"/>
    </row>
    <row r="953" spans="6:6" x14ac:dyDescent="0.3">
      <c r="F953" s="38"/>
    </row>
    <row r="954" spans="6:6" x14ac:dyDescent="0.3">
      <c r="F954" s="38"/>
    </row>
    <row r="955" spans="6:6" x14ac:dyDescent="0.3">
      <c r="F955" s="38"/>
    </row>
    <row r="956" spans="6:6" x14ac:dyDescent="0.3">
      <c r="F956" s="38"/>
    </row>
    <row r="957" spans="6:6" x14ac:dyDescent="0.3">
      <c r="F957" s="38"/>
    </row>
    <row r="958" spans="6:6" x14ac:dyDescent="0.3">
      <c r="F958" s="38"/>
    </row>
    <row r="959" spans="6:6" x14ac:dyDescent="0.3">
      <c r="F959" s="38"/>
    </row>
    <row r="960" spans="6:6" x14ac:dyDescent="0.3">
      <c r="F960" s="38"/>
    </row>
    <row r="961" spans="6:6" x14ac:dyDescent="0.3">
      <c r="F961" s="38"/>
    </row>
    <row r="962" spans="6:6" x14ac:dyDescent="0.3">
      <c r="F962" s="38"/>
    </row>
    <row r="963" spans="6:6" x14ac:dyDescent="0.3">
      <c r="F963" s="38"/>
    </row>
    <row r="964" spans="6:6" x14ac:dyDescent="0.3">
      <c r="F964" s="38"/>
    </row>
    <row r="965" spans="6:6" x14ac:dyDescent="0.3">
      <c r="F965" s="38"/>
    </row>
    <row r="966" spans="6:6" x14ac:dyDescent="0.3">
      <c r="F966" s="38"/>
    </row>
    <row r="967" spans="6:6" x14ac:dyDescent="0.3">
      <c r="F967" s="38"/>
    </row>
    <row r="968" spans="6:6" x14ac:dyDescent="0.3">
      <c r="F968" s="38"/>
    </row>
    <row r="969" spans="6:6" x14ac:dyDescent="0.3">
      <c r="F969" s="38"/>
    </row>
    <row r="970" spans="6:6" x14ac:dyDescent="0.3">
      <c r="F970" s="38"/>
    </row>
    <row r="971" spans="6:6" x14ac:dyDescent="0.3">
      <c r="F971" s="38"/>
    </row>
    <row r="972" spans="6:6" x14ac:dyDescent="0.3">
      <c r="F972" s="38"/>
    </row>
    <row r="973" spans="6:6" x14ac:dyDescent="0.3">
      <c r="F973" s="38"/>
    </row>
    <row r="974" spans="6:6" x14ac:dyDescent="0.3">
      <c r="F974" s="38"/>
    </row>
    <row r="975" spans="6:6" x14ac:dyDescent="0.3">
      <c r="F975" s="38"/>
    </row>
    <row r="976" spans="6:6" x14ac:dyDescent="0.3">
      <c r="F976" s="38"/>
    </row>
    <row r="977" spans="6:6" x14ac:dyDescent="0.3">
      <c r="F977" s="38"/>
    </row>
    <row r="978" spans="6:6" x14ac:dyDescent="0.3">
      <c r="F978" s="38"/>
    </row>
    <row r="979" spans="6:6" x14ac:dyDescent="0.3">
      <c r="F979" s="38"/>
    </row>
    <row r="980" spans="6:6" x14ac:dyDescent="0.3">
      <c r="F980" s="38"/>
    </row>
    <row r="981" spans="6:6" x14ac:dyDescent="0.3">
      <c r="F981" s="38"/>
    </row>
    <row r="982" spans="6:6" x14ac:dyDescent="0.3">
      <c r="F982" s="38"/>
    </row>
    <row r="983" spans="6:6" x14ac:dyDescent="0.3">
      <c r="F983" s="38"/>
    </row>
    <row r="984" spans="6:6" x14ac:dyDescent="0.3">
      <c r="F984" s="38"/>
    </row>
    <row r="985" spans="6:6" x14ac:dyDescent="0.3">
      <c r="F985" s="38"/>
    </row>
    <row r="986" spans="6:6" x14ac:dyDescent="0.3">
      <c r="F986" s="38"/>
    </row>
    <row r="987" spans="6:6" x14ac:dyDescent="0.3">
      <c r="F987" s="38"/>
    </row>
    <row r="988" spans="6:6" x14ac:dyDescent="0.3">
      <c r="F988" s="38"/>
    </row>
    <row r="989" spans="6:6" x14ac:dyDescent="0.3">
      <c r="F989" s="38"/>
    </row>
    <row r="990" spans="6:6" x14ac:dyDescent="0.3">
      <c r="F990" s="38"/>
    </row>
    <row r="991" spans="6:6" x14ac:dyDescent="0.3">
      <c r="F991" s="38"/>
    </row>
    <row r="992" spans="6:6" x14ac:dyDescent="0.3">
      <c r="F992" s="38"/>
    </row>
    <row r="993" spans="6:6" x14ac:dyDescent="0.3">
      <c r="F993" s="38"/>
    </row>
    <row r="994" spans="6:6" x14ac:dyDescent="0.3">
      <c r="F994" s="38"/>
    </row>
    <row r="995" spans="6:6" x14ac:dyDescent="0.3">
      <c r="F995" s="38"/>
    </row>
    <row r="996" spans="6:6" x14ac:dyDescent="0.3">
      <c r="F996" s="38"/>
    </row>
    <row r="997" spans="6:6" x14ac:dyDescent="0.3">
      <c r="F997" s="38"/>
    </row>
    <row r="998" spans="6:6" x14ac:dyDescent="0.3">
      <c r="F998" s="38"/>
    </row>
    <row r="999" spans="6:6" x14ac:dyDescent="0.3">
      <c r="F999" s="38"/>
    </row>
    <row r="1000" spans="6:6" x14ac:dyDescent="0.3">
      <c r="F1000" s="38"/>
    </row>
    <row r="1001" spans="6:6" x14ac:dyDescent="0.3">
      <c r="F1001" s="38"/>
    </row>
    <row r="1002" spans="6:6" x14ac:dyDescent="0.3">
      <c r="F1002" s="38"/>
    </row>
    <row r="1003" spans="6:6" x14ac:dyDescent="0.3">
      <c r="F1003" s="38"/>
    </row>
    <row r="1004" spans="6:6" x14ac:dyDescent="0.3">
      <c r="F1004" s="38"/>
    </row>
    <row r="1005" spans="6:6" x14ac:dyDescent="0.3">
      <c r="F1005" s="38"/>
    </row>
    <row r="1006" spans="6:6" x14ac:dyDescent="0.3">
      <c r="F1006" s="38"/>
    </row>
    <row r="1007" spans="6:6" x14ac:dyDescent="0.3">
      <c r="F1007" s="38"/>
    </row>
    <row r="1008" spans="6:6" x14ac:dyDescent="0.3">
      <c r="F1008" s="38"/>
    </row>
    <row r="1009" spans="6:6" x14ac:dyDescent="0.3">
      <c r="F1009" s="38"/>
    </row>
    <row r="1010" spans="6:6" x14ac:dyDescent="0.3">
      <c r="F1010" s="38"/>
    </row>
    <row r="1011" spans="6:6" x14ac:dyDescent="0.3">
      <c r="F1011" s="38"/>
    </row>
    <row r="1012" spans="6:6" x14ac:dyDescent="0.3">
      <c r="F1012" s="38"/>
    </row>
    <row r="1013" spans="6:6" x14ac:dyDescent="0.3">
      <c r="F1013" s="38"/>
    </row>
    <row r="1014" spans="6:6" x14ac:dyDescent="0.3">
      <c r="F1014" s="38"/>
    </row>
    <row r="1015" spans="6:6" x14ac:dyDescent="0.3">
      <c r="F1015" s="38"/>
    </row>
    <row r="1016" spans="6:6" x14ac:dyDescent="0.3">
      <c r="F1016" s="38"/>
    </row>
    <row r="1017" spans="6:6" x14ac:dyDescent="0.3">
      <c r="F1017" s="38"/>
    </row>
    <row r="1018" spans="6:6" x14ac:dyDescent="0.3">
      <c r="F1018" s="38"/>
    </row>
    <row r="1019" spans="6:6" x14ac:dyDescent="0.3">
      <c r="F1019" s="38"/>
    </row>
    <row r="1020" spans="6:6" x14ac:dyDescent="0.3">
      <c r="F1020" s="38"/>
    </row>
    <row r="1021" spans="6:6" x14ac:dyDescent="0.3">
      <c r="F1021" s="38"/>
    </row>
    <row r="1022" spans="6:6" x14ac:dyDescent="0.3">
      <c r="F1022" s="38"/>
    </row>
    <row r="1023" spans="6:6" x14ac:dyDescent="0.3">
      <c r="F1023" s="38"/>
    </row>
    <row r="1024" spans="6:6" x14ac:dyDescent="0.3">
      <c r="F1024" s="38"/>
    </row>
    <row r="1025" spans="6:6" x14ac:dyDescent="0.3">
      <c r="F1025" s="38"/>
    </row>
    <row r="1026" spans="6:6" x14ac:dyDescent="0.3">
      <c r="F1026" s="38"/>
    </row>
    <row r="1027" spans="6:6" x14ac:dyDescent="0.3">
      <c r="F1027" s="38"/>
    </row>
    <row r="1028" spans="6:6" x14ac:dyDescent="0.3">
      <c r="F1028" s="38"/>
    </row>
    <row r="1029" spans="6:6" x14ac:dyDescent="0.3">
      <c r="F1029" s="38"/>
    </row>
    <row r="1030" spans="6:6" x14ac:dyDescent="0.3">
      <c r="F1030" s="38"/>
    </row>
    <row r="1031" spans="6:6" x14ac:dyDescent="0.3">
      <c r="F1031" s="38"/>
    </row>
    <row r="1032" spans="6:6" x14ac:dyDescent="0.3">
      <c r="F1032" s="38"/>
    </row>
    <row r="1033" spans="6:6" x14ac:dyDescent="0.3">
      <c r="F1033" s="38"/>
    </row>
    <row r="1034" spans="6:6" x14ac:dyDescent="0.3">
      <c r="F1034" s="38"/>
    </row>
    <row r="1035" spans="6:6" x14ac:dyDescent="0.3">
      <c r="F1035" s="38"/>
    </row>
    <row r="1036" spans="6:6" x14ac:dyDescent="0.3">
      <c r="F1036" s="38"/>
    </row>
    <row r="1037" spans="6:6" x14ac:dyDescent="0.3">
      <c r="F1037" s="38"/>
    </row>
    <row r="1038" spans="6:6" x14ac:dyDescent="0.3">
      <c r="F1038" s="38"/>
    </row>
    <row r="1039" spans="6:6" x14ac:dyDescent="0.3">
      <c r="F1039" s="38"/>
    </row>
    <row r="1040" spans="6:6" x14ac:dyDescent="0.3">
      <c r="F1040" s="38"/>
    </row>
    <row r="1041" spans="6:6" x14ac:dyDescent="0.3">
      <c r="F1041" s="38"/>
    </row>
    <row r="1042" spans="6:6" x14ac:dyDescent="0.3">
      <c r="F1042" s="38"/>
    </row>
    <row r="1043" spans="6:6" x14ac:dyDescent="0.3">
      <c r="F1043" s="38"/>
    </row>
    <row r="1044" spans="6:6" x14ac:dyDescent="0.3">
      <c r="F1044" s="38"/>
    </row>
    <row r="1045" spans="6:6" x14ac:dyDescent="0.3">
      <c r="F1045" s="38"/>
    </row>
    <row r="1046" spans="6:6" x14ac:dyDescent="0.3">
      <c r="F1046" s="38"/>
    </row>
    <row r="1047" spans="6:6" x14ac:dyDescent="0.3">
      <c r="F1047" s="38"/>
    </row>
    <row r="1048" spans="6:6" x14ac:dyDescent="0.3">
      <c r="F1048" s="38"/>
    </row>
    <row r="1049" spans="6:6" x14ac:dyDescent="0.3">
      <c r="F1049" s="38"/>
    </row>
    <row r="1050" spans="6:6" x14ac:dyDescent="0.3">
      <c r="F1050" s="38"/>
    </row>
    <row r="1051" spans="6:6" x14ac:dyDescent="0.3">
      <c r="F1051" s="38"/>
    </row>
    <row r="1052" spans="6:6" x14ac:dyDescent="0.3">
      <c r="F1052" s="38"/>
    </row>
    <row r="1053" spans="6:6" x14ac:dyDescent="0.3">
      <c r="F1053" s="38"/>
    </row>
    <row r="1054" spans="6:6" x14ac:dyDescent="0.3">
      <c r="F1054" s="38"/>
    </row>
    <row r="1055" spans="6:6" x14ac:dyDescent="0.3">
      <c r="F1055" s="38"/>
    </row>
    <row r="1056" spans="6:6" x14ac:dyDescent="0.3">
      <c r="F1056" s="38"/>
    </row>
    <row r="1057" spans="6:6" x14ac:dyDescent="0.3">
      <c r="F1057" s="38"/>
    </row>
    <row r="1058" spans="6:6" x14ac:dyDescent="0.3">
      <c r="F1058" s="38"/>
    </row>
    <row r="1059" spans="6:6" x14ac:dyDescent="0.3">
      <c r="F1059" s="38"/>
    </row>
    <row r="1060" spans="6:6" x14ac:dyDescent="0.3">
      <c r="F1060" s="38"/>
    </row>
    <row r="1061" spans="6:6" x14ac:dyDescent="0.3">
      <c r="F1061" s="38"/>
    </row>
    <row r="1062" spans="6:6" x14ac:dyDescent="0.3">
      <c r="F1062" s="38"/>
    </row>
    <row r="1063" spans="6:6" x14ac:dyDescent="0.3">
      <c r="F1063" s="38"/>
    </row>
    <row r="1064" spans="6:6" x14ac:dyDescent="0.3">
      <c r="F1064" s="38"/>
    </row>
    <row r="1065" spans="6:6" x14ac:dyDescent="0.3">
      <c r="F1065" s="38"/>
    </row>
    <row r="1066" spans="6:6" x14ac:dyDescent="0.3">
      <c r="F1066" s="38"/>
    </row>
    <row r="1067" spans="6:6" x14ac:dyDescent="0.3">
      <c r="F1067" s="38"/>
    </row>
    <row r="1068" spans="6:6" x14ac:dyDescent="0.3">
      <c r="F1068" s="38"/>
    </row>
    <row r="1069" spans="6:6" x14ac:dyDescent="0.3">
      <c r="F1069" s="38"/>
    </row>
    <row r="1070" spans="6:6" x14ac:dyDescent="0.3">
      <c r="F1070" s="38"/>
    </row>
    <row r="1071" spans="6:6" x14ac:dyDescent="0.3">
      <c r="F1071" s="38"/>
    </row>
    <row r="1072" spans="6:6" x14ac:dyDescent="0.3">
      <c r="F1072" s="38"/>
    </row>
    <row r="1073" spans="6:6" x14ac:dyDescent="0.3">
      <c r="F1073" s="38"/>
    </row>
    <row r="1074" spans="6:6" x14ac:dyDescent="0.3">
      <c r="F1074" s="38"/>
    </row>
    <row r="1075" spans="6:6" x14ac:dyDescent="0.3">
      <c r="F1075" s="38"/>
    </row>
    <row r="1076" spans="6:6" x14ac:dyDescent="0.3">
      <c r="F1076" s="38"/>
    </row>
    <row r="1077" spans="6:6" x14ac:dyDescent="0.3">
      <c r="F1077" s="38"/>
    </row>
    <row r="1078" spans="6:6" x14ac:dyDescent="0.3">
      <c r="F1078" s="38"/>
    </row>
    <row r="1079" spans="6:6" x14ac:dyDescent="0.3">
      <c r="F1079" s="38"/>
    </row>
    <row r="1080" spans="6:6" x14ac:dyDescent="0.3">
      <c r="F1080" s="38"/>
    </row>
    <row r="1081" spans="6:6" x14ac:dyDescent="0.3">
      <c r="F1081" s="38"/>
    </row>
    <row r="1082" spans="6:6" x14ac:dyDescent="0.3">
      <c r="F1082" s="38"/>
    </row>
    <row r="1083" spans="6:6" x14ac:dyDescent="0.3">
      <c r="F1083" s="38"/>
    </row>
    <row r="1084" spans="6:6" x14ac:dyDescent="0.3">
      <c r="F1084" s="38"/>
    </row>
    <row r="1085" spans="6:6" x14ac:dyDescent="0.3">
      <c r="F1085" s="38"/>
    </row>
    <row r="1086" spans="6:6" x14ac:dyDescent="0.3">
      <c r="F1086" s="38"/>
    </row>
    <row r="1087" spans="6:6" x14ac:dyDescent="0.3">
      <c r="F1087" s="38"/>
    </row>
    <row r="1088" spans="6:6" x14ac:dyDescent="0.3">
      <c r="F1088" s="38"/>
    </row>
    <row r="1089" spans="6:6" x14ac:dyDescent="0.3">
      <c r="F1089" s="38"/>
    </row>
    <row r="1090" spans="6:6" x14ac:dyDescent="0.3">
      <c r="F1090" s="38"/>
    </row>
    <row r="1091" spans="6:6" x14ac:dyDescent="0.3">
      <c r="F1091" s="38"/>
    </row>
    <row r="1092" spans="6:6" x14ac:dyDescent="0.3">
      <c r="F1092" s="38"/>
    </row>
    <row r="1093" spans="6:6" x14ac:dyDescent="0.3">
      <c r="F1093" s="38"/>
    </row>
    <row r="1094" spans="6:6" x14ac:dyDescent="0.3">
      <c r="F1094" s="38"/>
    </row>
    <row r="1095" spans="6:6" x14ac:dyDescent="0.3">
      <c r="F1095" s="38"/>
    </row>
    <row r="1096" spans="6:6" x14ac:dyDescent="0.3">
      <c r="F1096" s="38"/>
    </row>
    <row r="1097" spans="6:6" x14ac:dyDescent="0.3">
      <c r="F1097" s="38"/>
    </row>
    <row r="1098" spans="6:6" x14ac:dyDescent="0.3">
      <c r="F1098" s="38"/>
    </row>
    <row r="1099" spans="6:6" x14ac:dyDescent="0.3">
      <c r="F1099" s="38"/>
    </row>
    <row r="1100" spans="6:6" x14ac:dyDescent="0.3">
      <c r="F1100" s="38"/>
    </row>
    <row r="1101" spans="6:6" x14ac:dyDescent="0.3">
      <c r="F1101" s="38"/>
    </row>
    <row r="1102" spans="6:6" x14ac:dyDescent="0.3">
      <c r="F1102" s="38"/>
    </row>
    <row r="1103" spans="6:6" x14ac:dyDescent="0.3">
      <c r="F1103" s="38"/>
    </row>
    <row r="1104" spans="6:6" x14ac:dyDescent="0.3">
      <c r="F1104" s="38"/>
    </row>
    <row r="1105" spans="6:6" x14ac:dyDescent="0.3">
      <c r="F1105" s="38"/>
    </row>
    <row r="1106" spans="6:6" x14ac:dyDescent="0.3">
      <c r="F1106" s="38"/>
    </row>
    <row r="1107" spans="6:6" x14ac:dyDescent="0.3">
      <c r="F1107" s="38"/>
    </row>
    <row r="1108" spans="6:6" x14ac:dyDescent="0.3">
      <c r="F1108" s="38"/>
    </row>
    <row r="1109" spans="6:6" x14ac:dyDescent="0.3">
      <c r="F1109" s="38"/>
    </row>
    <row r="1110" spans="6:6" x14ac:dyDescent="0.3">
      <c r="F1110" s="38"/>
    </row>
    <row r="1111" spans="6:6" x14ac:dyDescent="0.3">
      <c r="F1111" s="38"/>
    </row>
    <row r="1112" spans="6:6" x14ac:dyDescent="0.3">
      <c r="F1112" s="38"/>
    </row>
    <row r="1113" spans="6:6" x14ac:dyDescent="0.3">
      <c r="F1113" s="38"/>
    </row>
    <row r="1114" spans="6:6" x14ac:dyDescent="0.3">
      <c r="F1114" s="38"/>
    </row>
    <row r="1115" spans="6:6" x14ac:dyDescent="0.3">
      <c r="F1115" s="38"/>
    </row>
    <row r="1116" spans="6:6" x14ac:dyDescent="0.3">
      <c r="F1116" s="38"/>
    </row>
    <row r="1117" spans="6:6" x14ac:dyDescent="0.3">
      <c r="F1117" s="38"/>
    </row>
    <row r="1118" spans="6:6" x14ac:dyDescent="0.3">
      <c r="F1118" s="38"/>
    </row>
    <row r="1119" spans="6:6" x14ac:dyDescent="0.3">
      <c r="F1119" s="38"/>
    </row>
    <row r="1120" spans="6:6" x14ac:dyDescent="0.3">
      <c r="F1120" s="38"/>
    </row>
    <row r="1121" spans="6:6" x14ac:dyDescent="0.3">
      <c r="F1121" s="38"/>
    </row>
    <row r="1122" spans="6:6" x14ac:dyDescent="0.3">
      <c r="F1122" s="38"/>
    </row>
    <row r="1123" spans="6:6" x14ac:dyDescent="0.3">
      <c r="F1123" s="38"/>
    </row>
    <row r="1124" spans="6:6" x14ac:dyDescent="0.3">
      <c r="F1124" s="38"/>
    </row>
    <row r="1125" spans="6:6" x14ac:dyDescent="0.3">
      <c r="F1125" s="38"/>
    </row>
    <row r="1126" spans="6:6" x14ac:dyDescent="0.3">
      <c r="F1126" s="38"/>
    </row>
    <row r="1127" spans="6:6" x14ac:dyDescent="0.3">
      <c r="F1127" s="38"/>
    </row>
    <row r="1128" spans="6:6" x14ac:dyDescent="0.3">
      <c r="F1128" s="38"/>
    </row>
    <row r="1129" spans="6:6" x14ac:dyDescent="0.3">
      <c r="F1129" s="38"/>
    </row>
    <row r="1130" spans="6:6" x14ac:dyDescent="0.3">
      <c r="F1130" s="38"/>
    </row>
    <row r="1131" spans="6:6" x14ac:dyDescent="0.3">
      <c r="F1131" s="38"/>
    </row>
    <row r="1132" spans="6:6" x14ac:dyDescent="0.3">
      <c r="F1132" s="38"/>
    </row>
    <row r="1133" spans="6:6" x14ac:dyDescent="0.3">
      <c r="F1133" s="38"/>
    </row>
    <row r="1134" spans="6:6" x14ac:dyDescent="0.3">
      <c r="F1134" s="38"/>
    </row>
    <row r="1135" spans="6:6" x14ac:dyDescent="0.3">
      <c r="F1135" s="38"/>
    </row>
    <row r="1136" spans="6:6" x14ac:dyDescent="0.3">
      <c r="F1136" s="38"/>
    </row>
    <row r="1137" spans="6:6" x14ac:dyDescent="0.3">
      <c r="F1137" s="38"/>
    </row>
    <row r="1138" spans="6:6" x14ac:dyDescent="0.3">
      <c r="F1138" s="38"/>
    </row>
    <row r="1139" spans="6:6" x14ac:dyDescent="0.3">
      <c r="F1139" s="38"/>
    </row>
    <row r="1140" spans="6:6" x14ac:dyDescent="0.3">
      <c r="F1140" s="38"/>
    </row>
    <row r="1141" spans="6:6" x14ac:dyDescent="0.3">
      <c r="F1141" s="38"/>
    </row>
    <row r="1142" spans="6:6" x14ac:dyDescent="0.3">
      <c r="F1142" s="38"/>
    </row>
    <row r="1143" spans="6:6" x14ac:dyDescent="0.3">
      <c r="F1143" s="38"/>
    </row>
    <row r="1144" spans="6:6" x14ac:dyDescent="0.3">
      <c r="F1144" s="38"/>
    </row>
    <row r="1145" spans="6:6" x14ac:dyDescent="0.3">
      <c r="F1145" s="38"/>
    </row>
    <row r="1146" spans="6:6" x14ac:dyDescent="0.3">
      <c r="F1146" s="38"/>
    </row>
    <row r="1147" spans="6:6" x14ac:dyDescent="0.3">
      <c r="F1147" s="38"/>
    </row>
    <row r="1148" spans="6:6" x14ac:dyDescent="0.3">
      <c r="F1148" s="38"/>
    </row>
    <row r="1149" spans="6:6" x14ac:dyDescent="0.3">
      <c r="F1149" s="38"/>
    </row>
    <row r="1150" spans="6:6" x14ac:dyDescent="0.3">
      <c r="F1150" s="38"/>
    </row>
    <row r="1151" spans="6:6" x14ac:dyDescent="0.3">
      <c r="F1151" s="38"/>
    </row>
    <row r="1152" spans="6:6" x14ac:dyDescent="0.3">
      <c r="F1152" s="38"/>
    </row>
    <row r="1153" spans="6:6" x14ac:dyDescent="0.3">
      <c r="F1153" s="38"/>
    </row>
    <row r="1154" spans="6:6" x14ac:dyDescent="0.3">
      <c r="F1154" s="38"/>
    </row>
    <row r="1155" spans="6:6" x14ac:dyDescent="0.3">
      <c r="F1155" s="38"/>
    </row>
    <row r="1156" spans="6:6" x14ac:dyDescent="0.3">
      <c r="F1156" s="38"/>
    </row>
    <row r="1157" spans="6:6" x14ac:dyDescent="0.3">
      <c r="F1157" s="38"/>
    </row>
    <row r="1158" spans="6:6" x14ac:dyDescent="0.3">
      <c r="F1158" s="38"/>
    </row>
    <row r="1159" spans="6:6" x14ac:dyDescent="0.3">
      <c r="F1159" s="38"/>
    </row>
    <row r="1160" spans="6:6" x14ac:dyDescent="0.3">
      <c r="F1160" s="38"/>
    </row>
    <row r="1161" spans="6:6" x14ac:dyDescent="0.3">
      <c r="F1161" s="38"/>
    </row>
    <row r="1162" spans="6:6" x14ac:dyDescent="0.3">
      <c r="F1162" s="38"/>
    </row>
    <row r="1163" spans="6:6" x14ac:dyDescent="0.3">
      <c r="F1163" s="38"/>
    </row>
    <row r="1164" spans="6:6" x14ac:dyDescent="0.3">
      <c r="F1164" s="38"/>
    </row>
    <row r="1165" spans="6:6" x14ac:dyDescent="0.3">
      <c r="F1165" s="38"/>
    </row>
    <row r="1166" spans="6:6" x14ac:dyDescent="0.3">
      <c r="F1166" s="38"/>
    </row>
    <row r="1167" spans="6:6" x14ac:dyDescent="0.3">
      <c r="F1167" s="38"/>
    </row>
    <row r="1168" spans="6:6" x14ac:dyDescent="0.3">
      <c r="F1168" s="38"/>
    </row>
    <row r="1169" spans="6:6" x14ac:dyDescent="0.3">
      <c r="F1169" s="38"/>
    </row>
    <row r="1170" spans="6:6" x14ac:dyDescent="0.3">
      <c r="F1170" s="38"/>
    </row>
    <row r="1171" spans="6:6" x14ac:dyDescent="0.3">
      <c r="F1171" s="38"/>
    </row>
    <row r="1172" spans="6:6" x14ac:dyDescent="0.3">
      <c r="F1172" s="38"/>
    </row>
    <row r="1173" spans="6:6" x14ac:dyDescent="0.3">
      <c r="F1173" s="38"/>
    </row>
    <row r="1174" spans="6:6" x14ac:dyDescent="0.3">
      <c r="F1174" s="38"/>
    </row>
    <row r="1175" spans="6:6" x14ac:dyDescent="0.3">
      <c r="F1175" s="38"/>
    </row>
    <row r="1176" spans="6:6" x14ac:dyDescent="0.3">
      <c r="F1176" s="38"/>
    </row>
    <row r="1177" spans="6:6" x14ac:dyDescent="0.3">
      <c r="F1177" s="38"/>
    </row>
    <row r="1178" spans="6:6" x14ac:dyDescent="0.3">
      <c r="F1178" s="38"/>
    </row>
    <row r="1179" spans="6:6" x14ac:dyDescent="0.3">
      <c r="F1179" s="38"/>
    </row>
    <row r="1180" spans="6:6" x14ac:dyDescent="0.3">
      <c r="F1180" s="38"/>
    </row>
    <row r="1181" spans="6:6" x14ac:dyDescent="0.3">
      <c r="F1181" s="38"/>
    </row>
    <row r="1182" spans="6:6" x14ac:dyDescent="0.3">
      <c r="F1182" s="38"/>
    </row>
    <row r="1183" spans="6:6" x14ac:dyDescent="0.3">
      <c r="F1183" s="38"/>
    </row>
    <row r="1184" spans="6:6" x14ac:dyDescent="0.3">
      <c r="F1184" s="38"/>
    </row>
    <row r="1185" spans="6:6" x14ac:dyDescent="0.3">
      <c r="F1185" s="38"/>
    </row>
    <row r="1186" spans="6:6" x14ac:dyDescent="0.3">
      <c r="F1186" s="38"/>
    </row>
    <row r="1187" spans="6:6" x14ac:dyDescent="0.3">
      <c r="F1187" s="38"/>
    </row>
    <row r="1188" spans="6:6" x14ac:dyDescent="0.3">
      <c r="F1188" s="38"/>
    </row>
    <row r="1189" spans="6:6" x14ac:dyDescent="0.3">
      <c r="F1189" s="38"/>
    </row>
    <row r="1190" spans="6:6" x14ac:dyDescent="0.3">
      <c r="F1190" s="38"/>
    </row>
    <row r="1191" spans="6:6" x14ac:dyDescent="0.3">
      <c r="F1191" s="38"/>
    </row>
    <row r="1192" spans="6:6" x14ac:dyDescent="0.3">
      <c r="F1192" s="38"/>
    </row>
    <row r="1193" spans="6:6" x14ac:dyDescent="0.3">
      <c r="F1193" s="38"/>
    </row>
    <row r="1194" spans="6:6" x14ac:dyDescent="0.3">
      <c r="F1194" s="38"/>
    </row>
    <row r="1195" spans="6:6" x14ac:dyDescent="0.3">
      <c r="F1195" s="38"/>
    </row>
    <row r="1196" spans="6:6" x14ac:dyDescent="0.3">
      <c r="F1196" s="38"/>
    </row>
    <row r="1197" spans="6:6" x14ac:dyDescent="0.3">
      <c r="F1197" s="38"/>
    </row>
    <row r="1198" spans="6:6" x14ac:dyDescent="0.3">
      <c r="F1198" s="38"/>
    </row>
    <row r="1199" spans="6:6" x14ac:dyDescent="0.3">
      <c r="F1199" s="38"/>
    </row>
    <row r="1200" spans="6:6" x14ac:dyDescent="0.3">
      <c r="F1200" s="38"/>
    </row>
    <row r="1201" spans="6:6" x14ac:dyDescent="0.3">
      <c r="F1201" s="38"/>
    </row>
    <row r="1202" spans="6:6" x14ac:dyDescent="0.3">
      <c r="F1202" s="38"/>
    </row>
    <row r="1203" spans="6:6" x14ac:dyDescent="0.3">
      <c r="F1203" s="38"/>
    </row>
    <row r="1204" spans="6:6" x14ac:dyDescent="0.3">
      <c r="F1204" s="38"/>
    </row>
    <row r="1205" spans="6:6" x14ac:dyDescent="0.3">
      <c r="F1205" s="38"/>
    </row>
    <row r="1206" spans="6:6" x14ac:dyDescent="0.3">
      <c r="F1206" s="38"/>
    </row>
    <row r="1207" spans="6:6" x14ac:dyDescent="0.3">
      <c r="F1207" s="38"/>
    </row>
    <row r="1208" spans="6:6" x14ac:dyDescent="0.3">
      <c r="F1208" s="38"/>
    </row>
    <row r="1209" spans="6:6" x14ac:dyDescent="0.3">
      <c r="F1209" s="38"/>
    </row>
    <row r="1210" spans="6:6" x14ac:dyDescent="0.3">
      <c r="F1210" s="38"/>
    </row>
    <row r="1211" spans="6:6" x14ac:dyDescent="0.3">
      <c r="F1211" s="38"/>
    </row>
    <row r="1212" spans="6:6" x14ac:dyDescent="0.3">
      <c r="F1212" s="38"/>
    </row>
    <row r="1213" spans="6:6" x14ac:dyDescent="0.3">
      <c r="F1213" s="38"/>
    </row>
    <row r="1214" spans="6:6" x14ac:dyDescent="0.3">
      <c r="F1214" s="38"/>
    </row>
    <row r="1215" spans="6:6" x14ac:dyDescent="0.3">
      <c r="F1215" s="38"/>
    </row>
    <row r="1216" spans="6:6" x14ac:dyDescent="0.3">
      <c r="F1216" s="38"/>
    </row>
    <row r="1217" spans="6:6" x14ac:dyDescent="0.3">
      <c r="F1217" s="38"/>
    </row>
    <row r="1218" spans="6:6" x14ac:dyDescent="0.3">
      <c r="F1218" s="38"/>
    </row>
    <row r="1219" spans="6:6" x14ac:dyDescent="0.3">
      <c r="F1219" s="38"/>
    </row>
    <row r="1220" spans="6:6" x14ac:dyDescent="0.3">
      <c r="F1220" s="38"/>
    </row>
    <row r="1221" spans="6:6" x14ac:dyDescent="0.3">
      <c r="F1221" s="38"/>
    </row>
    <row r="1222" spans="6:6" x14ac:dyDescent="0.3">
      <c r="F1222" s="38"/>
    </row>
    <row r="1223" spans="6:6" x14ac:dyDescent="0.3">
      <c r="F1223" s="38"/>
    </row>
    <row r="1224" spans="6:6" x14ac:dyDescent="0.3">
      <c r="F1224" s="38"/>
    </row>
    <row r="1225" spans="6:6" x14ac:dyDescent="0.3">
      <c r="F1225" s="38"/>
    </row>
    <row r="1226" spans="6:6" x14ac:dyDescent="0.3">
      <c r="F1226" s="38"/>
    </row>
    <row r="1227" spans="6:6" x14ac:dyDescent="0.3">
      <c r="F1227" s="38"/>
    </row>
    <row r="1228" spans="6:6" x14ac:dyDescent="0.3">
      <c r="F1228" s="38"/>
    </row>
    <row r="1229" spans="6:6" x14ac:dyDescent="0.3">
      <c r="F1229" s="38"/>
    </row>
    <row r="1230" spans="6:6" x14ac:dyDescent="0.3">
      <c r="F1230" s="38"/>
    </row>
    <row r="1231" spans="6:6" x14ac:dyDescent="0.3">
      <c r="F1231" s="38"/>
    </row>
    <row r="1232" spans="6:6" x14ac:dyDescent="0.3">
      <c r="F1232" s="38"/>
    </row>
    <row r="1233" spans="6:6" x14ac:dyDescent="0.3">
      <c r="F1233" s="38"/>
    </row>
    <row r="1234" spans="6:6" x14ac:dyDescent="0.3">
      <c r="F1234" s="38"/>
    </row>
    <row r="1235" spans="6:6" x14ac:dyDescent="0.3">
      <c r="F1235" s="38"/>
    </row>
    <row r="1236" spans="6:6" x14ac:dyDescent="0.3">
      <c r="F1236" s="38"/>
    </row>
    <row r="1237" spans="6:6" x14ac:dyDescent="0.3">
      <c r="F1237" s="38"/>
    </row>
    <row r="1238" spans="6:6" x14ac:dyDescent="0.3">
      <c r="F1238" s="38"/>
    </row>
    <row r="1239" spans="6:6" x14ac:dyDescent="0.3">
      <c r="F1239" s="38"/>
    </row>
    <row r="1240" spans="6:6" x14ac:dyDescent="0.3">
      <c r="F1240" s="38"/>
    </row>
    <row r="1241" spans="6:6" x14ac:dyDescent="0.3">
      <c r="F1241" s="38"/>
    </row>
    <row r="1242" spans="6:6" x14ac:dyDescent="0.3">
      <c r="F1242" s="38"/>
    </row>
    <row r="1243" spans="6:6" x14ac:dyDescent="0.3">
      <c r="F1243" s="38"/>
    </row>
    <row r="1244" spans="6:6" x14ac:dyDescent="0.3">
      <c r="F1244" s="38"/>
    </row>
    <row r="1245" spans="6:6" x14ac:dyDescent="0.3">
      <c r="F1245" s="38"/>
    </row>
    <row r="1246" spans="6:6" x14ac:dyDescent="0.3">
      <c r="F1246" s="38"/>
    </row>
    <row r="1247" spans="6:6" x14ac:dyDescent="0.3">
      <c r="F1247" s="38"/>
    </row>
    <row r="1248" spans="6:6" x14ac:dyDescent="0.3">
      <c r="F1248" s="38"/>
    </row>
    <row r="1249" spans="6:6" x14ac:dyDescent="0.3">
      <c r="F1249" s="38"/>
    </row>
    <row r="1250" spans="6:6" x14ac:dyDescent="0.3">
      <c r="F1250" s="38"/>
    </row>
  </sheetData>
  <mergeCells count="1">
    <mergeCell ref="DD3:DF3"/>
  </mergeCells>
  <phoneticPr fontId="0" type="noConversion"/>
  <pageMargins left="0.75" right="0.75" top="1" bottom="1" header="0.5" footer="0.5"/>
  <pageSetup orientation="portrait"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6" x14ac:dyDescent="0.3"/>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topLeftCell="A27" workbookViewId="0">
      <selection activeCell="A45" sqref="A45"/>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24</v>
      </c>
      <c r="B2" s="3"/>
      <c r="C2" s="3" t="s">
        <v>25</v>
      </c>
      <c r="E2" s="3" t="s">
        <v>26</v>
      </c>
    </row>
    <row r="3" spans="1:5" x14ac:dyDescent="0.3">
      <c r="A3" s="39">
        <f>Pool_Cash_Flows!U6</f>
        <v>127002818.68602559</v>
      </c>
      <c r="B3" s="39"/>
      <c r="C3" s="39">
        <v>839492970.51448178</v>
      </c>
      <c r="D3" s="39"/>
      <c r="E3" s="42">
        <v>859834204.15999997</v>
      </c>
    </row>
    <row r="4" spans="1:5" x14ac:dyDescent="0.3">
      <c r="A4" s="39">
        <f>Pool_Cash_Flows!U7</f>
        <v>127095469.21769741</v>
      </c>
      <c r="B4" s="39"/>
      <c r="C4" s="39">
        <v>847501114.49359941</v>
      </c>
      <c r="D4" s="39"/>
      <c r="E4" s="39"/>
    </row>
    <row r="5" spans="1:5" x14ac:dyDescent="0.3">
      <c r="A5" s="39">
        <f>Pool_Cash_Flows!U8</f>
        <v>127195431.72932877</v>
      </c>
      <c r="B5" s="39"/>
      <c r="C5" s="39">
        <v>864065961.814924</v>
      </c>
      <c r="D5" s="39"/>
      <c r="E5" s="39"/>
    </row>
    <row r="6" spans="1:5" x14ac:dyDescent="0.3">
      <c r="A6" s="39">
        <f>Pool_Cash_Flows!U9</f>
        <v>127303283.28237806</v>
      </c>
      <c r="B6" s="39"/>
      <c r="C6" s="39">
        <v>868957314.0266763</v>
      </c>
      <c r="D6" s="39"/>
      <c r="E6" s="39"/>
    </row>
    <row r="7" spans="1:5" x14ac:dyDescent="0.3">
      <c r="A7" s="39">
        <f>Pool_Cash_Flows!U10</f>
        <v>127419646.47999401</v>
      </c>
      <c r="B7" s="39"/>
      <c r="C7" s="39">
        <v>865133701.08960557</v>
      </c>
      <c r="D7" s="39"/>
      <c r="E7" s="39"/>
    </row>
    <row r="8" spans="1:5" x14ac:dyDescent="0.3">
      <c r="A8" s="39">
        <f>Pool_Cash_Flows!U11</f>
        <v>127545193.06116581</v>
      </c>
      <c r="B8" s="39"/>
      <c r="C8" s="39">
        <v>856168624.34701025</v>
      </c>
      <c r="D8" s="39"/>
      <c r="E8" s="39"/>
    </row>
    <row r="9" spans="1:5" x14ac:dyDescent="0.3">
      <c r="A9" s="39">
        <f>Pool_Cash_Flows!U12</f>
        <v>127680647.77852368</v>
      </c>
      <c r="B9" s="39"/>
      <c r="C9" s="39">
        <v>844146695.20965207</v>
      </c>
      <c r="D9" s="39"/>
      <c r="E9" s="39"/>
    </row>
    <row r="10" spans="1:5" x14ac:dyDescent="0.3">
      <c r="A10" s="39">
        <f>Pool_Cash_Flows!U13</f>
        <v>127826792.58217545</v>
      </c>
      <c r="B10" s="39"/>
      <c r="C10" s="39">
        <v>859670571.75657892</v>
      </c>
      <c r="D10" s="39"/>
      <c r="E10" s="39"/>
    </row>
    <row r="11" spans="1:5" x14ac:dyDescent="0.3">
      <c r="A11" s="39">
        <f>Pool_Cash_Flows!U14</f>
        <v>127984471.13373141</v>
      </c>
      <c r="B11" s="39"/>
      <c r="C11" s="39">
        <v>858577507.15241563</v>
      </c>
      <c r="D11" s="39"/>
      <c r="E11" s="39"/>
    </row>
    <row r="12" spans="1:5" x14ac:dyDescent="0.3">
      <c r="A12" s="39">
        <f>Pool_Cash_Flows!U15</f>
        <v>128154593.67657617</v>
      </c>
      <c r="B12" s="39"/>
      <c r="C12" s="39">
        <v>852726837.48308468</v>
      </c>
      <c r="D12" s="39"/>
      <c r="E12" s="39"/>
    </row>
    <row r="13" spans="1:5" x14ac:dyDescent="0.3">
      <c r="A13" s="39">
        <f>Pool_Cash_Flows!U16</f>
        <v>128338142.29050224</v>
      </c>
      <c r="B13" s="39"/>
      <c r="C13" s="39">
        <v>865573529.06492281</v>
      </c>
      <c r="D13" s="39"/>
      <c r="E13" s="39"/>
    </row>
    <row r="14" spans="1:5" x14ac:dyDescent="0.3">
      <c r="A14" s="39">
        <f>Pool_Cash_Flows!U17</f>
        <v>128536176.56103934</v>
      </c>
      <c r="B14" s="39"/>
      <c r="C14" s="39">
        <v>858768681.37267089</v>
      </c>
      <c r="D14" s="39"/>
      <c r="E14" s="39"/>
    </row>
    <row r="15" spans="1:5" x14ac:dyDescent="0.3">
      <c r="A15" s="39">
        <f>Pool_Cash_Flows!U18</f>
        <v>128749839.69620724</v>
      </c>
      <c r="B15" s="39"/>
      <c r="C15" s="39">
        <v>867151319.64205158</v>
      </c>
      <c r="D15" s="39"/>
      <c r="E15" s="39"/>
    </row>
    <row r="16" spans="1:5" x14ac:dyDescent="0.3">
      <c r="A16" s="39">
        <f>Pool_Cash_Flows!U19</f>
        <v>128980365.12600259</v>
      </c>
      <c r="B16" s="39"/>
      <c r="C16" s="39">
        <v>849144137.61563456</v>
      </c>
      <c r="D16" s="39"/>
      <c r="E16" s="39"/>
    </row>
    <row r="17" spans="1:5" x14ac:dyDescent="0.3">
      <c r="A17" s="39">
        <f>Pool_Cash_Flows!U20</f>
        <v>129229083.6227174</v>
      </c>
      <c r="B17" s="39"/>
      <c r="C17" s="39">
        <v>864326124.5908488</v>
      </c>
      <c r="D17" s="39"/>
      <c r="E17" s="39"/>
    </row>
    <row r="18" spans="1:5" x14ac:dyDescent="0.3">
      <c r="A18" s="39">
        <f>Pool_Cash_Flows!U21</f>
        <v>129497430.98319292</v>
      </c>
      <c r="B18" s="39"/>
      <c r="C18" s="39">
        <v>856997186.22855425</v>
      </c>
      <c r="D18" s="39"/>
      <c r="E18" s="39"/>
    </row>
    <row r="19" spans="1:5" x14ac:dyDescent="0.3">
      <c r="A19" s="39">
        <f>Pool_Cash_Flows!U22</f>
        <v>129786956.3173572</v>
      </c>
      <c r="B19" s="39"/>
      <c r="C19" s="39">
        <v>858995306.2692678</v>
      </c>
      <c r="D19" s="39"/>
      <c r="E19" s="39"/>
    </row>
    <row r="20" spans="1:5" x14ac:dyDescent="0.3">
      <c r="A20" s="39">
        <f>Pool_Cash_Flows!U23</f>
        <v>130099330.99089368</v>
      </c>
      <c r="B20" s="39"/>
      <c r="C20" s="39">
        <v>860518673.69236684</v>
      </c>
      <c r="D20" s="39"/>
      <c r="E20" s="39"/>
    </row>
    <row r="21" spans="1:5" x14ac:dyDescent="0.3">
      <c r="A21" s="39">
        <f>Pool_Cash_Flows!U24</f>
        <v>130436358.27366568</v>
      </c>
      <c r="B21" s="39"/>
      <c r="C21" s="39">
        <v>857641190.09477866</v>
      </c>
      <c r="D21" s="39"/>
      <c r="E21" s="39"/>
    </row>
    <row r="22" spans="1:5" x14ac:dyDescent="0.3">
      <c r="A22" s="39">
        <f>Pool_Cash_Flows!U25</f>
        <v>130799983.74959409</v>
      </c>
      <c r="B22" s="39"/>
      <c r="C22" s="39">
        <v>855824774.39890182</v>
      </c>
      <c r="D22" s="39"/>
      <c r="E22" s="39"/>
    </row>
    <row r="23" spans="1:5" x14ac:dyDescent="0.3">
      <c r="A23" s="39">
        <f>Pool_Cash_Flows!U26</f>
        <v>131192306.54808272</v>
      </c>
      <c r="B23" s="39"/>
      <c r="C23" s="39">
        <v>859610162.32180643</v>
      </c>
      <c r="D23" s="39"/>
      <c r="E23" s="39"/>
    </row>
    <row r="24" spans="1:5" x14ac:dyDescent="0.3">
      <c r="A24" s="39">
        <f>Pool_Cash_Flows!U27</f>
        <v>131615591.46182805</v>
      </c>
      <c r="B24" s="39"/>
      <c r="C24" s="39">
        <v>851914018.43059003</v>
      </c>
      <c r="D24" s="39"/>
      <c r="E24" s="39"/>
    </row>
    <row r="25" spans="1:5" x14ac:dyDescent="0.3">
      <c r="A25" s="39">
        <f>Pool_Cash_Flows!U28</f>
        <v>132072282.0209662</v>
      </c>
      <c r="B25" s="39"/>
      <c r="C25" s="39">
        <v>862553501.23143482</v>
      </c>
      <c r="D25" s="39"/>
      <c r="E25" s="39"/>
    </row>
    <row r="26" spans="1:5" x14ac:dyDescent="0.3">
      <c r="A26" s="39">
        <f>Pool_Cash_Flows!U29</f>
        <v>132565014.59903149</v>
      </c>
      <c r="B26" s="39"/>
      <c r="C26" s="39">
        <v>855582295.91268671</v>
      </c>
      <c r="D26" s="39"/>
      <c r="E26" s="39"/>
    </row>
    <row r="27" spans="1:5" x14ac:dyDescent="0.3">
      <c r="A27" s="39">
        <f>Pool_Cash_Flows!U30</f>
        <v>133096633.63215779</v>
      </c>
      <c r="B27" s="39"/>
      <c r="C27" s="39">
        <v>875593140.75063467</v>
      </c>
      <c r="D27" s="39"/>
      <c r="E27" s="39"/>
    </row>
    <row r="28" spans="1:5" x14ac:dyDescent="0.3">
      <c r="A28" s="39">
        <f>Pool_Cash_Flows!U31</f>
        <v>133670208.0393783</v>
      </c>
      <c r="B28" s="39"/>
      <c r="C28" s="39">
        <v>867855854.80712748</v>
      </c>
      <c r="D28" s="39"/>
      <c r="E28" s="39"/>
    </row>
    <row r="29" spans="1:5" x14ac:dyDescent="0.3">
      <c r="A29" s="39">
        <f>Pool_Cash_Flows!U32</f>
        <v>134289048.93881673</v>
      </c>
      <c r="B29" s="39"/>
      <c r="C29" s="39">
        <v>862324079.93590963</v>
      </c>
      <c r="D29" s="39"/>
      <c r="E29" s="39"/>
    </row>
    <row r="30" spans="1:5" x14ac:dyDescent="0.3">
      <c r="A30" s="39">
        <f>Pool_Cash_Flows!U33</f>
        <v>134956728.76203886</v>
      </c>
      <c r="B30" s="39"/>
      <c r="C30" s="39">
        <v>863572117.00422478</v>
      </c>
      <c r="D30" s="39"/>
      <c r="E30" s="39"/>
    </row>
    <row r="31" spans="1:5" x14ac:dyDescent="0.3">
      <c r="A31" s="39">
        <f>Pool_Cash_Flows!U34</f>
        <v>135677101.87690958</v>
      </c>
      <c r="B31" s="39"/>
      <c r="C31" s="39">
        <v>877278913.52759385</v>
      </c>
      <c r="D31" s="39"/>
      <c r="E31" s="39"/>
    </row>
    <row r="32" spans="1:5" x14ac:dyDescent="0.3">
      <c r="A32" s="39">
        <f>Pool_Cash_Flows!U35</f>
        <v>136454326.83800602</v>
      </c>
      <c r="B32" s="39"/>
      <c r="C32" s="39">
        <v>860044593.48779333</v>
      </c>
      <c r="D32" s="39"/>
      <c r="E32" s="39"/>
    </row>
    <row r="33" spans="1:3" x14ac:dyDescent="0.3">
      <c r="C33">
        <v>853746053.8015753</v>
      </c>
    </row>
    <row r="34" spans="1:3" x14ac:dyDescent="0.3">
      <c r="A34" s="39"/>
      <c r="C34">
        <v>875999567.02608681</v>
      </c>
    </row>
    <row r="35" spans="1:3" x14ac:dyDescent="0.3">
      <c r="C35">
        <v>861089626.76479912</v>
      </c>
    </row>
    <row r="36" spans="1:3" x14ac:dyDescent="0.3">
      <c r="C36">
        <v>870682746.00505114</v>
      </c>
    </row>
    <row r="37" spans="1:3" x14ac:dyDescent="0.3">
      <c r="C37">
        <v>834437888.91783381</v>
      </c>
    </row>
    <row r="38" spans="1:3" x14ac:dyDescent="0.3">
      <c r="C38">
        <v>856115444.34886646</v>
      </c>
    </row>
    <row r="39" spans="1:3" x14ac:dyDescent="0.3">
      <c r="C39">
        <v>848231500.70999718</v>
      </c>
    </row>
    <row r="40" spans="1:3" x14ac:dyDescent="0.3">
      <c r="C40">
        <v>851196097.81881011</v>
      </c>
    </row>
    <row r="41" spans="1:3" x14ac:dyDescent="0.3">
      <c r="C41">
        <v>865373729.2075696</v>
      </c>
    </row>
    <row r="42" spans="1:3" x14ac:dyDescent="0.3">
      <c r="C42">
        <v>858107524.30611253</v>
      </c>
    </row>
    <row r="43" spans="1:3" x14ac:dyDescent="0.3">
      <c r="C43">
        <v>855861200.8984077</v>
      </c>
    </row>
    <row r="44" spans="1:3" x14ac:dyDescent="0.3">
      <c r="C44">
        <v>862467884.89462137</v>
      </c>
    </row>
    <row r="45" spans="1:3" x14ac:dyDescent="0.3">
      <c r="C45">
        <v>845730750.30072343</v>
      </c>
    </row>
    <row r="46" spans="1:3" x14ac:dyDescent="0.3">
      <c r="C46">
        <v>862314805.77001643</v>
      </c>
    </row>
    <row r="47" spans="1:3" x14ac:dyDescent="0.3">
      <c r="C47">
        <v>866000451.16627657</v>
      </c>
    </row>
    <row r="48" spans="1:3" x14ac:dyDescent="0.3">
      <c r="C48">
        <v>872020858.42373312</v>
      </c>
    </row>
    <row r="49" spans="3:3" x14ac:dyDescent="0.3">
      <c r="C49">
        <v>889884462.57827902</v>
      </c>
    </row>
    <row r="50" spans="3:3" x14ac:dyDescent="0.3">
      <c r="C50">
        <v>858662669.24070477</v>
      </c>
    </row>
    <row r="51" spans="3:3" x14ac:dyDescent="0.3">
      <c r="C51">
        <v>859956956.02933407</v>
      </c>
    </row>
    <row r="52" spans="3:3" x14ac:dyDescent="0.3">
      <c r="C52">
        <v>844924735.28049386</v>
      </c>
    </row>
    <row r="53" spans="3:3" x14ac:dyDescent="0.3">
      <c r="C53">
        <v>851871779.7731359</v>
      </c>
    </row>
    <row r="54" spans="3:3" x14ac:dyDescent="0.3">
      <c r="C54">
        <v>888352839.97671282</v>
      </c>
    </row>
    <row r="55" spans="3:3" x14ac:dyDescent="0.3">
      <c r="C55">
        <v>855387844.71065187</v>
      </c>
    </row>
    <row r="56" spans="3:3" x14ac:dyDescent="0.3">
      <c r="C56">
        <v>844606856.90388489</v>
      </c>
    </row>
    <row r="57" spans="3:3" x14ac:dyDescent="0.3">
      <c r="C57">
        <v>828342014.14325023</v>
      </c>
    </row>
    <row r="58" spans="3:3" x14ac:dyDescent="0.3">
      <c r="C58">
        <v>871092423.72215033</v>
      </c>
    </row>
    <row r="59" spans="3:3" x14ac:dyDescent="0.3">
      <c r="C59">
        <v>844751325.55867898</v>
      </c>
    </row>
    <row r="60" spans="3:3" x14ac:dyDescent="0.3">
      <c r="C60">
        <v>873500012.44403803</v>
      </c>
    </row>
    <row r="61" spans="3:3" x14ac:dyDescent="0.3">
      <c r="C61">
        <v>862040568.44572723</v>
      </c>
    </row>
    <row r="62" spans="3:3" x14ac:dyDescent="0.3">
      <c r="C62">
        <v>854267257.89029169</v>
      </c>
    </row>
    <row r="63" spans="3:3" x14ac:dyDescent="0.3">
      <c r="C63">
        <v>868746825.75526845</v>
      </c>
    </row>
    <row r="64" spans="3:3" x14ac:dyDescent="0.3">
      <c r="C64">
        <v>858455751.26886368</v>
      </c>
    </row>
    <row r="65" spans="3:3" x14ac:dyDescent="0.3">
      <c r="C65">
        <v>876168949.19756341</v>
      </c>
    </row>
    <row r="66" spans="3:3" x14ac:dyDescent="0.3">
      <c r="C66">
        <v>860729912.23524308</v>
      </c>
    </row>
    <row r="67" spans="3:3" x14ac:dyDescent="0.3">
      <c r="C67">
        <v>859210811.97390985</v>
      </c>
    </row>
    <row r="68" spans="3:3" x14ac:dyDescent="0.3">
      <c r="C68">
        <v>851553472.80185235</v>
      </c>
    </row>
    <row r="69" spans="3:3" x14ac:dyDescent="0.3">
      <c r="C69">
        <v>858916309.13321519</v>
      </c>
    </row>
    <row r="70" spans="3:3" x14ac:dyDescent="0.3">
      <c r="C70">
        <v>868239100.31159639</v>
      </c>
    </row>
    <row r="71" spans="3:3" x14ac:dyDescent="0.3">
      <c r="C71">
        <v>866586956.78930247</v>
      </c>
    </row>
    <row r="72" spans="3:3" x14ac:dyDescent="0.3">
      <c r="C72">
        <v>841060716.00512993</v>
      </c>
    </row>
    <row r="73" spans="3:3" x14ac:dyDescent="0.3">
      <c r="C73">
        <v>849892816.99182498</v>
      </c>
    </row>
    <row r="74" spans="3:3" x14ac:dyDescent="0.3">
      <c r="C74">
        <v>859460982.31424844</v>
      </c>
    </row>
    <row r="75" spans="3:3" x14ac:dyDescent="0.3">
      <c r="C75">
        <v>851260089.44247401</v>
      </c>
    </row>
    <row r="76" spans="3:3" x14ac:dyDescent="0.3">
      <c r="C76">
        <v>875480041.40329528</v>
      </c>
    </row>
    <row r="77" spans="3:3" x14ac:dyDescent="0.3">
      <c r="C77">
        <v>861153703.55655789</v>
      </c>
    </row>
    <row r="78" spans="3:3" x14ac:dyDescent="0.3">
      <c r="C78">
        <v>864013825.72260821</v>
      </c>
    </row>
    <row r="79" spans="3:3" x14ac:dyDescent="0.3">
      <c r="C79">
        <v>865542104.24187386</v>
      </c>
    </row>
    <row r="80" spans="3:3" x14ac:dyDescent="0.3">
      <c r="C80">
        <v>860088193.90454102</v>
      </c>
    </row>
    <row r="81" spans="3:3" x14ac:dyDescent="0.3">
      <c r="C81">
        <v>863876302.5369823</v>
      </c>
    </row>
    <row r="82" spans="3:3" x14ac:dyDescent="0.3">
      <c r="C82">
        <v>854804475.60951447</v>
      </c>
    </row>
    <row r="83" spans="3:3" x14ac:dyDescent="0.3">
      <c r="C83">
        <v>863827734.60032618</v>
      </c>
    </row>
    <row r="84" spans="3:3" x14ac:dyDescent="0.3">
      <c r="C84">
        <v>858420766.69652474</v>
      </c>
    </row>
    <row r="85" spans="3:3" x14ac:dyDescent="0.3">
      <c r="C85">
        <v>850739686.60300076</v>
      </c>
    </row>
    <row r="86" spans="3:3" x14ac:dyDescent="0.3">
      <c r="C86">
        <v>869044288.78714168</v>
      </c>
    </row>
    <row r="87" spans="3:3" x14ac:dyDescent="0.3">
      <c r="C87">
        <v>850278267.92743862</v>
      </c>
    </row>
    <row r="88" spans="3:3" x14ac:dyDescent="0.3">
      <c r="C88">
        <v>877241506.93642497</v>
      </c>
    </row>
    <row r="89" spans="3:3" x14ac:dyDescent="0.3">
      <c r="C89">
        <v>862937173.37383282</v>
      </c>
    </row>
    <row r="90" spans="3:3" x14ac:dyDescent="0.3">
      <c r="C90">
        <v>873819583.78282797</v>
      </c>
    </row>
    <row r="91" spans="3:3" x14ac:dyDescent="0.3">
      <c r="C91">
        <v>854428598.97126985</v>
      </c>
    </row>
    <row r="92" spans="3:3" x14ac:dyDescent="0.3">
      <c r="C92">
        <v>864687092.5143069</v>
      </c>
    </row>
    <row r="93" spans="3:3" x14ac:dyDescent="0.3">
      <c r="C93">
        <v>860873947.76625371</v>
      </c>
    </row>
    <row r="94" spans="3:3" x14ac:dyDescent="0.3">
      <c r="C94">
        <v>880655468.9811362</v>
      </c>
    </row>
    <row r="95" spans="3:3" x14ac:dyDescent="0.3">
      <c r="C95">
        <v>876526709.67523587</v>
      </c>
    </row>
    <row r="96" spans="3:3" x14ac:dyDescent="0.3">
      <c r="C96">
        <v>879974580.76262951</v>
      </c>
    </row>
    <row r="97" spans="3:3" x14ac:dyDescent="0.3">
      <c r="C97">
        <v>845698695.6196866</v>
      </c>
    </row>
    <row r="98" spans="3:3" x14ac:dyDescent="0.3">
      <c r="C98">
        <v>864094690.63115442</v>
      </c>
    </row>
    <row r="99" spans="3:3" x14ac:dyDescent="0.3">
      <c r="C99">
        <v>850379281.83345997</v>
      </c>
    </row>
    <row r="100" spans="3:3" x14ac:dyDescent="0.3">
      <c r="C100">
        <v>860203436.05013347</v>
      </c>
    </row>
    <row r="101" spans="3:3" x14ac:dyDescent="0.3">
      <c r="C101">
        <v>852812666.14712548</v>
      </c>
    </row>
    <row r="102" spans="3:3" x14ac:dyDescent="0.3">
      <c r="C102">
        <v>816826177.65982711</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0.98955276644519063</v>
      </c>
      <c r="C40">
        <f t="shared" ca="1" si="0"/>
        <v>0.48139478930520774</v>
      </c>
      <c r="D40">
        <f t="shared" ca="1" si="0"/>
        <v>0.68132268280106967</v>
      </c>
      <c r="E40">
        <f t="shared" ca="1" si="0"/>
        <v>0.46812646326064566</v>
      </c>
      <c r="F40">
        <f t="shared" ca="1" si="0"/>
        <v>0.61696943279332661</v>
      </c>
      <c r="G40">
        <f t="shared" ca="1" si="0"/>
        <v>0.577579232505121</v>
      </c>
      <c r="H40">
        <f t="shared" ca="1" si="0"/>
        <v>0.75841220366892426</v>
      </c>
      <c r="I40">
        <f t="shared" ca="1" si="0"/>
        <v>0.53564271308458089</v>
      </c>
      <c r="J40">
        <f t="shared" ca="1" si="0"/>
        <v>0.77215398795571577</v>
      </c>
      <c r="K40">
        <f t="shared" ca="1" si="0"/>
        <v>0.6475471771701411</v>
      </c>
      <c r="L40">
        <f t="shared" ref="L40:U49" ca="1" si="1">RAND()</f>
        <v>0.68144142349833725</v>
      </c>
      <c r="M40">
        <f t="shared" ca="1" si="1"/>
        <v>0.85057225480332943</v>
      </c>
      <c r="N40">
        <f t="shared" ca="1" si="1"/>
        <v>5.6780291747765332E-2</v>
      </c>
      <c r="O40">
        <f t="shared" ca="1" si="1"/>
        <v>0.74878784780488217</v>
      </c>
      <c r="P40">
        <f t="shared" ca="1" si="1"/>
        <v>0.25817508001708633</v>
      </c>
      <c r="Q40">
        <f t="shared" ca="1" si="1"/>
        <v>0.14805486692597669</v>
      </c>
      <c r="R40">
        <f t="shared" ca="1" si="1"/>
        <v>0.39699997229069606</v>
      </c>
      <c r="S40">
        <f t="shared" ca="1" si="1"/>
        <v>0.55495221189006116</v>
      </c>
      <c r="T40">
        <f t="shared" ca="1" si="1"/>
        <v>0.86063981521351085</v>
      </c>
      <c r="U40">
        <f t="shared" ca="1" si="1"/>
        <v>0.45429684480350407</v>
      </c>
      <c r="V40">
        <f t="shared" ref="V40:AE49" ca="1" si="2">RAND()</f>
        <v>0.33329019141073246</v>
      </c>
      <c r="W40">
        <f t="shared" ca="1" si="2"/>
        <v>0.80105100938717144</v>
      </c>
      <c r="X40">
        <f t="shared" ca="1" si="2"/>
        <v>0.25848586946435059</v>
      </c>
      <c r="Y40">
        <f t="shared" ca="1" si="2"/>
        <v>0.96762520709392774</v>
      </c>
      <c r="Z40">
        <f t="shared" ca="1" si="2"/>
        <v>0.5264999794529166</v>
      </c>
      <c r="AA40">
        <f t="shared" ca="1" si="2"/>
        <v>1.7647405862891041E-2</v>
      </c>
      <c r="AB40">
        <f t="shared" ca="1" si="2"/>
        <v>0.96698974853944231</v>
      </c>
      <c r="AC40">
        <f t="shared" ca="1" si="2"/>
        <v>0.60816165998865079</v>
      </c>
      <c r="AD40">
        <f t="shared" ca="1" si="2"/>
        <v>0.46384246356379072</v>
      </c>
      <c r="AE40">
        <f t="shared" ca="1" si="2"/>
        <v>9.879365802500395E-2</v>
      </c>
    </row>
    <row r="41" spans="2:31" x14ac:dyDescent="0.3">
      <c r="B41">
        <f t="shared" ca="1" si="0"/>
        <v>0.75754887146502647</v>
      </c>
      <c r="C41">
        <f t="shared" ca="1" si="0"/>
        <v>0.38239957457198503</v>
      </c>
      <c r="D41">
        <f t="shared" ca="1" si="0"/>
        <v>0.70300082197073333</v>
      </c>
      <c r="E41">
        <f t="shared" ca="1" si="0"/>
        <v>0.13211400812768259</v>
      </c>
      <c r="F41">
        <f t="shared" ca="1" si="0"/>
        <v>0.55003775450647874</v>
      </c>
      <c r="G41">
        <f t="shared" ca="1" si="0"/>
        <v>0.1627470431477962</v>
      </c>
      <c r="H41">
        <f t="shared" ca="1" si="0"/>
        <v>0.27735988392660094</v>
      </c>
      <c r="I41">
        <f t="shared" ca="1" si="0"/>
        <v>0.88240159178127753</v>
      </c>
      <c r="J41">
        <f t="shared" ca="1" si="0"/>
        <v>0.46254669326868764</v>
      </c>
      <c r="K41">
        <f t="shared" ca="1" si="0"/>
        <v>8.1483679838434853E-2</v>
      </c>
      <c r="L41">
        <f t="shared" ca="1" si="1"/>
        <v>0.86904288327867207</v>
      </c>
      <c r="M41">
        <f t="shared" ca="1" si="1"/>
        <v>0.34962404193903662</v>
      </c>
      <c r="N41">
        <f t="shared" ca="1" si="1"/>
        <v>0.53916488107544436</v>
      </c>
      <c r="O41">
        <f t="shared" ca="1" si="1"/>
        <v>0.16081130616852413</v>
      </c>
      <c r="P41">
        <f t="shared" ca="1" si="1"/>
        <v>0.12106195746931764</v>
      </c>
      <c r="Q41">
        <f t="shared" ca="1" si="1"/>
        <v>8.307807096603903E-2</v>
      </c>
      <c r="R41">
        <f t="shared" ca="1" si="1"/>
        <v>0.18652599033407657</v>
      </c>
      <c r="S41">
        <f t="shared" ca="1" si="1"/>
        <v>0.85113279696470157</v>
      </c>
      <c r="T41">
        <f t="shared" ca="1" si="1"/>
        <v>0.30828223254220188</v>
      </c>
      <c r="U41">
        <f t="shared" ca="1" si="1"/>
        <v>0.33072975819494371</v>
      </c>
      <c r="V41">
        <f t="shared" ca="1" si="2"/>
        <v>7.2611689518195188E-2</v>
      </c>
      <c r="W41">
        <f t="shared" ca="1" si="2"/>
        <v>0.550744454199116</v>
      </c>
      <c r="X41">
        <f t="shared" ca="1" si="2"/>
        <v>0.70709086828777101</v>
      </c>
      <c r="Y41">
        <f t="shared" ca="1" si="2"/>
        <v>0.62768514039998857</v>
      </c>
      <c r="Z41">
        <f t="shared" ca="1" si="2"/>
        <v>0.48675454211795133</v>
      </c>
      <c r="AA41">
        <f t="shared" ca="1" si="2"/>
        <v>0.22271412560249648</v>
      </c>
      <c r="AB41">
        <f t="shared" ca="1" si="2"/>
        <v>0.13328697557535918</v>
      </c>
      <c r="AC41">
        <f t="shared" ca="1" si="2"/>
        <v>0.82760634965640723</v>
      </c>
      <c r="AD41">
        <f t="shared" ca="1" si="2"/>
        <v>0.50968498924240468</v>
      </c>
      <c r="AE41">
        <f t="shared" ca="1" si="2"/>
        <v>4.5748738212935791E-2</v>
      </c>
    </row>
    <row r="42" spans="2:31" x14ac:dyDescent="0.3">
      <c r="B42">
        <f t="shared" ca="1" si="0"/>
        <v>0.43944958983181071</v>
      </c>
      <c r="C42">
        <f t="shared" ca="1" si="0"/>
        <v>0.96397801879542122</v>
      </c>
      <c r="D42">
        <f t="shared" ca="1" si="0"/>
        <v>0.67668797994285668</v>
      </c>
      <c r="E42">
        <f t="shared" ca="1" si="0"/>
        <v>0.28097600661642835</v>
      </c>
      <c r="F42">
        <f t="shared" ca="1" si="0"/>
        <v>1.9353390592263153E-2</v>
      </c>
      <c r="G42">
        <f t="shared" ca="1" si="0"/>
        <v>0.50278057493031181</v>
      </c>
      <c r="H42">
        <f t="shared" ca="1" si="0"/>
        <v>0.95339491432389067</v>
      </c>
      <c r="I42">
        <f t="shared" ca="1" si="0"/>
        <v>0.44962244862176193</v>
      </c>
      <c r="J42">
        <f t="shared" ca="1" si="0"/>
        <v>0.32799493895210485</v>
      </c>
      <c r="K42">
        <f t="shared" ca="1" si="0"/>
        <v>0.92283032969544365</v>
      </c>
      <c r="L42">
        <f t="shared" ca="1" si="1"/>
        <v>0.65825389505444409</v>
      </c>
      <c r="M42">
        <f t="shared" ca="1" si="1"/>
        <v>0.55996812207464153</v>
      </c>
      <c r="N42">
        <f t="shared" ca="1" si="1"/>
        <v>0.48908956736809639</v>
      </c>
      <c r="O42">
        <f t="shared" ca="1" si="1"/>
        <v>0.35589835684424886</v>
      </c>
      <c r="P42">
        <f t="shared" ca="1" si="1"/>
        <v>0.24520360160440324</v>
      </c>
      <c r="Q42">
        <f t="shared" ca="1" si="1"/>
        <v>0.36524120523384629</v>
      </c>
      <c r="R42">
        <f t="shared" ca="1" si="1"/>
        <v>0.36077323227830504</v>
      </c>
      <c r="S42">
        <f t="shared" ca="1" si="1"/>
        <v>0.88444653764711112</v>
      </c>
      <c r="T42">
        <f t="shared" ca="1" si="1"/>
        <v>0.40817361974724031</v>
      </c>
      <c r="U42">
        <f t="shared" ca="1" si="1"/>
        <v>0.48194652750430172</v>
      </c>
      <c r="V42">
        <f t="shared" ca="1" si="2"/>
        <v>3.1694391561704949E-2</v>
      </c>
      <c r="W42">
        <f t="shared" ca="1" si="2"/>
        <v>0.35483355741691902</v>
      </c>
      <c r="X42">
        <f t="shared" ca="1" si="2"/>
        <v>0.49069784202804367</v>
      </c>
      <c r="Y42">
        <f t="shared" ca="1" si="2"/>
        <v>0.91205369828347704</v>
      </c>
      <c r="Z42">
        <f t="shared" ca="1" si="2"/>
        <v>3.2349121952783166E-2</v>
      </c>
      <c r="AA42">
        <f t="shared" ca="1" si="2"/>
        <v>0.20230333185235239</v>
      </c>
      <c r="AB42">
        <f t="shared" ca="1" si="2"/>
        <v>0.56827115124038818</v>
      </c>
      <c r="AC42">
        <f t="shared" ca="1" si="2"/>
        <v>0.36181213157023118</v>
      </c>
      <c r="AD42">
        <f t="shared" ca="1" si="2"/>
        <v>0.83170252368715714</v>
      </c>
      <c r="AE42">
        <f t="shared" ca="1" si="2"/>
        <v>0.10992978062556635</v>
      </c>
    </row>
    <row r="43" spans="2:31" x14ac:dyDescent="0.3">
      <c r="B43">
        <f t="shared" ca="1" si="0"/>
        <v>0.30769764818049339</v>
      </c>
      <c r="C43">
        <f t="shared" ca="1" si="0"/>
        <v>0.7386311343700418</v>
      </c>
      <c r="D43">
        <f t="shared" ca="1" si="0"/>
        <v>0.14769649772267285</v>
      </c>
      <c r="E43">
        <f t="shared" ca="1" si="0"/>
        <v>3.2271293096194142E-2</v>
      </c>
      <c r="F43">
        <f t="shared" ca="1" si="0"/>
        <v>0.53393961351115937</v>
      </c>
      <c r="G43">
        <f t="shared" ca="1" si="0"/>
        <v>0.80809720116215367</v>
      </c>
      <c r="H43">
        <f t="shared" ca="1" si="0"/>
        <v>0.96259003871308035</v>
      </c>
      <c r="I43">
        <f t="shared" ca="1" si="0"/>
        <v>0.56447930587910733</v>
      </c>
      <c r="J43">
        <f t="shared" ca="1" si="0"/>
        <v>0.54356513107686377</v>
      </c>
      <c r="K43">
        <f t="shared" ca="1" si="0"/>
        <v>4.6464946352823222E-2</v>
      </c>
      <c r="L43">
        <f t="shared" ca="1" si="1"/>
        <v>8.9485300676749091E-2</v>
      </c>
      <c r="M43">
        <f t="shared" ca="1" si="1"/>
        <v>0.71132045191942539</v>
      </c>
      <c r="N43">
        <f t="shared" ca="1" si="1"/>
        <v>4.3529171515316101E-2</v>
      </c>
      <c r="O43">
        <f t="shared" ca="1" si="1"/>
        <v>0.43639468508008505</v>
      </c>
      <c r="P43">
        <f t="shared" ca="1" si="1"/>
        <v>0.63193412765350576</v>
      </c>
      <c r="Q43">
        <f t="shared" ca="1" si="1"/>
        <v>0.85525105458992501</v>
      </c>
      <c r="R43">
        <f t="shared" ca="1" si="1"/>
        <v>0.69032114082624885</v>
      </c>
      <c r="S43">
        <f t="shared" ca="1" si="1"/>
        <v>0.5527419808716858</v>
      </c>
      <c r="T43">
        <f t="shared" ca="1" si="1"/>
        <v>0.28025062773453535</v>
      </c>
      <c r="U43">
        <f t="shared" ca="1" si="1"/>
        <v>0.16302504058932232</v>
      </c>
      <c r="V43">
        <f t="shared" ca="1" si="2"/>
        <v>0.50921002932904891</v>
      </c>
      <c r="W43">
        <f t="shared" ca="1" si="2"/>
        <v>0.74537194613881774</v>
      </c>
      <c r="X43">
        <f t="shared" ca="1" si="2"/>
        <v>0.3199810655682862</v>
      </c>
      <c r="Y43">
        <f t="shared" ca="1" si="2"/>
        <v>0.21730054516501052</v>
      </c>
      <c r="Z43">
        <f t="shared" ca="1" si="2"/>
        <v>0.11322736722789584</v>
      </c>
      <c r="AA43">
        <f t="shared" ca="1" si="2"/>
        <v>0.77129639551646756</v>
      </c>
      <c r="AB43">
        <f t="shared" ca="1" si="2"/>
        <v>0.71566642596431285</v>
      </c>
      <c r="AC43">
        <f t="shared" ca="1" si="2"/>
        <v>0.48279241822889363</v>
      </c>
      <c r="AD43">
        <f t="shared" ca="1" si="2"/>
        <v>0.21741894566930342</v>
      </c>
      <c r="AE43">
        <f t="shared" ca="1" si="2"/>
        <v>0.36778394175192641</v>
      </c>
    </row>
    <row r="44" spans="2:31" x14ac:dyDescent="0.3">
      <c r="B44">
        <f t="shared" ca="1" si="0"/>
        <v>0.94085698573890153</v>
      </c>
      <c r="C44">
        <f t="shared" ca="1" si="0"/>
        <v>9.1612822521712545E-2</v>
      </c>
      <c r="D44">
        <f t="shared" ca="1" si="0"/>
        <v>0.6182547893109176</v>
      </c>
      <c r="E44">
        <f t="shared" ca="1" si="0"/>
        <v>0.14819335381216892</v>
      </c>
      <c r="F44">
        <f t="shared" ca="1" si="0"/>
        <v>0.42225199738863783</v>
      </c>
      <c r="G44">
        <f t="shared" ca="1" si="0"/>
        <v>0.39438050351261467</v>
      </c>
      <c r="H44">
        <f t="shared" ca="1" si="0"/>
        <v>0.72275563114789865</v>
      </c>
      <c r="I44">
        <f t="shared" ca="1" si="0"/>
        <v>0.906477082642414</v>
      </c>
      <c r="J44">
        <f t="shared" ca="1" si="0"/>
        <v>0.2546273444743552</v>
      </c>
      <c r="K44">
        <f t="shared" ca="1" si="0"/>
        <v>0.1208678648146293</v>
      </c>
      <c r="L44">
        <f t="shared" ca="1" si="1"/>
        <v>0.50350366977546224</v>
      </c>
      <c r="M44">
        <f t="shared" ca="1" si="1"/>
        <v>0.26751778603704057</v>
      </c>
      <c r="N44">
        <f t="shared" ca="1" si="1"/>
        <v>0.69983262303085603</v>
      </c>
      <c r="O44">
        <f t="shared" ca="1" si="1"/>
        <v>0.96817925930384185</v>
      </c>
      <c r="P44">
        <f t="shared" ca="1" si="1"/>
        <v>8.1210520577643663E-3</v>
      </c>
      <c r="Q44">
        <f t="shared" ca="1" si="1"/>
        <v>0.93094356929559696</v>
      </c>
      <c r="R44">
        <f t="shared" ca="1" si="1"/>
        <v>0.21512265722118884</v>
      </c>
      <c r="S44">
        <f t="shared" ca="1" si="1"/>
        <v>0.23011951895501692</v>
      </c>
      <c r="T44">
        <f t="shared" ca="1" si="1"/>
        <v>0.82608887002534925</v>
      </c>
      <c r="U44">
        <f t="shared" ca="1" si="1"/>
        <v>0.15249106627329451</v>
      </c>
      <c r="V44">
        <f t="shared" ca="1" si="2"/>
        <v>4.1687367952625287E-3</v>
      </c>
      <c r="W44">
        <f t="shared" ca="1" si="2"/>
        <v>0.73279633863525051</v>
      </c>
      <c r="X44">
        <f t="shared" ca="1" si="2"/>
        <v>0.14606674160865851</v>
      </c>
      <c r="Y44">
        <f t="shared" ca="1" si="2"/>
        <v>0.40789479072819557</v>
      </c>
      <c r="Z44">
        <f t="shared" ca="1" si="2"/>
        <v>0.92416215943292213</v>
      </c>
      <c r="AA44">
        <f t="shared" ca="1" si="2"/>
        <v>5.0882072615765495E-2</v>
      </c>
      <c r="AB44">
        <f t="shared" ca="1" si="2"/>
        <v>0.64482634712072251</v>
      </c>
      <c r="AC44">
        <f t="shared" ca="1" si="2"/>
        <v>0.12426774252592615</v>
      </c>
      <c r="AD44">
        <f t="shared" ca="1" si="2"/>
        <v>5.6604514890797875E-2</v>
      </c>
      <c r="AE44">
        <f t="shared" ca="1" si="2"/>
        <v>0.17175901410394978</v>
      </c>
    </row>
    <row r="45" spans="2:31" x14ac:dyDescent="0.3">
      <c r="B45">
        <f t="shared" ca="1" si="0"/>
        <v>0.85092764810244415</v>
      </c>
      <c r="C45">
        <f t="shared" ca="1" si="0"/>
        <v>0.76994599334569824</v>
      </c>
      <c r="D45">
        <f t="shared" ca="1" si="0"/>
        <v>5.2902822420664464E-2</v>
      </c>
      <c r="E45">
        <f t="shared" ca="1" si="0"/>
        <v>0.43018445940560235</v>
      </c>
      <c r="F45">
        <f t="shared" ca="1" si="0"/>
        <v>0.19908551649113182</v>
      </c>
      <c r="G45">
        <f t="shared" ca="1" si="0"/>
        <v>0.68485772920440802</v>
      </c>
      <c r="H45">
        <f t="shared" ca="1" si="0"/>
        <v>0.7707436646705228</v>
      </c>
      <c r="I45">
        <f t="shared" ca="1" si="0"/>
        <v>0.36712752435237456</v>
      </c>
      <c r="J45">
        <f t="shared" ca="1" si="0"/>
        <v>1.1827288516887524E-2</v>
      </c>
      <c r="K45">
        <f t="shared" ca="1" si="0"/>
        <v>0.21859286226336594</v>
      </c>
      <c r="L45">
        <f t="shared" ca="1" si="1"/>
        <v>0.29762827266696501</v>
      </c>
      <c r="M45">
        <f t="shared" ca="1" si="1"/>
        <v>0.48733187061120731</v>
      </c>
      <c r="N45">
        <f t="shared" ca="1" si="1"/>
        <v>0.62562631146223513</v>
      </c>
      <c r="O45">
        <f t="shared" ca="1" si="1"/>
        <v>0.67084963845957257</v>
      </c>
      <c r="P45">
        <f t="shared" ca="1" si="1"/>
        <v>0.18648401615298438</v>
      </c>
      <c r="Q45">
        <f t="shared" ca="1" si="1"/>
        <v>0.34110326412953396</v>
      </c>
      <c r="R45">
        <f t="shared" ca="1" si="1"/>
        <v>0.14358311539192847</v>
      </c>
      <c r="S45">
        <f t="shared" ca="1" si="1"/>
        <v>0.88992284452860115</v>
      </c>
      <c r="T45">
        <f t="shared" ca="1" si="1"/>
        <v>0.93327345441854481</v>
      </c>
      <c r="U45">
        <f t="shared" ca="1" si="1"/>
        <v>0.79846471300829025</v>
      </c>
      <c r="V45">
        <f t="shared" ca="1" si="2"/>
        <v>0.64123685344802039</v>
      </c>
      <c r="W45">
        <f t="shared" ca="1" si="2"/>
        <v>0.577683526102581</v>
      </c>
      <c r="X45">
        <f t="shared" ca="1" si="2"/>
        <v>0.16763734411221898</v>
      </c>
      <c r="Y45">
        <f t="shared" ca="1" si="2"/>
        <v>0.28357156199410571</v>
      </c>
      <c r="Z45">
        <f t="shared" ca="1" si="2"/>
        <v>0.63161309892699258</v>
      </c>
      <c r="AA45">
        <f t="shared" ca="1" si="2"/>
        <v>2.1120078006203746E-2</v>
      </c>
      <c r="AB45">
        <f t="shared" ca="1" si="2"/>
        <v>0.39647793433234968</v>
      </c>
      <c r="AC45">
        <f t="shared" ca="1" si="2"/>
        <v>0.68691428071829064</v>
      </c>
      <c r="AD45">
        <f t="shared" ca="1" si="2"/>
        <v>0.76992929307409819</v>
      </c>
      <c r="AE45">
        <f t="shared" ca="1" si="2"/>
        <v>0.24921684169565972</v>
      </c>
    </row>
    <row r="46" spans="2:31" x14ac:dyDescent="0.3">
      <c r="B46">
        <f t="shared" ca="1" si="0"/>
        <v>0.11832174827835207</v>
      </c>
      <c r="C46">
        <f t="shared" ca="1" si="0"/>
        <v>0.4050409321605008</v>
      </c>
      <c r="D46">
        <f t="shared" ca="1" si="0"/>
        <v>3.8915967206207158E-2</v>
      </c>
      <c r="E46">
        <f t="shared" ca="1" si="0"/>
        <v>0.13337008338939071</v>
      </c>
      <c r="F46">
        <f t="shared" ca="1" si="0"/>
        <v>0.97239813085056404</v>
      </c>
      <c r="G46">
        <f t="shared" ca="1" si="0"/>
        <v>0.30116699634770905</v>
      </c>
      <c r="H46">
        <f t="shared" ca="1" si="0"/>
        <v>0.11649423072969634</v>
      </c>
      <c r="I46">
        <f t="shared" ca="1" si="0"/>
        <v>0.34832554395995619</v>
      </c>
      <c r="J46">
        <f t="shared" ca="1" si="0"/>
        <v>0.88220517244109153</v>
      </c>
      <c r="K46">
        <f t="shared" ca="1" si="0"/>
        <v>0.63442326424727025</v>
      </c>
      <c r="L46">
        <f t="shared" ca="1" si="1"/>
        <v>0.71952174893231313</v>
      </c>
      <c r="M46">
        <f t="shared" ca="1" si="1"/>
        <v>2.0881982230864793E-3</v>
      </c>
      <c r="N46">
        <f t="shared" ca="1" si="1"/>
        <v>0.49585487844396936</v>
      </c>
      <c r="O46">
        <f t="shared" ca="1" si="1"/>
        <v>0.18870629547688056</v>
      </c>
      <c r="P46">
        <f t="shared" ca="1" si="1"/>
        <v>0.34334358815756816</v>
      </c>
      <c r="Q46">
        <f t="shared" ca="1" si="1"/>
        <v>0.30089929911293734</v>
      </c>
      <c r="R46">
        <f t="shared" ca="1" si="1"/>
        <v>0.85369000837991171</v>
      </c>
      <c r="S46">
        <f t="shared" ca="1" si="1"/>
        <v>0.56894841289159759</v>
      </c>
      <c r="T46">
        <f t="shared" ca="1" si="1"/>
        <v>0.43278257014691901</v>
      </c>
      <c r="U46">
        <f t="shared" ca="1" si="1"/>
        <v>0.11212925929845707</v>
      </c>
      <c r="V46">
        <f t="shared" ca="1" si="2"/>
        <v>0.39190518300165955</v>
      </c>
      <c r="W46">
        <f t="shared" ca="1" si="2"/>
        <v>0.4704389143858061</v>
      </c>
      <c r="X46">
        <f t="shared" ca="1" si="2"/>
        <v>0.26853264554672496</v>
      </c>
      <c r="Y46">
        <f t="shared" ca="1" si="2"/>
        <v>0.4396759195240349</v>
      </c>
      <c r="Z46">
        <f t="shared" ca="1" si="2"/>
        <v>4.0548655831333269E-2</v>
      </c>
      <c r="AA46">
        <f t="shared" ca="1" si="2"/>
        <v>0.27979118436572969</v>
      </c>
      <c r="AB46">
        <f t="shared" ca="1" si="2"/>
        <v>0.76978601610674735</v>
      </c>
      <c r="AC46">
        <f t="shared" ca="1" si="2"/>
        <v>0.29524065360106982</v>
      </c>
      <c r="AD46">
        <f t="shared" ca="1" si="2"/>
        <v>7.4949996299114252E-2</v>
      </c>
      <c r="AE46">
        <f t="shared" ca="1" si="2"/>
        <v>0.16605881508973619</v>
      </c>
    </row>
    <row r="47" spans="2:31" x14ac:dyDescent="0.3">
      <c r="B47">
        <f t="shared" ca="1" si="0"/>
        <v>0.58741011422615719</v>
      </c>
      <c r="C47">
        <f t="shared" ca="1" si="0"/>
        <v>0.70689095643154731</v>
      </c>
      <c r="D47">
        <f t="shared" ca="1" si="0"/>
        <v>0.42862188819432151</v>
      </c>
      <c r="E47">
        <f t="shared" ca="1" si="0"/>
        <v>5.3784471529191968E-2</v>
      </c>
      <c r="F47">
        <f t="shared" ca="1" si="0"/>
        <v>0.86985464387247013</v>
      </c>
      <c r="G47">
        <f t="shared" ca="1" si="0"/>
        <v>0.5916565041893771</v>
      </c>
      <c r="H47">
        <f t="shared" ca="1" si="0"/>
        <v>0.39653602784891451</v>
      </c>
      <c r="I47">
        <f t="shared" ca="1" si="0"/>
        <v>0.80930508186822614</v>
      </c>
      <c r="J47">
        <f t="shared" ca="1" si="0"/>
        <v>0.51426514388370514</v>
      </c>
      <c r="K47">
        <f t="shared" ca="1" si="0"/>
        <v>0.10592637594378207</v>
      </c>
      <c r="L47">
        <f t="shared" ca="1" si="1"/>
        <v>0.46043117802422806</v>
      </c>
      <c r="M47">
        <f t="shared" ca="1" si="1"/>
        <v>0.59813146361653846</v>
      </c>
      <c r="N47">
        <f t="shared" ca="1" si="1"/>
        <v>0.80352171922040694</v>
      </c>
      <c r="O47">
        <f t="shared" ca="1" si="1"/>
        <v>0.40979454176959784</v>
      </c>
      <c r="P47">
        <f t="shared" ca="1" si="1"/>
        <v>0.94025032761854899</v>
      </c>
      <c r="Q47">
        <f t="shared" ca="1" si="1"/>
        <v>0.57822308556436397</v>
      </c>
      <c r="R47">
        <f t="shared" ca="1" si="1"/>
        <v>0.37922481377513129</v>
      </c>
      <c r="S47">
        <f t="shared" ca="1" si="1"/>
        <v>0.38735036124771155</v>
      </c>
      <c r="T47">
        <f t="shared" ca="1" si="1"/>
        <v>1.1379720355613188E-3</v>
      </c>
      <c r="U47">
        <f t="shared" ca="1" si="1"/>
        <v>0.56916707168028058</v>
      </c>
      <c r="V47">
        <f t="shared" ca="1" si="2"/>
        <v>0.57146500764399555</v>
      </c>
      <c r="W47">
        <f t="shared" ca="1" si="2"/>
        <v>0.37830772202501212</v>
      </c>
      <c r="X47">
        <f t="shared" ca="1" si="2"/>
        <v>7.1089194656554833E-2</v>
      </c>
      <c r="Y47">
        <f t="shared" ca="1" si="2"/>
        <v>0.37245288282197908</v>
      </c>
      <c r="Z47">
        <f t="shared" ca="1" si="2"/>
        <v>0.76989727378910722</v>
      </c>
      <c r="AA47">
        <f t="shared" ca="1" si="2"/>
        <v>0.80191004686628542</v>
      </c>
      <c r="AB47">
        <f t="shared" ca="1" si="2"/>
        <v>0.80008049924110236</v>
      </c>
      <c r="AC47">
        <f t="shared" ca="1" si="2"/>
        <v>0.26510424126863263</v>
      </c>
      <c r="AD47">
        <f t="shared" ca="1" si="2"/>
        <v>0.81815026751260245</v>
      </c>
      <c r="AE47">
        <f t="shared" ca="1" si="2"/>
        <v>0.4830064986526334</v>
      </c>
    </row>
    <row r="48" spans="2:31" x14ac:dyDescent="0.3">
      <c r="B48">
        <f t="shared" ca="1" si="0"/>
        <v>7.3950888860467634E-2</v>
      </c>
      <c r="C48">
        <f t="shared" ca="1" si="0"/>
        <v>0.14650876936043788</v>
      </c>
      <c r="D48">
        <f t="shared" ca="1" si="0"/>
        <v>0.36686031786675088</v>
      </c>
      <c r="E48">
        <f t="shared" ca="1" si="0"/>
        <v>0.38785821538721788</v>
      </c>
      <c r="F48">
        <f t="shared" ca="1" si="0"/>
        <v>0.48947933318556025</v>
      </c>
      <c r="G48">
        <f t="shared" ca="1" si="0"/>
        <v>0.55129601388180283</v>
      </c>
      <c r="H48">
        <f t="shared" ca="1" si="0"/>
        <v>0.35875572436756764</v>
      </c>
      <c r="I48">
        <f t="shared" ca="1" si="0"/>
        <v>0.12739511543879112</v>
      </c>
      <c r="J48">
        <f t="shared" ca="1" si="0"/>
        <v>0.20994970655894907</v>
      </c>
      <c r="K48">
        <f t="shared" ca="1" si="0"/>
        <v>0.57651956243830149</v>
      </c>
      <c r="L48">
        <f t="shared" ca="1" si="1"/>
        <v>0.67532483378092234</v>
      </c>
      <c r="M48">
        <f t="shared" ca="1" si="1"/>
        <v>0.16907280295629579</v>
      </c>
      <c r="N48">
        <f t="shared" ca="1" si="1"/>
        <v>0.37215739189522007</v>
      </c>
      <c r="O48">
        <f t="shared" ca="1" si="1"/>
        <v>9.8886145035321782E-2</v>
      </c>
      <c r="P48">
        <f t="shared" ca="1" si="1"/>
        <v>0.98033678435444815</v>
      </c>
      <c r="Q48">
        <f t="shared" ca="1" si="1"/>
        <v>0.3201068129298803</v>
      </c>
      <c r="R48">
        <f t="shared" ca="1" si="1"/>
        <v>0.56685762955024233</v>
      </c>
      <c r="S48">
        <f t="shared" ca="1" si="1"/>
        <v>0.27098620615309543</v>
      </c>
      <c r="T48">
        <f t="shared" ca="1" si="1"/>
        <v>0.34263920773914602</v>
      </c>
      <c r="U48">
        <f t="shared" ca="1" si="1"/>
        <v>0.75227892395965168</v>
      </c>
      <c r="V48">
        <f t="shared" ca="1" si="2"/>
        <v>6.0741365637303701E-2</v>
      </c>
      <c r="W48">
        <f t="shared" ca="1" si="2"/>
        <v>0.87372461199120632</v>
      </c>
      <c r="X48">
        <f t="shared" ca="1" si="2"/>
        <v>0.49584180812666645</v>
      </c>
      <c r="Y48">
        <f t="shared" ca="1" si="2"/>
        <v>0.56188621472437905</v>
      </c>
      <c r="Z48">
        <f t="shared" ca="1" si="2"/>
        <v>0.94606970361620246</v>
      </c>
      <c r="AA48">
        <f t="shared" ca="1" si="2"/>
        <v>0.21156040552933675</v>
      </c>
      <c r="AB48">
        <f t="shared" ca="1" si="2"/>
        <v>0.93361167227426223</v>
      </c>
      <c r="AC48">
        <f t="shared" ca="1" si="2"/>
        <v>0.18589983552309075</v>
      </c>
      <c r="AD48">
        <f t="shared" ca="1" si="2"/>
        <v>0.48956059187817158</v>
      </c>
      <c r="AE48">
        <f t="shared" ca="1" si="2"/>
        <v>0.32871176393359924</v>
      </c>
    </row>
    <row r="49" spans="2:31" x14ac:dyDescent="0.3">
      <c r="B49">
        <f t="shared" ca="1" si="0"/>
        <v>0.82222964919702002</v>
      </c>
      <c r="C49">
        <f t="shared" ca="1" si="0"/>
        <v>6.6043264703105287E-2</v>
      </c>
      <c r="D49">
        <f t="shared" ca="1" si="0"/>
        <v>0.6180485405014462</v>
      </c>
      <c r="E49">
        <f t="shared" ca="1" si="0"/>
        <v>0.56495333688427873</v>
      </c>
      <c r="F49">
        <f t="shared" ca="1" si="0"/>
        <v>0.4983559338495962</v>
      </c>
      <c r="G49">
        <f t="shared" ca="1" si="0"/>
        <v>0.35396467049524993</v>
      </c>
      <c r="H49">
        <f t="shared" ca="1" si="0"/>
        <v>0.94828863024849763</v>
      </c>
      <c r="I49">
        <f t="shared" ca="1" si="0"/>
        <v>0.57211454654620186</v>
      </c>
      <c r="J49">
        <f t="shared" ca="1" si="0"/>
        <v>0.40620718740928075</v>
      </c>
      <c r="K49">
        <f t="shared" ca="1" si="0"/>
        <v>0.65382291825551464</v>
      </c>
      <c r="L49">
        <f t="shared" ca="1" si="1"/>
        <v>0.19147159107201461</v>
      </c>
      <c r="M49">
        <f t="shared" ca="1" si="1"/>
        <v>0.2812320684849885</v>
      </c>
      <c r="N49">
        <f t="shared" ca="1" si="1"/>
        <v>0.96039811679752418</v>
      </c>
      <c r="O49">
        <f t="shared" ca="1" si="1"/>
        <v>0.94661939426909658</v>
      </c>
      <c r="P49">
        <f t="shared" ca="1" si="1"/>
        <v>0.83471492642238765</v>
      </c>
      <c r="Q49">
        <f t="shared" ca="1" si="1"/>
        <v>0.53320673942841079</v>
      </c>
      <c r="R49">
        <f t="shared" ca="1" si="1"/>
        <v>0.76889541591889099</v>
      </c>
      <c r="S49">
        <f t="shared" ca="1" si="1"/>
        <v>0.97327742270806628</v>
      </c>
      <c r="T49">
        <f t="shared" ca="1" si="1"/>
        <v>0.63097056821328867</v>
      </c>
      <c r="U49">
        <f t="shared" ca="1" si="1"/>
        <v>0.18505443881154804</v>
      </c>
      <c r="V49">
        <f t="shared" ca="1" si="2"/>
        <v>0.77395109738711043</v>
      </c>
      <c r="W49">
        <f t="shared" ca="1" si="2"/>
        <v>0.18181067346475788</v>
      </c>
      <c r="X49">
        <f t="shared" ca="1" si="2"/>
        <v>5.2537469063584641E-2</v>
      </c>
      <c r="Y49">
        <f t="shared" ca="1" si="2"/>
        <v>1.4748112256294021E-2</v>
      </c>
      <c r="Z49">
        <f t="shared" ca="1" si="2"/>
        <v>0.87117436321273356</v>
      </c>
      <c r="AA49">
        <f t="shared" ca="1" si="2"/>
        <v>0.67067099555678777</v>
      </c>
      <c r="AB49">
        <f t="shared" ca="1" si="2"/>
        <v>0.21112507321001495</v>
      </c>
      <c r="AC49">
        <f t="shared" ca="1" si="2"/>
        <v>0.85612461033226861</v>
      </c>
      <c r="AD49">
        <f t="shared" ca="1" si="2"/>
        <v>0.81128650825886695</v>
      </c>
      <c r="AE49">
        <f t="shared" ca="1" si="2"/>
        <v>0.51935647688710507</v>
      </c>
    </row>
    <row r="50" spans="2:31" x14ac:dyDescent="0.3">
      <c r="B50">
        <f t="shared" ref="B50:K59" ca="1" si="3">RAND()</f>
        <v>0.68163201603471002</v>
      </c>
      <c r="C50">
        <f t="shared" ca="1" si="3"/>
        <v>0.27425621678200129</v>
      </c>
      <c r="D50">
        <f t="shared" ca="1" si="3"/>
        <v>0.22676539346469626</v>
      </c>
      <c r="E50">
        <f t="shared" ca="1" si="3"/>
        <v>0.12768714371178747</v>
      </c>
      <c r="F50">
        <f t="shared" ca="1" si="3"/>
        <v>0.27572715203581222</v>
      </c>
      <c r="G50">
        <f t="shared" ca="1" si="3"/>
        <v>0.90083132065492677</v>
      </c>
      <c r="H50">
        <f t="shared" ca="1" si="3"/>
        <v>0.6822817945545927</v>
      </c>
      <c r="I50">
        <f t="shared" ca="1" si="3"/>
        <v>0.3157999139389629</v>
      </c>
      <c r="J50">
        <f t="shared" ca="1" si="3"/>
        <v>0.88372919997087251</v>
      </c>
      <c r="K50">
        <f t="shared" ca="1" si="3"/>
        <v>0.96758704838610843</v>
      </c>
      <c r="L50">
        <f t="shared" ref="L50:U59" ca="1" si="4">RAND()</f>
        <v>0.76669954791247186</v>
      </c>
      <c r="M50">
        <f t="shared" ca="1" si="4"/>
        <v>0.97826650774339807</v>
      </c>
      <c r="N50">
        <f t="shared" ca="1" si="4"/>
        <v>0.98806302204538676</v>
      </c>
      <c r="O50">
        <f t="shared" ca="1" si="4"/>
        <v>0.39942742450076829</v>
      </c>
      <c r="P50">
        <f t="shared" ca="1" si="4"/>
        <v>0.23461848084965897</v>
      </c>
      <c r="Q50">
        <f t="shared" ca="1" si="4"/>
        <v>0.75837728250492309</v>
      </c>
      <c r="R50">
        <f t="shared" ca="1" si="4"/>
        <v>0.32252795543045565</v>
      </c>
      <c r="S50">
        <f t="shared" ca="1" si="4"/>
        <v>0.57143989420175445</v>
      </c>
      <c r="T50">
        <f t="shared" ca="1" si="4"/>
        <v>0.28809287372917236</v>
      </c>
      <c r="U50">
        <f t="shared" ca="1" si="4"/>
        <v>0.93820148313549834</v>
      </c>
      <c r="V50">
        <f t="shared" ref="V50:AE59" ca="1" si="5">RAND()</f>
        <v>0.17887454174555906</v>
      </c>
      <c r="W50">
        <f t="shared" ca="1" si="5"/>
        <v>0.87292205962139757</v>
      </c>
      <c r="X50">
        <f t="shared" ca="1" si="5"/>
        <v>0.79204374249665221</v>
      </c>
      <c r="Y50">
        <f t="shared" ca="1" si="5"/>
        <v>0.79498836337872891</v>
      </c>
      <c r="Z50">
        <f t="shared" ca="1" si="5"/>
        <v>0.57484814798527428</v>
      </c>
      <c r="AA50">
        <f t="shared" ca="1" si="5"/>
        <v>3.7100450172893318E-2</v>
      </c>
      <c r="AB50">
        <f t="shared" ca="1" si="5"/>
        <v>0.53597655772835484</v>
      </c>
      <c r="AC50">
        <f t="shared" ca="1" si="5"/>
        <v>0.90706900005678937</v>
      </c>
      <c r="AD50">
        <f t="shared" ca="1" si="5"/>
        <v>0.2180730823745094</v>
      </c>
      <c r="AE50">
        <f t="shared" ca="1" si="5"/>
        <v>0.76764145668286066</v>
      </c>
    </row>
    <row r="51" spans="2:31" x14ac:dyDescent="0.3">
      <c r="B51">
        <f t="shared" ca="1" si="3"/>
        <v>0.66913311418966326</v>
      </c>
      <c r="C51">
        <f t="shared" ca="1" si="3"/>
        <v>0.20705201161940634</v>
      </c>
      <c r="D51">
        <f t="shared" ca="1" si="3"/>
        <v>0.48803540627345682</v>
      </c>
      <c r="E51">
        <f t="shared" ca="1" si="3"/>
        <v>4.4321017045746203E-2</v>
      </c>
      <c r="F51">
        <f t="shared" ca="1" si="3"/>
        <v>0.61937002281000364</v>
      </c>
      <c r="G51">
        <f t="shared" ca="1" si="3"/>
        <v>0.57483026606484167</v>
      </c>
      <c r="H51">
        <f t="shared" ca="1" si="3"/>
        <v>0.62482063977864422</v>
      </c>
      <c r="I51">
        <f t="shared" ca="1" si="3"/>
        <v>8.7988487567232099E-3</v>
      </c>
      <c r="J51">
        <f t="shared" ca="1" si="3"/>
        <v>0.88003232581699997</v>
      </c>
      <c r="K51">
        <f t="shared" ca="1" si="3"/>
        <v>0.76689427811076438</v>
      </c>
      <c r="L51">
        <f t="shared" ca="1" si="4"/>
        <v>0.88937537595744942</v>
      </c>
      <c r="M51">
        <f t="shared" ca="1" si="4"/>
        <v>0.89733001205335072</v>
      </c>
      <c r="N51">
        <f t="shared" ca="1" si="4"/>
        <v>8.9164647491299598E-2</v>
      </c>
      <c r="O51">
        <f t="shared" ca="1" si="4"/>
        <v>1.8824746731238295E-2</v>
      </c>
      <c r="P51">
        <f t="shared" ca="1" si="4"/>
        <v>8.3678596654793935E-2</v>
      </c>
      <c r="Q51">
        <f t="shared" ca="1" si="4"/>
        <v>0.69197356191799764</v>
      </c>
      <c r="R51">
        <f t="shared" ca="1" si="4"/>
        <v>0.41059776464330699</v>
      </c>
      <c r="S51">
        <f t="shared" ca="1" si="4"/>
        <v>0.68518473381169365</v>
      </c>
      <c r="T51">
        <f t="shared" ca="1" si="4"/>
        <v>0.79731940308866833</v>
      </c>
      <c r="U51">
        <f t="shared" ca="1" si="4"/>
        <v>0.16521596501406055</v>
      </c>
      <c r="V51">
        <f t="shared" ca="1" si="5"/>
        <v>0.44485835342276897</v>
      </c>
      <c r="W51">
        <f t="shared" ca="1" si="5"/>
        <v>9.8588079763101799E-2</v>
      </c>
      <c r="X51">
        <f t="shared" ca="1" si="5"/>
        <v>0.65521711242029967</v>
      </c>
      <c r="Y51">
        <f t="shared" ca="1" si="5"/>
        <v>0.34939862438778335</v>
      </c>
      <c r="Z51">
        <f t="shared" ca="1" si="5"/>
        <v>0.36901925176910577</v>
      </c>
      <c r="AA51">
        <f t="shared" ca="1" si="5"/>
        <v>0.602602351313692</v>
      </c>
      <c r="AB51">
        <f t="shared" ca="1" si="5"/>
        <v>0.81767551933115912</v>
      </c>
      <c r="AC51">
        <f t="shared" ca="1" si="5"/>
        <v>0.4166180988208259</v>
      </c>
      <c r="AD51">
        <f t="shared" ca="1" si="5"/>
        <v>0.51106865808968749</v>
      </c>
      <c r="AE51">
        <f t="shared" ca="1" si="5"/>
        <v>0.82418284712942569</v>
      </c>
    </row>
    <row r="52" spans="2:31" x14ac:dyDescent="0.3">
      <c r="B52">
        <f t="shared" ca="1" si="3"/>
        <v>0.62993716076235917</v>
      </c>
      <c r="C52">
        <f t="shared" ca="1" si="3"/>
        <v>0.28046213320036273</v>
      </c>
      <c r="D52">
        <f t="shared" ca="1" si="3"/>
        <v>0.53437217545394566</v>
      </c>
      <c r="E52">
        <f t="shared" ca="1" si="3"/>
        <v>0.10267009929492454</v>
      </c>
      <c r="F52">
        <f t="shared" ca="1" si="3"/>
        <v>0.56469721444855869</v>
      </c>
      <c r="G52">
        <f t="shared" ca="1" si="3"/>
        <v>0.28615755729706227</v>
      </c>
      <c r="H52">
        <f t="shared" ca="1" si="3"/>
        <v>0.39345024239459292</v>
      </c>
      <c r="I52">
        <f t="shared" ca="1" si="3"/>
        <v>0.57938928044419047</v>
      </c>
      <c r="J52">
        <f t="shared" ca="1" si="3"/>
        <v>0.84037960108751086</v>
      </c>
      <c r="K52">
        <f t="shared" ca="1" si="3"/>
        <v>0.84101711155697867</v>
      </c>
      <c r="L52">
        <f t="shared" ca="1" si="4"/>
        <v>0.60713060687420395</v>
      </c>
      <c r="M52">
        <f t="shared" ca="1" si="4"/>
        <v>0.75057487054341454</v>
      </c>
      <c r="N52">
        <f t="shared" ca="1" si="4"/>
        <v>0.88285706627334726</v>
      </c>
      <c r="O52">
        <f t="shared" ca="1" si="4"/>
        <v>0.99182074433013678</v>
      </c>
      <c r="P52">
        <f t="shared" ca="1" si="4"/>
        <v>0.90283886505898892</v>
      </c>
      <c r="Q52">
        <f t="shared" ca="1" si="4"/>
        <v>0.68666037184248641</v>
      </c>
      <c r="R52">
        <f t="shared" ca="1" si="4"/>
        <v>0.84649988121085862</v>
      </c>
      <c r="S52">
        <f t="shared" ca="1" si="4"/>
        <v>0.95791010822535494</v>
      </c>
      <c r="T52">
        <f t="shared" ca="1" si="4"/>
        <v>0.19252078027779507</v>
      </c>
      <c r="U52">
        <f t="shared" ca="1" si="4"/>
        <v>0.1196396694613866</v>
      </c>
      <c r="V52">
        <f t="shared" ca="1" si="5"/>
        <v>0.25780555062309962</v>
      </c>
      <c r="W52">
        <f t="shared" ca="1" si="5"/>
        <v>0.27360212590883037</v>
      </c>
      <c r="X52">
        <f t="shared" ca="1" si="5"/>
        <v>0.7118483123028112</v>
      </c>
      <c r="Y52">
        <f t="shared" ca="1" si="5"/>
        <v>4.6482081388076857E-2</v>
      </c>
      <c r="Z52">
        <f t="shared" ca="1" si="5"/>
        <v>0.47091285562380492</v>
      </c>
      <c r="AA52">
        <f t="shared" ca="1" si="5"/>
        <v>0.74241519049543059</v>
      </c>
      <c r="AB52">
        <f t="shared" ca="1" si="5"/>
        <v>0.34075258000106867</v>
      </c>
      <c r="AC52">
        <f t="shared" ca="1" si="5"/>
        <v>0.60972705687608197</v>
      </c>
      <c r="AD52">
        <f t="shared" ca="1" si="5"/>
        <v>0.80291196416422728</v>
      </c>
      <c r="AE52">
        <f t="shared" ca="1" si="5"/>
        <v>2.4192198855937708E-2</v>
      </c>
    </row>
    <row r="53" spans="2:31" x14ac:dyDescent="0.3">
      <c r="B53">
        <f t="shared" ca="1" si="3"/>
        <v>0.57680611599621789</v>
      </c>
      <c r="C53">
        <f t="shared" ca="1" si="3"/>
        <v>6.601827503472113E-2</v>
      </c>
      <c r="D53">
        <f t="shared" ca="1" si="3"/>
        <v>0.11473930264484622</v>
      </c>
      <c r="E53">
        <f t="shared" ca="1" si="3"/>
        <v>0.60573296123639597</v>
      </c>
      <c r="F53">
        <f t="shared" ca="1" si="3"/>
        <v>0.82276696934744287</v>
      </c>
      <c r="G53">
        <f t="shared" ca="1" si="3"/>
        <v>0.84692103044184375</v>
      </c>
      <c r="H53">
        <f t="shared" ca="1" si="3"/>
        <v>0.76587268038187983</v>
      </c>
      <c r="I53">
        <f t="shared" ca="1" si="3"/>
        <v>7.5914320912369604E-2</v>
      </c>
      <c r="J53">
        <f t="shared" ca="1" si="3"/>
        <v>0.45289324786894536</v>
      </c>
      <c r="K53">
        <f t="shared" ca="1" si="3"/>
        <v>0.43419626985519488</v>
      </c>
      <c r="L53">
        <f t="shared" ca="1" si="4"/>
        <v>0.40283299758373436</v>
      </c>
      <c r="M53">
        <f t="shared" ca="1" si="4"/>
        <v>0.14868053212479215</v>
      </c>
      <c r="N53">
        <f t="shared" ca="1" si="4"/>
        <v>0.37011886300092911</v>
      </c>
      <c r="O53">
        <f t="shared" ca="1" si="4"/>
        <v>0.88699305486844526</v>
      </c>
      <c r="P53">
        <f t="shared" ca="1" si="4"/>
        <v>0.49604680440432425</v>
      </c>
      <c r="Q53">
        <f t="shared" ca="1" si="4"/>
        <v>0.89403163830611998</v>
      </c>
      <c r="R53">
        <f t="shared" ca="1" si="4"/>
        <v>0.29311502949173263</v>
      </c>
      <c r="S53">
        <f t="shared" ca="1" si="4"/>
        <v>0.270347397213063</v>
      </c>
      <c r="T53">
        <f t="shared" ca="1" si="4"/>
        <v>0.11190907447278414</v>
      </c>
      <c r="U53">
        <f t="shared" ca="1" si="4"/>
        <v>8.2873493745491578E-2</v>
      </c>
      <c r="V53">
        <f t="shared" ca="1" si="5"/>
        <v>0.17960203100435246</v>
      </c>
      <c r="W53">
        <f t="shared" ca="1" si="5"/>
        <v>0.73393425058863704</v>
      </c>
      <c r="X53">
        <f t="shared" ca="1" si="5"/>
        <v>0.42628272143881363</v>
      </c>
      <c r="Y53">
        <f t="shared" ca="1" si="5"/>
        <v>0.38043121430826177</v>
      </c>
      <c r="Z53">
        <f t="shared" ca="1" si="5"/>
        <v>0.39172885696103332</v>
      </c>
      <c r="AA53">
        <f t="shared" ca="1" si="5"/>
        <v>0.9504307506218268</v>
      </c>
      <c r="AB53">
        <f t="shared" ca="1" si="5"/>
        <v>0.42498107155591303</v>
      </c>
      <c r="AC53">
        <f t="shared" ca="1" si="5"/>
        <v>0.5350996491265203</v>
      </c>
      <c r="AD53">
        <f t="shared" ca="1" si="5"/>
        <v>0.68570652404532395</v>
      </c>
      <c r="AE53">
        <f t="shared" ca="1" si="5"/>
        <v>0.26010328678587163</v>
      </c>
    </row>
    <row r="54" spans="2:31" x14ac:dyDescent="0.3">
      <c r="B54">
        <f t="shared" ca="1" si="3"/>
        <v>0.10111483314191894</v>
      </c>
      <c r="C54">
        <f t="shared" ca="1" si="3"/>
        <v>0.68545868932218124</v>
      </c>
      <c r="D54">
        <f t="shared" ca="1" si="3"/>
        <v>0.62411914588018758</v>
      </c>
      <c r="E54">
        <f t="shared" ca="1" si="3"/>
        <v>3.5069014575489277E-2</v>
      </c>
      <c r="F54">
        <f t="shared" ca="1" si="3"/>
        <v>0.95925300295434024</v>
      </c>
      <c r="G54">
        <f t="shared" ca="1" si="3"/>
        <v>0.51631686447438696</v>
      </c>
      <c r="H54">
        <f t="shared" ca="1" si="3"/>
        <v>0.65729609916143716</v>
      </c>
      <c r="I54">
        <f t="shared" ca="1" si="3"/>
        <v>0.11439221760504648</v>
      </c>
      <c r="J54">
        <f t="shared" ca="1" si="3"/>
        <v>0.8136547261192959</v>
      </c>
      <c r="K54">
        <f t="shared" ca="1" si="3"/>
        <v>0.43922231216028096</v>
      </c>
      <c r="L54">
        <f t="shared" ca="1" si="4"/>
        <v>0.333186833857261</v>
      </c>
      <c r="M54">
        <f t="shared" ca="1" si="4"/>
        <v>0.6968864535010546</v>
      </c>
      <c r="N54">
        <f t="shared" ca="1" si="4"/>
        <v>0.12193112304790765</v>
      </c>
      <c r="O54">
        <f t="shared" ca="1" si="4"/>
        <v>0.28010493881713144</v>
      </c>
      <c r="P54">
        <f t="shared" ca="1" si="4"/>
        <v>2.6786353521924156E-2</v>
      </c>
      <c r="Q54">
        <f t="shared" ca="1" si="4"/>
        <v>0.93104729247057549</v>
      </c>
      <c r="R54">
        <f t="shared" ca="1" si="4"/>
        <v>0.36500557176381943</v>
      </c>
      <c r="S54">
        <f t="shared" ca="1" si="4"/>
        <v>0.74668095698724812</v>
      </c>
      <c r="T54">
        <f t="shared" ca="1" si="4"/>
        <v>0.81249723591864242</v>
      </c>
      <c r="U54">
        <f t="shared" ca="1" si="4"/>
        <v>0.63543439265206381</v>
      </c>
      <c r="V54">
        <f t="shared" ca="1" si="5"/>
        <v>0.43625130917347033</v>
      </c>
      <c r="W54">
        <f t="shared" ca="1" si="5"/>
        <v>0.87569747727412417</v>
      </c>
      <c r="X54">
        <f t="shared" ca="1" si="5"/>
        <v>0.20340743004554263</v>
      </c>
      <c r="Y54">
        <f t="shared" ca="1" si="5"/>
        <v>0.52550576116791015</v>
      </c>
      <c r="Z54">
        <f t="shared" ca="1" si="5"/>
        <v>0.41658834932910782</v>
      </c>
      <c r="AA54">
        <f t="shared" ca="1" si="5"/>
        <v>0.78945171177571827</v>
      </c>
      <c r="AB54">
        <f t="shared" ca="1" si="5"/>
        <v>0.1347701990338841</v>
      </c>
      <c r="AC54">
        <f t="shared" ca="1" si="5"/>
        <v>0.53221906559403664</v>
      </c>
      <c r="AD54">
        <f t="shared" ca="1" si="5"/>
        <v>0.13504947480557927</v>
      </c>
      <c r="AE54">
        <f t="shared" ca="1" si="5"/>
        <v>0.89430034848536866</v>
      </c>
    </row>
    <row r="55" spans="2:31" x14ac:dyDescent="0.3">
      <c r="B55">
        <f t="shared" ca="1" si="3"/>
        <v>0.373758575842428</v>
      </c>
      <c r="C55">
        <f t="shared" ca="1" si="3"/>
        <v>0.66502010300130765</v>
      </c>
      <c r="D55">
        <f t="shared" ca="1" si="3"/>
        <v>0.78988429824895645</v>
      </c>
      <c r="E55">
        <f t="shared" ca="1" si="3"/>
        <v>0.65925858439041329</v>
      </c>
      <c r="F55">
        <f t="shared" ca="1" si="3"/>
        <v>6.5654531966097274E-4</v>
      </c>
      <c r="G55">
        <f t="shared" ca="1" si="3"/>
        <v>0.25758979019909578</v>
      </c>
      <c r="H55">
        <f t="shared" ca="1" si="3"/>
        <v>0.24936831919256686</v>
      </c>
      <c r="I55">
        <f t="shared" ca="1" si="3"/>
        <v>0.14123185432432467</v>
      </c>
      <c r="J55">
        <f t="shared" ca="1" si="3"/>
        <v>4.1231025848113667E-2</v>
      </c>
      <c r="K55">
        <f t="shared" ca="1" si="3"/>
        <v>0.62975561592769047</v>
      </c>
      <c r="L55">
        <f t="shared" ca="1" si="4"/>
        <v>0.49011489956378451</v>
      </c>
      <c r="M55">
        <f t="shared" ca="1" si="4"/>
        <v>0.98882789816714833</v>
      </c>
      <c r="N55">
        <f t="shared" ca="1" si="4"/>
        <v>0.89846018744508371</v>
      </c>
      <c r="O55">
        <f t="shared" ca="1" si="4"/>
        <v>0.14822188506134254</v>
      </c>
      <c r="P55">
        <f t="shared" ca="1" si="4"/>
        <v>4.3879125841061128E-2</v>
      </c>
      <c r="Q55">
        <f t="shared" ca="1" si="4"/>
        <v>0.77342760942122402</v>
      </c>
      <c r="R55">
        <f t="shared" ca="1" si="4"/>
        <v>0.21785582940733339</v>
      </c>
      <c r="S55">
        <f t="shared" ca="1" si="4"/>
        <v>0.39649796648298619</v>
      </c>
      <c r="T55">
        <f t="shared" ca="1" si="4"/>
        <v>0.90960036360518104</v>
      </c>
      <c r="U55">
        <f t="shared" ca="1" si="4"/>
        <v>0.16288547738148917</v>
      </c>
      <c r="V55">
        <f t="shared" ca="1" si="5"/>
        <v>0.48792908649601685</v>
      </c>
      <c r="W55">
        <f t="shared" ca="1" si="5"/>
        <v>0.8561527952435084</v>
      </c>
      <c r="X55">
        <f t="shared" ca="1" si="5"/>
        <v>0.35440839281083836</v>
      </c>
      <c r="Y55">
        <f t="shared" ca="1" si="5"/>
        <v>0.89890470231064157</v>
      </c>
      <c r="Z55">
        <f t="shared" ca="1" si="5"/>
        <v>0.59125217164263422</v>
      </c>
      <c r="AA55">
        <f t="shared" ca="1" si="5"/>
        <v>0.94434170911023751</v>
      </c>
      <c r="AB55">
        <f t="shared" ca="1" si="5"/>
        <v>0.32427787544131048</v>
      </c>
      <c r="AC55">
        <f t="shared" ca="1" si="5"/>
        <v>0.54323520526172908</v>
      </c>
      <c r="AD55">
        <f t="shared" ca="1" si="5"/>
        <v>0.46587230508148475</v>
      </c>
      <c r="AE55">
        <f t="shared" ca="1" si="5"/>
        <v>7.5171015711748446E-2</v>
      </c>
    </row>
    <row r="56" spans="2:31" x14ac:dyDescent="0.3">
      <c r="B56">
        <f t="shared" ca="1" si="3"/>
        <v>0.41898623806289703</v>
      </c>
      <c r="C56">
        <f t="shared" ca="1" si="3"/>
        <v>0.24429362175318836</v>
      </c>
      <c r="D56">
        <f t="shared" ca="1" si="3"/>
        <v>0.9673182941270495</v>
      </c>
      <c r="E56">
        <f t="shared" ca="1" si="3"/>
        <v>0.90416006428002516</v>
      </c>
      <c r="F56">
        <f t="shared" ca="1" si="3"/>
        <v>7.5724756446826191E-2</v>
      </c>
      <c r="G56">
        <f t="shared" ca="1" si="3"/>
        <v>0.53160211768215526</v>
      </c>
      <c r="H56">
        <f t="shared" ca="1" si="3"/>
        <v>0.21895125497583567</v>
      </c>
      <c r="I56">
        <f t="shared" ca="1" si="3"/>
        <v>0.40026551514662212</v>
      </c>
      <c r="J56">
        <f t="shared" ca="1" si="3"/>
        <v>0.32534252504990802</v>
      </c>
      <c r="K56">
        <f t="shared" ca="1" si="3"/>
        <v>0.18543060946187251</v>
      </c>
      <c r="L56">
        <f t="shared" ca="1" si="4"/>
        <v>0.29141371587511067</v>
      </c>
      <c r="M56">
        <f t="shared" ca="1" si="4"/>
        <v>0.70166786342692955</v>
      </c>
      <c r="N56">
        <f t="shared" ca="1" si="4"/>
        <v>0.85882194693650615</v>
      </c>
      <c r="O56">
        <f t="shared" ca="1" si="4"/>
        <v>0.40593091283442995</v>
      </c>
      <c r="P56">
        <f t="shared" ca="1" si="4"/>
        <v>0.98199721045849042</v>
      </c>
      <c r="Q56">
        <f t="shared" ca="1" si="4"/>
        <v>0.58525309746568155</v>
      </c>
      <c r="R56">
        <f t="shared" ca="1" si="4"/>
        <v>0.63052376805798449</v>
      </c>
      <c r="S56">
        <f t="shared" ca="1" si="4"/>
        <v>0.78886255949170736</v>
      </c>
      <c r="T56">
        <f t="shared" ca="1" si="4"/>
        <v>0.39991625451170876</v>
      </c>
      <c r="U56">
        <f t="shared" ca="1" si="4"/>
        <v>0.84015768142292147</v>
      </c>
      <c r="V56">
        <f t="shared" ca="1" si="5"/>
        <v>0.32772923639969687</v>
      </c>
      <c r="W56">
        <f t="shared" ca="1" si="5"/>
        <v>0.83363368315206188</v>
      </c>
      <c r="X56">
        <f t="shared" ca="1" si="5"/>
        <v>0.35654437498046554</v>
      </c>
      <c r="Y56">
        <f t="shared" ca="1" si="5"/>
        <v>0.19765250151460956</v>
      </c>
      <c r="Z56">
        <f t="shared" ca="1" si="5"/>
        <v>0.1713660854802479</v>
      </c>
      <c r="AA56">
        <f t="shared" ca="1" si="5"/>
        <v>0.38376540465181552</v>
      </c>
      <c r="AB56">
        <f t="shared" ca="1" si="5"/>
        <v>0.98718790738261397</v>
      </c>
      <c r="AC56">
        <f t="shared" ca="1" si="5"/>
        <v>0.52558556775352638</v>
      </c>
      <c r="AD56">
        <f t="shared" ca="1" si="5"/>
        <v>0.9363928580152483</v>
      </c>
      <c r="AE56">
        <f t="shared" ca="1" si="5"/>
        <v>0.4872950886730491</v>
      </c>
    </row>
    <row r="57" spans="2:31" x14ac:dyDescent="0.3">
      <c r="B57">
        <f t="shared" ca="1" si="3"/>
        <v>3.424050179092486E-2</v>
      </c>
      <c r="C57">
        <f t="shared" ca="1" si="3"/>
        <v>0.54687128739454138</v>
      </c>
      <c r="D57">
        <f t="shared" ca="1" si="3"/>
        <v>0.59447465067583694</v>
      </c>
      <c r="E57">
        <f t="shared" ca="1" si="3"/>
        <v>6.1743523841836456E-2</v>
      </c>
      <c r="F57">
        <f t="shared" ca="1" si="3"/>
        <v>0.87260466515872537</v>
      </c>
      <c r="G57">
        <f t="shared" ca="1" si="3"/>
        <v>0.76149692268253322</v>
      </c>
      <c r="H57">
        <f t="shared" ca="1" si="3"/>
        <v>0.83785257814099201</v>
      </c>
      <c r="I57">
        <f t="shared" ca="1" si="3"/>
        <v>0.34218781443622248</v>
      </c>
      <c r="J57">
        <f t="shared" ca="1" si="3"/>
        <v>0.9439090582236469</v>
      </c>
      <c r="K57">
        <f t="shared" ca="1" si="3"/>
        <v>0.55419331860892207</v>
      </c>
      <c r="L57">
        <f t="shared" ca="1" si="4"/>
        <v>0.44143599086840535</v>
      </c>
      <c r="M57">
        <f t="shared" ca="1" si="4"/>
        <v>0.99248855605242525</v>
      </c>
      <c r="N57">
        <f t="shared" ca="1" si="4"/>
        <v>0.63341626734100931</v>
      </c>
      <c r="O57">
        <f t="shared" ca="1" si="4"/>
        <v>0.21458324908536208</v>
      </c>
      <c r="P57">
        <f t="shared" ca="1" si="4"/>
        <v>0.11169975117086706</v>
      </c>
      <c r="Q57">
        <f t="shared" ca="1" si="4"/>
        <v>0.10527444992884338</v>
      </c>
      <c r="R57">
        <f t="shared" ca="1" si="4"/>
        <v>0.38070399627837581</v>
      </c>
      <c r="S57">
        <f t="shared" ca="1" si="4"/>
        <v>0.60555639720968113</v>
      </c>
      <c r="T57">
        <f t="shared" ca="1" si="4"/>
        <v>0.89108993273568982</v>
      </c>
      <c r="U57">
        <f t="shared" ca="1" si="4"/>
        <v>6.1468258113505314E-2</v>
      </c>
      <c r="V57">
        <f t="shared" ca="1" si="5"/>
        <v>0.73646778752246345</v>
      </c>
      <c r="W57">
        <f t="shared" ca="1" si="5"/>
        <v>0.82390032998549256</v>
      </c>
      <c r="X57">
        <f t="shared" ca="1" si="5"/>
        <v>0.40266903302413048</v>
      </c>
      <c r="Y57">
        <f t="shared" ca="1" si="5"/>
        <v>0.87213026596405907</v>
      </c>
      <c r="Z57">
        <f t="shared" ca="1" si="5"/>
        <v>0.92400578385764831</v>
      </c>
      <c r="AA57">
        <f t="shared" ca="1" si="5"/>
        <v>0.85314251896791138</v>
      </c>
      <c r="AB57">
        <f t="shared" ca="1" si="5"/>
        <v>0.55968249827094674</v>
      </c>
      <c r="AC57">
        <f t="shared" ca="1" si="5"/>
        <v>0.63286308476715925</v>
      </c>
      <c r="AD57">
        <f t="shared" ca="1" si="5"/>
        <v>0.32373704674521608</v>
      </c>
      <c r="AE57">
        <f t="shared" ca="1" si="5"/>
        <v>0.64190127380579831</v>
      </c>
    </row>
    <row r="58" spans="2:31" x14ac:dyDescent="0.3">
      <c r="B58">
        <f t="shared" ca="1" si="3"/>
        <v>0.46700240039444108</v>
      </c>
      <c r="C58">
        <f t="shared" ca="1" si="3"/>
        <v>0.63122448583651303</v>
      </c>
      <c r="D58">
        <f t="shared" ca="1" si="3"/>
        <v>0.28820078377821368</v>
      </c>
      <c r="E58">
        <f t="shared" ca="1" si="3"/>
        <v>0.54068596617287223</v>
      </c>
      <c r="F58">
        <f t="shared" ca="1" si="3"/>
        <v>0.57156393024805752</v>
      </c>
      <c r="G58">
        <f t="shared" ca="1" si="3"/>
        <v>0.86267795916202505</v>
      </c>
      <c r="H58">
        <f t="shared" ca="1" si="3"/>
        <v>0.79906846053957459</v>
      </c>
      <c r="I58">
        <f t="shared" ca="1" si="3"/>
        <v>0.54012704831081759</v>
      </c>
      <c r="J58">
        <f t="shared" ca="1" si="3"/>
        <v>0.82795324305552498</v>
      </c>
      <c r="K58">
        <f t="shared" ca="1" si="3"/>
        <v>0.62331907404979692</v>
      </c>
      <c r="L58">
        <f t="shared" ca="1" si="4"/>
        <v>0.91532552612504325</v>
      </c>
      <c r="M58">
        <f t="shared" ca="1" si="4"/>
        <v>0.51885795728806894</v>
      </c>
      <c r="N58">
        <f t="shared" ca="1" si="4"/>
        <v>0.85310126575270218</v>
      </c>
      <c r="O58">
        <f t="shared" ca="1" si="4"/>
        <v>0.72687524429953698</v>
      </c>
      <c r="P58">
        <f t="shared" ca="1" si="4"/>
        <v>0.36091187743043474</v>
      </c>
      <c r="Q58">
        <f t="shared" ca="1" si="4"/>
        <v>0.64180323641965487</v>
      </c>
      <c r="R58">
        <f t="shared" ca="1" si="4"/>
        <v>0.51424808840611136</v>
      </c>
      <c r="S58">
        <f t="shared" ca="1" si="4"/>
        <v>0.21446929244358071</v>
      </c>
      <c r="T58">
        <f t="shared" ca="1" si="4"/>
        <v>0.77588872235947903</v>
      </c>
      <c r="U58">
        <f t="shared" ca="1" si="4"/>
        <v>0.72819107644052128</v>
      </c>
      <c r="V58">
        <f t="shared" ca="1" si="5"/>
        <v>0.89548079259509628</v>
      </c>
      <c r="W58">
        <f t="shared" ca="1" si="5"/>
        <v>0.45073660052872366</v>
      </c>
      <c r="X58">
        <f t="shared" ca="1" si="5"/>
        <v>0.53102936662259737</v>
      </c>
      <c r="Y58">
        <f t="shared" ca="1" si="5"/>
        <v>0.76858972633811451</v>
      </c>
      <c r="Z58">
        <f t="shared" ca="1" si="5"/>
        <v>0.88102609334348214</v>
      </c>
      <c r="AA58">
        <f t="shared" ca="1" si="5"/>
        <v>0.29413193148287786</v>
      </c>
      <c r="AB58">
        <f t="shared" ca="1" si="5"/>
        <v>0.33816136899821636</v>
      </c>
      <c r="AC58">
        <f t="shared" ca="1" si="5"/>
        <v>0.29214202569687386</v>
      </c>
      <c r="AD58">
        <f t="shared" ca="1" si="5"/>
        <v>0.13003572090680143</v>
      </c>
      <c r="AE58">
        <f t="shared" ca="1" si="5"/>
        <v>9.2141198322055473E-2</v>
      </c>
    </row>
    <row r="59" spans="2:31" x14ac:dyDescent="0.3">
      <c r="B59">
        <f t="shared" ca="1" si="3"/>
        <v>0.53089103087244904</v>
      </c>
      <c r="C59">
        <f t="shared" ca="1" si="3"/>
        <v>0.55812234640371372</v>
      </c>
      <c r="D59">
        <f t="shared" ca="1" si="3"/>
        <v>0.59366121528830096</v>
      </c>
      <c r="E59">
        <f t="shared" ca="1" si="3"/>
        <v>0.84862868691734938</v>
      </c>
      <c r="F59">
        <f t="shared" ca="1" si="3"/>
        <v>0.4875916201697299</v>
      </c>
      <c r="G59">
        <f t="shared" ca="1" si="3"/>
        <v>0.96265922661848791</v>
      </c>
      <c r="H59">
        <f t="shared" ca="1" si="3"/>
        <v>0.9119999320055614</v>
      </c>
      <c r="I59">
        <f t="shared" ca="1" si="3"/>
        <v>0.7744324073853992</v>
      </c>
      <c r="J59">
        <f t="shared" ca="1" si="3"/>
        <v>0.78449883977266932</v>
      </c>
      <c r="K59">
        <f t="shared" ca="1" si="3"/>
        <v>0.73369037489459044</v>
      </c>
      <c r="L59">
        <f t="shared" ca="1" si="4"/>
        <v>0.33454051149321806</v>
      </c>
      <c r="M59">
        <f t="shared" ca="1" si="4"/>
        <v>0.48377183723770423</v>
      </c>
      <c r="N59">
        <f t="shared" ca="1" si="4"/>
        <v>0.3007099526359065</v>
      </c>
      <c r="O59">
        <f t="shared" ca="1" si="4"/>
        <v>0.67570404062240463</v>
      </c>
      <c r="P59">
        <f t="shared" ca="1" si="4"/>
        <v>0.78153593086657391</v>
      </c>
      <c r="Q59">
        <f t="shared" ca="1" si="4"/>
        <v>0.49237045198359297</v>
      </c>
      <c r="R59">
        <f t="shared" ca="1" si="4"/>
        <v>0.95767040458731123</v>
      </c>
      <c r="S59">
        <f t="shared" ca="1" si="4"/>
        <v>0.37610694872259315</v>
      </c>
      <c r="T59">
        <f t="shared" ca="1" si="4"/>
        <v>9.5628223189972772E-2</v>
      </c>
      <c r="U59">
        <f t="shared" ca="1" si="4"/>
        <v>0.820271286144302</v>
      </c>
      <c r="V59">
        <f t="shared" ca="1" si="5"/>
        <v>0.62036543572814828</v>
      </c>
      <c r="W59">
        <f t="shared" ca="1" si="5"/>
        <v>0.64020049266222667</v>
      </c>
      <c r="X59">
        <f t="shared" ca="1" si="5"/>
        <v>0.476166263465295</v>
      </c>
      <c r="Y59">
        <f t="shared" ca="1" si="5"/>
        <v>0.7220512004137527</v>
      </c>
      <c r="Z59">
        <f t="shared" ca="1" si="5"/>
        <v>0.76178706080851377</v>
      </c>
      <c r="AA59">
        <f t="shared" ca="1" si="5"/>
        <v>0.70232669382555835</v>
      </c>
      <c r="AB59">
        <f t="shared" ca="1" si="5"/>
        <v>0.39726005495304201</v>
      </c>
      <c r="AC59">
        <f t="shared" ca="1" si="5"/>
        <v>9.1252004180323087E-2</v>
      </c>
      <c r="AD59">
        <f t="shared" ca="1" si="5"/>
        <v>0.75734445830406072</v>
      </c>
      <c r="AE59">
        <f t="shared" ca="1" si="5"/>
        <v>0.37700295463377498</v>
      </c>
    </row>
    <row r="60" spans="2:31" x14ac:dyDescent="0.3">
      <c r="B60">
        <f t="shared" ref="B60:K69" ca="1" si="6">RAND()</f>
        <v>0.16456223154002991</v>
      </c>
      <c r="C60">
        <f t="shared" ca="1" si="6"/>
        <v>0.57875503871617351</v>
      </c>
      <c r="D60">
        <f t="shared" ca="1" si="6"/>
        <v>0.64416733815687977</v>
      </c>
      <c r="E60">
        <f t="shared" ca="1" si="6"/>
        <v>9.7793792927212797E-2</v>
      </c>
      <c r="F60">
        <f t="shared" ca="1" si="6"/>
        <v>0.20455009335026242</v>
      </c>
      <c r="G60">
        <f t="shared" ca="1" si="6"/>
        <v>0.15619521668805114</v>
      </c>
      <c r="H60">
        <f t="shared" ca="1" si="6"/>
        <v>0.26962069730339966</v>
      </c>
      <c r="I60">
        <f t="shared" ca="1" si="6"/>
        <v>0.9042926681292438</v>
      </c>
      <c r="J60">
        <f t="shared" ca="1" si="6"/>
        <v>0.80589481373262695</v>
      </c>
      <c r="K60">
        <f t="shared" ca="1" si="6"/>
        <v>0.71424443211625421</v>
      </c>
      <c r="L60">
        <f t="shared" ref="L60:U69" ca="1" si="7">RAND()</f>
        <v>2.509957411995889E-2</v>
      </c>
      <c r="M60">
        <f t="shared" ca="1" si="7"/>
        <v>0.12298276881927706</v>
      </c>
      <c r="N60">
        <f t="shared" ca="1" si="7"/>
        <v>0.48130655287331425</v>
      </c>
      <c r="O60">
        <f t="shared" ca="1" si="7"/>
        <v>0.78477446080367308</v>
      </c>
      <c r="P60">
        <f t="shared" ca="1" si="7"/>
        <v>0.7721793552042362</v>
      </c>
      <c r="Q60">
        <f t="shared" ca="1" si="7"/>
        <v>0.6271826547556465</v>
      </c>
      <c r="R60">
        <f t="shared" ca="1" si="7"/>
        <v>0.9946457443900576</v>
      </c>
      <c r="S60">
        <f t="shared" ca="1" si="7"/>
        <v>3.6532259316198967E-2</v>
      </c>
      <c r="T60">
        <f t="shared" ca="1" si="7"/>
        <v>0.9524310360716135</v>
      </c>
      <c r="U60">
        <f t="shared" ca="1" si="7"/>
        <v>0.1997496287583822</v>
      </c>
      <c r="V60">
        <f t="shared" ref="V60:AE69" ca="1" si="8">RAND()</f>
        <v>0.40117996361152208</v>
      </c>
      <c r="W60">
        <f t="shared" ca="1" si="8"/>
        <v>0.69770795773990546</v>
      </c>
      <c r="X60">
        <f t="shared" ca="1" si="8"/>
        <v>0.70527302524770796</v>
      </c>
      <c r="Y60">
        <f t="shared" ca="1" si="8"/>
        <v>0.421392317078225</v>
      </c>
      <c r="Z60">
        <f t="shared" ca="1" si="8"/>
        <v>0.69791366106476715</v>
      </c>
      <c r="AA60">
        <f t="shared" ca="1" si="8"/>
        <v>0.99892949665625341</v>
      </c>
      <c r="AB60">
        <f t="shared" ca="1" si="8"/>
        <v>0.34678623383531781</v>
      </c>
      <c r="AC60">
        <f t="shared" ca="1" si="8"/>
        <v>0.37176819664329858</v>
      </c>
      <c r="AD60">
        <f t="shared" ca="1" si="8"/>
        <v>2.2620959290972742E-2</v>
      </c>
      <c r="AE60">
        <f t="shared" ca="1" si="8"/>
        <v>0.71793211424084014</v>
      </c>
    </row>
    <row r="61" spans="2:31" x14ac:dyDescent="0.3">
      <c r="B61">
        <f t="shared" ca="1" si="6"/>
        <v>0.61536570666064971</v>
      </c>
      <c r="C61">
        <f t="shared" ca="1" si="6"/>
        <v>0.81594583430472056</v>
      </c>
      <c r="D61">
        <f t="shared" ca="1" si="6"/>
        <v>0.84508752864619741</v>
      </c>
      <c r="E61">
        <f t="shared" ca="1" si="6"/>
        <v>0.42659950723232321</v>
      </c>
      <c r="F61">
        <f t="shared" ca="1" si="6"/>
        <v>0.61696520440965608</v>
      </c>
      <c r="G61">
        <f t="shared" ca="1" si="6"/>
        <v>0.28310820061138475</v>
      </c>
      <c r="H61">
        <f t="shared" ca="1" si="6"/>
        <v>0.90103571746264244</v>
      </c>
      <c r="I61">
        <f t="shared" ca="1" si="6"/>
        <v>0.70590466436385935</v>
      </c>
      <c r="J61">
        <f t="shared" ca="1" si="6"/>
        <v>0.29564143953409672</v>
      </c>
      <c r="K61">
        <f t="shared" ca="1" si="6"/>
        <v>0.27930804545764526</v>
      </c>
      <c r="L61">
        <f t="shared" ca="1" si="7"/>
        <v>8.6250685372717406E-2</v>
      </c>
      <c r="M61">
        <f t="shared" ca="1" si="7"/>
        <v>0.63800783257156835</v>
      </c>
      <c r="N61">
        <f t="shared" ca="1" si="7"/>
        <v>0.31263890447332976</v>
      </c>
      <c r="O61">
        <f t="shared" ca="1" si="7"/>
        <v>0.50698516565568408</v>
      </c>
      <c r="P61">
        <f t="shared" ca="1" si="7"/>
        <v>0.74995373772178553</v>
      </c>
      <c r="Q61">
        <f t="shared" ca="1" si="7"/>
        <v>0.67737894580365765</v>
      </c>
      <c r="R61">
        <f t="shared" ca="1" si="7"/>
        <v>0.98477406088441133</v>
      </c>
      <c r="S61">
        <f t="shared" ca="1" si="7"/>
        <v>0.16747514988910339</v>
      </c>
      <c r="T61">
        <f t="shared" ca="1" si="7"/>
        <v>0.56287100581915173</v>
      </c>
      <c r="U61">
        <f t="shared" ca="1" si="7"/>
        <v>0.92468705264288964</v>
      </c>
      <c r="V61">
        <f t="shared" ca="1" si="8"/>
        <v>0.56803923837212533</v>
      </c>
      <c r="W61">
        <f t="shared" ca="1" si="8"/>
        <v>0.96226012750619816</v>
      </c>
      <c r="X61">
        <f t="shared" ca="1" si="8"/>
        <v>0.49941461491981531</v>
      </c>
      <c r="Y61">
        <f t="shared" ca="1" si="8"/>
        <v>0.75809877686741878</v>
      </c>
      <c r="Z61">
        <f t="shared" ca="1" si="8"/>
        <v>0.28475173320200259</v>
      </c>
      <c r="AA61">
        <f t="shared" ca="1" si="8"/>
        <v>9.8266309411791264E-2</v>
      </c>
      <c r="AB61">
        <f t="shared" ca="1" si="8"/>
        <v>0.40432613168815923</v>
      </c>
      <c r="AC61">
        <f t="shared" ca="1" si="8"/>
        <v>0.91560869556376012</v>
      </c>
      <c r="AD61">
        <f t="shared" ca="1" si="8"/>
        <v>0.57974791586351326</v>
      </c>
      <c r="AE61">
        <f t="shared" ca="1" si="8"/>
        <v>0.63510522563036997</v>
      </c>
    </row>
    <row r="62" spans="2:31" x14ac:dyDescent="0.3">
      <c r="B62">
        <f t="shared" ca="1" si="6"/>
        <v>0.30428915367331538</v>
      </c>
      <c r="C62">
        <f t="shared" ca="1" si="6"/>
        <v>1.0276919003842089E-3</v>
      </c>
      <c r="D62">
        <f t="shared" ca="1" si="6"/>
        <v>0.32774561660644541</v>
      </c>
      <c r="E62">
        <f t="shared" ca="1" si="6"/>
        <v>0.41168072687268165</v>
      </c>
      <c r="F62">
        <f t="shared" ca="1" si="6"/>
        <v>0.76949397757121196</v>
      </c>
      <c r="G62">
        <f t="shared" ca="1" si="6"/>
        <v>6.0030360144340822E-2</v>
      </c>
      <c r="H62">
        <f t="shared" ca="1" si="6"/>
        <v>0.16524271493332088</v>
      </c>
      <c r="I62">
        <f t="shared" ca="1" si="6"/>
        <v>0.18724711492871737</v>
      </c>
      <c r="J62">
        <f t="shared" ca="1" si="6"/>
        <v>0.79625047552336103</v>
      </c>
      <c r="K62">
        <f t="shared" ca="1" si="6"/>
        <v>0.33811067340143808</v>
      </c>
      <c r="L62">
        <f t="shared" ca="1" si="7"/>
        <v>0.60993043312019157</v>
      </c>
      <c r="M62">
        <f t="shared" ca="1" si="7"/>
        <v>0.89129402336148256</v>
      </c>
      <c r="N62">
        <f t="shared" ca="1" si="7"/>
        <v>0.31378474361300901</v>
      </c>
      <c r="O62">
        <f t="shared" ca="1" si="7"/>
        <v>0.64302030931102871</v>
      </c>
      <c r="P62">
        <f t="shared" ca="1" si="7"/>
        <v>8.9342398259781186E-2</v>
      </c>
      <c r="Q62">
        <f t="shared" ca="1" si="7"/>
        <v>0.19212687255862537</v>
      </c>
      <c r="R62">
        <f t="shared" ca="1" si="7"/>
        <v>0.7644823133970633</v>
      </c>
      <c r="S62">
        <f t="shared" ca="1" si="7"/>
        <v>6.2677238093208132E-2</v>
      </c>
      <c r="T62">
        <f t="shared" ca="1" si="7"/>
        <v>0.9213777976008648</v>
      </c>
      <c r="U62">
        <f t="shared" ca="1" si="7"/>
        <v>0.38567458006288574</v>
      </c>
      <c r="V62">
        <f t="shared" ca="1" si="8"/>
        <v>7.1700880519301791E-2</v>
      </c>
      <c r="W62">
        <f t="shared" ca="1" si="8"/>
        <v>0.68291012869163215</v>
      </c>
      <c r="X62">
        <f t="shared" ca="1" si="8"/>
        <v>0.983552752584125</v>
      </c>
      <c r="Y62">
        <f t="shared" ca="1" si="8"/>
        <v>0.20240018590292069</v>
      </c>
      <c r="Z62">
        <f t="shared" ca="1" si="8"/>
        <v>0.10202536128560258</v>
      </c>
      <c r="AA62">
        <f t="shared" ca="1" si="8"/>
        <v>0.56164247005002399</v>
      </c>
      <c r="AB62">
        <f t="shared" ca="1" si="8"/>
        <v>0.37677938249364118</v>
      </c>
      <c r="AC62">
        <f t="shared" ca="1" si="8"/>
        <v>0.96356434705045246</v>
      </c>
      <c r="AD62">
        <f t="shared" ca="1" si="8"/>
        <v>0.2804961039962377</v>
      </c>
      <c r="AE62">
        <f t="shared" ca="1" si="8"/>
        <v>0.78404125538173264</v>
      </c>
    </row>
    <row r="63" spans="2:31" x14ac:dyDescent="0.3">
      <c r="B63">
        <f t="shared" ca="1" si="6"/>
        <v>0.36580518422313224</v>
      </c>
      <c r="C63">
        <f t="shared" ca="1" si="6"/>
        <v>0.1733178371025581</v>
      </c>
      <c r="D63">
        <f t="shared" ca="1" si="6"/>
        <v>0.288357803771215</v>
      </c>
      <c r="E63">
        <f t="shared" ca="1" si="6"/>
        <v>0.10142317796596795</v>
      </c>
      <c r="F63">
        <f t="shared" ca="1" si="6"/>
        <v>5.8945215536061468E-3</v>
      </c>
      <c r="G63">
        <f t="shared" ca="1" si="6"/>
        <v>0.92737955070986189</v>
      </c>
      <c r="H63">
        <f t="shared" ca="1" si="6"/>
        <v>0.89672294598826086</v>
      </c>
      <c r="I63">
        <f t="shared" ca="1" si="6"/>
        <v>0.25482999653253113</v>
      </c>
      <c r="J63">
        <f t="shared" ca="1" si="6"/>
        <v>0.59200117126530216</v>
      </c>
      <c r="K63">
        <f t="shared" ca="1" si="6"/>
        <v>0.68062118665831028</v>
      </c>
      <c r="L63">
        <f t="shared" ca="1" si="7"/>
        <v>6.1141359758340119E-2</v>
      </c>
      <c r="M63">
        <f t="shared" ca="1" si="7"/>
        <v>0.74237346648607661</v>
      </c>
      <c r="N63">
        <f t="shared" ca="1" si="7"/>
        <v>0.72869677695412749</v>
      </c>
      <c r="O63">
        <f t="shared" ca="1" si="7"/>
        <v>0.81127353322237594</v>
      </c>
      <c r="P63">
        <f t="shared" ca="1" si="7"/>
        <v>0.45388452769913679</v>
      </c>
      <c r="Q63">
        <f t="shared" ca="1" si="7"/>
        <v>0.26394894181119022</v>
      </c>
      <c r="R63">
        <f t="shared" ca="1" si="7"/>
        <v>0.33856558618692711</v>
      </c>
      <c r="S63">
        <f t="shared" ca="1" si="7"/>
        <v>0.10356656537890102</v>
      </c>
      <c r="T63">
        <f t="shared" ca="1" si="7"/>
        <v>4.6420144543873221E-2</v>
      </c>
      <c r="U63">
        <f t="shared" ca="1" si="7"/>
        <v>0.64177121404587556</v>
      </c>
      <c r="V63">
        <f t="shared" ca="1" si="8"/>
        <v>0.93935754446737052</v>
      </c>
      <c r="W63">
        <f t="shared" ca="1" si="8"/>
        <v>0.10851522559255344</v>
      </c>
      <c r="X63">
        <f t="shared" ca="1" si="8"/>
        <v>0.27480879627589783</v>
      </c>
      <c r="Y63">
        <f t="shared" ca="1" si="8"/>
        <v>0.86957168127444007</v>
      </c>
      <c r="Z63">
        <f t="shared" ca="1" si="8"/>
        <v>0.97909156345395321</v>
      </c>
      <c r="AA63">
        <f t="shared" ca="1" si="8"/>
        <v>0.62180712397550697</v>
      </c>
      <c r="AB63">
        <f t="shared" ca="1" si="8"/>
        <v>0.23728851238407245</v>
      </c>
      <c r="AC63">
        <f t="shared" ca="1" si="8"/>
        <v>0.72742347637841198</v>
      </c>
      <c r="AD63">
        <f t="shared" ca="1" si="8"/>
        <v>7.2753904538883862E-2</v>
      </c>
      <c r="AE63">
        <f t="shared" ca="1" si="8"/>
        <v>0.21890453384630271</v>
      </c>
    </row>
    <row r="64" spans="2:31" x14ac:dyDescent="0.3">
      <c r="B64">
        <f t="shared" ca="1" si="6"/>
        <v>0.40596757738864131</v>
      </c>
      <c r="C64">
        <f t="shared" ca="1" si="6"/>
        <v>0.9306786111981864</v>
      </c>
      <c r="D64">
        <f t="shared" ca="1" si="6"/>
        <v>0.32814574397833196</v>
      </c>
      <c r="E64">
        <f t="shared" ca="1" si="6"/>
        <v>0.40445136124060466</v>
      </c>
      <c r="F64">
        <f t="shared" ca="1" si="6"/>
        <v>0.15876113678456782</v>
      </c>
      <c r="G64">
        <f t="shared" ca="1" si="6"/>
        <v>0.49016876429455092</v>
      </c>
      <c r="H64">
        <f t="shared" ca="1" si="6"/>
        <v>0.94484052965729504</v>
      </c>
      <c r="I64">
        <f t="shared" ca="1" si="6"/>
        <v>0.72993926418182031</v>
      </c>
      <c r="J64">
        <f t="shared" ca="1" si="6"/>
        <v>0.9868158652137442</v>
      </c>
      <c r="K64">
        <f t="shared" ca="1" si="6"/>
        <v>0.51265405649783258</v>
      </c>
      <c r="L64">
        <f t="shared" ca="1" si="7"/>
        <v>0.54905827584324385</v>
      </c>
      <c r="M64">
        <f t="shared" ca="1" si="7"/>
        <v>0.8491332584539093</v>
      </c>
      <c r="N64">
        <f t="shared" ca="1" si="7"/>
        <v>0.23914446657758415</v>
      </c>
      <c r="O64">
        <f t="shared" ca="1" si="7"/>
        <v>0.65563871474051294</v>
      </c>
      <c r="P64">
        <f t="shared" ca="1" si="7"/>
        <v>0.29288711044850224</v>
      </c>
      <c r="Q64">
        <f t="shared" ca="1" si="7"/>
        <v>0.65411684758277655</v>
      </c>
      <c r="R64">
        <f t="shared" ca="1" si="7"/>
        <v>0.88070896953951561</v>
      </c>
      <c r="S64">
        <f t="shared" ca="1" si="7"/>
        <v>0.48779853191829137</v>
      </c>
      <c r="T64">
        <f t="shared" ca="1" si="7"/>
        <v>0.83405727232786053</v>
      </c>
      <c r="U64">
        <f t="shared" ca="1" si="7"/>
        <v>0.26846784749743691</v>
      </c>
      <c r="V64">
        <f t="shared" ca="1" si="8"/>
        <v>0.54964434791238137</v>
      </c>
      <c r="W64">
        <f t="shared" ca="1" si="8"/>
        <v>0.46047635855288793</v>
      </c>
      <c r="X64">
        <f t="shared" ca="1" si="8"/>
        <v>0.19318288864255706</v>
      </c>
      <c r="Y64">
        <f t="shared" ca="1" si="8"/>
        <v>0.58140534119627763</v>
      </c>
      <c r="Z64">
        <f t="shared" ca="1" si="8"/>
        <v>0.79669790024856901</v>
      </c>
      <c r="AA64">
        <f t="shared" ca="1" si="8"/>
        <v>0.51324563393750622</v>
      </c>
      <c r="AB64">
        <f t="shared" ca="1" si="8"/>
        <v>0.30539679448466933</v>
      </c>
      <c r="AC64">
        <f t="shared" ca="1" si="8"/>
        <v>2.6687106180071751E-2</v>
      </c>
      <c r="AD64">
        <f t="shared" ca="1" si="8"/>
        <v>0.4682634517977986</v>
      </c>
      <c r="AE64">
        <f t="shared" ca="1" si="8"/>
        <v>0.73966570985152202</v>
      </c>
    </row>
    <row r="65" spans="2:31" x14ac:dyDescent="0.3">
      <c r="B65">
        <f t="shared" ca="1" si="6"/>
        <v>0.56751128588838728</v>
      </c>
      <c r="C65">
        <f t="shared" ca="1" si="6"/>
        <v>0.43736444193930235</v>
      </c>
      <c r="D65">
        <f t="shared" ca="1" si="6"/>
        <v>0.17566704382872816</v>
      </c>
      <c r="E65">
        <f t="shared" ca="1" si="6"/>
        <v>3.3088722130519166E-2</v>
      </c>
      <c r="F65">
        <f t="shared" ca="1" si="6"/>
        <v>0.83523284408126774</v>
      </c>
      <c r="G65">
        <f t="shared" ca="1" si="6"/>
        <v>0.37507625555891266</v>
      </c>
      <c r="H65">
        <f t="shared" ca="1" si="6"/>
        <v>0.74148902853635668</v>
      </c>
      <c r="I65">
        <f t="shared" ca="1" si="6"/>
        <v>5.3409037982744767E-2</v>
      </c>
      <c r="J65">
        <f t="shared" ca="1" si="6"/>
        <v>0.67812260279380743</v>
      </c>
      <c r="K65">
        <f t="shared" ca="1" si="6"/>
        <v>0.12640940796281375</v>
      </c>
      <c r="L65">
        <f t="shared" ca="1" si="7"/>
        <v>0.41135475841645075</v>
      </c>
      <c r="M65">
        <f t="shared" ca="1" si="7"/>
        <v>0.47767030116672604</v>
      </c>
      <c r="N65">
        <f t="shared" ca="1" si="7"/>
        <v>0.75595828767958118</v>
      </c>
      <c r="O65">
        <f t="shared" ca="1" si="7"/>
        <v>0.84609964680660621</v>
      </c>
      <c r="P65">
        <f t="shared" ca="1" si="7"/>
        <v>0.26042508630962291</v>
      </c>
      <c r="Q65">
        <f t="shared" ca="1" si="7"/>
        <v>0.1591537621511363</v>
      </c>
      <c r="R65">
        <f t="shared" ca="1" si="7"/>
        <v>0.77262476598738938</v>
      </c>
      <c r="S65">
        <f t="shared" ca="1" si="7"/>
        <v>9.3123032050299093E-2</v>
      </c>
      <c r="T65">
        <f t="shared" ca="1" si="7"/>
        <v>4.9473759905513726E-2</v>
      </c>
      <c r="U65">
        <f t="shared" ca="1" si="7"/>
        <v>0.27195175101923486</v>
      </c>
      <c r="V65">
        <f t="shared" ca="1" si="8"/>
        <v>0.91376240960706845</v>
      </c>
      <c r="W65">
        <f t="shared" ca="1" si="8"/>
        <v>0.66212223148453386</v>
      </c>
      <c r="X65">
        <f t="shared" ca="1" si="8"/>
        <v>0.72339382906338301</v>
      </c>
      <c r="Y65">
        <f t="shared" ca="1" si="8"/>
        <v>0.68521658352805859</v>
      </c>
      <c r="Z65">
        <f t="shared" ca="1" si="8"/>
        <v>0.36233315238606334</v>
      </c>
      <c r="AA65">
        <f t="shared" ca="1" si="8"/>
        <v>0.57755330477063294</v>
      </c>
      <c r="AB65">
        <f t="shared" ca="1" si="8"/>
        <v>0.27699483008907144</v>
      </c>
      <c r="AC65">
        <f t="shared" ca="1" si="8"/>
        <v>0.72080904875573659</v>
      </c>
      <c r="AD65">
        <f t="shared" ca="1" si="8"/>
        <v>0.39013435312582789</v>
      </c>
      <c r="AE65">
        <f t="shared" ca="1" si="8"/>
        <v>0.96203836751380978</v>
      </c>
    </row>
    <row r="66" spans="2:31" x14ac:dyDescent="0.3">
      <c r="B66">
        <f t="shared" ca="1" si="6"/>
        <v>0.3266215977362299</v>
      </c>
      <c r="C66">
        <f t="shared" ca="1" si="6"/>
        <v>0.3115889720596412</v>
      </c>
      <c r="D66">
        <f t="shared" ca="1" si="6"/>
        <v>0.74586093696895017</v>
      </c>
      <c r="E66">
        <f t="shared" ca="1" si="6"/>
        <v>0.39115513022471937</v>
      </c>
      <c r="F66">
        <f t="shared" ca="1" si="6"/>
        <v>0.82417063721924699</v>
      </c>
      <c r="G66">
        <f t="shared" ca="1" si="6"/>
        <v>0.33047681943154661</v>
      </c>
      <c r="H66">
        <f t="shared" ca="1" si="6"/>
        <v>0.77651147030031886</v>
      </c>
      <c r="I66">
        <f t="shared" ca="1" si="6"/>
        <v>0.45683384425927098</v>
      </c>
      <c r="J66">
        <f t="shared" ca="1" si="6"/>
        <v>0.94188427928360241</v>
      </c>
      <c r="K66">
        <f t="shared" ca="1" si="6"/>
        <v>0.22642608260658625</v>
      </c>
      <c r="L66">
        <f t="shared" ca="1" si="7"/>
        <v>0.37603249150622203</v>
      </c>
      <c r="M66">
        <f t="shared" ca="1" si="7"/>
        <v>5.52046334885965E-2</v>
      </c>
      <c r="N66">
        <f t="shared" ca="1" si="7"/>
        <v>0.43161021053186932</v>
      </c>
      <c r="O66">
        <f t="shared" ca="1" si="7"/>
        <v>0.48948378812855431</v>
      </c>
      <c r="P66">
        <f t="shared" ca="1" si="7"/>
        <v>0.7365113691872649</v>
      </c>
      <c r="Q66">
        <f t="shared" ca="1" si="7"/>
        <v>0.82939875617240477</v>
      </c>
      <c r="R66">
        <f t="shared" ca="1" si="7"/>
        <v>3.0711543809812891E-2</v>
      </c>
      <c r="S66">
        <f t="shared" ca="1" si="7"/>
        <v>0.16534155223946745</v>
      </c>
      <c r="T66">
        <f t="shared" ca="1" si="7"/>
        <v>0.28479319973039807</v>
      </c>
      <c r="U66">
        <f t="shared" ca="1" si="7"/>
        <v>0.82222517729352718</v>
      </c>
      <c r="V66">
        <f t="shared" ca="1" si="8"/>
        <v>0.15391618961178022</v>
      </c>
      <c r="W66">
        <f t="shared" ca="1" si="8"/>
        <v>0.71407622331632337</v>
      </c>
      <c r="X66">
        <f t="shared" ca="1" si="8"/>
        <v>0.27761966696093232</v>
      </c>
      <c r="Y66">
        <f t="shared" ca="1" si="8"/>
        <v>0.50433421165532644</v>
      </c>
      <c r="Z66">
        <f t="shared" ca="1" si="8"/>
        <v>0.33787730447120001</v>
      </c>
      <c r="AA66">
        <f t="shared" ca="1" si="8"/>
        <v>0.68782471747321772</v>
      </c>
      <c r="AB66">
        <f t="shared" ca="1" si="8"/>
        <v>0.1067586292350548</v>
      </c>
      <c r="AC66">
        <f t="shared" ca="1" si="8"/>
        <v>6.0166523941475925E-2</v>
      </c>
      <c r="AD66">
        <f t="shared" ca="1" si="8"/>
        <v>0.23468575903919575</v>
      </c>
      <c r="AE66">
        <f t="shared" ca="1" si="8"/>
        <v>0.84268642284482631</v>
      </c>
    </row>
    <row r="67" spans="2:31" x14ac:dyDescent="0.3">
      <c r="B67">
        <f t="shared" ca="1" si="6"/>
        <v>0.90618382643547957</v>
      </c>
      <c r="C67">
        <f t="shared" ca="1" si="6"/>
        <v>0.64694988869019809</v>
      </c>
      <c r="D67">
        <f t="shared" ca="1" si="6"/>
        <v>0.70241682342823442</v>
      </c>
      <c r="E67">
        <f t="shared" ca="1" si="6"/>
        <v>0.45285521737332535</v>
      </c>
      <c r="F67">
        <f t="shared" ca="1" si="6"/>
        <v>0.21364846026039847</v>
      </c>
      <c r="G67">
        <f t="shared" ca="1" si="6"/>
        <v>8.2476562616867977E-2</v>
      </c>
      <c r="H67">
        <f t="shared" ca="1" si="6"/>
        <v>0.12553417671954148</v>
      </c>
      <c r="I67">
        <f t="shared" ca="1" si="6"/>
        <v>0.38192793067678643</v>
      </c>
      <c r="J67">
        <f t="shared" ca="1" si="6"/>
        <v>0.9534844314154034</v>
      </c>
      <c r="K67">
        <f t="shared" ca="1" si="6"/>
        <v>0.94498952829970628</v>
      </c>
      <c r="L67">
        <f t="shared" ca="1" si="7"/>
        <v>8.3976546433998545E-2</v>
      </c>
      <c r="M67">
        <f t="shared" ca="1" si="7"/>
        <v>0.21605464306551614</v>
      </c>
      <c r="N67">
        <f t="shared" ca="1" si="7"/>
        <v>0.80877759165492979</v>
      </c>
      <c r="O67">
        <f t="shared" ca="1" si="7"/>
        <v>3.7226092107896847E-2</v>
      </c>
      <c r="P67">
        <f t="shared" ca="1" si="7"/>
        <v>0.47844678740373769</v>
      </c>
      <c r="Q67">
        <f t="shared" ca="1" si="7"/>
        <v>0.46627299865465877</v>
      </c>
      <c r="R67">
        <f t="shared" ca="1" si="7"/>
        <v>0.32524742348016034</v>
      </c>
      <c r="S67">
        <f t="shared" ca="1" si="7"/>
        <v>0.56400711948105897</v>
      </c>
      <c r="T67">
        <f t="shared" ca="1" si="7"/>
        <v>0.78559746259235119</v>
      </c>
      <c r="U67">
        <f t="shared" ca="1" si="7"/>
        <v>0.73328319625930072</v>
      </c>
      <c r="V67">
        <f t="shared" ca="1" si="8"/>
        <v>0.16022013605501062</v>
      </c>
      <c r="W67">
        <f t="shared" ca="1" si="8"/>
        <v>0.48843792822890286</v>
      </c>
      <c r="X67">
        <f t="shared" ca="1" si="8"/>
        <v>0.61585145208514702</v>
      </c>
      <c r="Y67">
        <f t="shared" ca="1" si="8"/>
        <v>8.6961128655009823E-3</v>
      </c>
      <c r="Z67">
        <f t="shared" ca="1" si="8"/>
        <v>0.78747554924273144</v>
      </c>
      <c r="AA67">
        <f t="shared" ca="1" si="8"/>
        <v>0.21867184080533986</v>
      </c>
      <c r="AB67">
        <f t="shared" ca="1" si="8"/>
        <v>0.12442799560541751</v>
      </c>
      <c r="AC67">
        <f t="shared" ca="1" si="8"/>
        <v>0.83788953273552647</v>
      </c>
      <c r="AD67">
        <f t="shared" ca="1" si="8"/>
        <v>0.67433322090751813</v>
      </c>
      <c r="AE67">
        <f t="shared" ca="1" si="8"/>
        <v>0.39450799370949063</v>
      </c>
    </row>
    <row r="68" spans="2:31" x14ac:dyDescent="0.3">
      <c r="B68">
        <f t="shared" ca="1" si="6"/>
        <v>0.88730100610871698</v>
      </c>
      <c r="C68">
        <f t="shared" ca="1" si="6"/>
        <v>0.77015334222646459</v>
      </c>
      <c r="D68">
        <f t="shared" ca="1" si="6"/>
        <v>0.93926879404767605</v>
      </c>
      <c r="E68">
        <f t="shared" ca="1" si="6"/>
        <v>0.26236920291152099</v>
      </c>
      <c r="F68">
        <f t="shared" ca="1" si="6"/>
        <v>0.53834141555879356</v>
      </c>
      <c r="G68">
        <f t="shared" ca="1" si="6"/>
        <v>0.69375084150448618</v>
      </c>
      <c r="H68">
        <f t="shared" ca="1" si="6"/>
        <v>0.87480729292755366</v>
      </c>
      <c r="I68">
        <f t="shared" ca="1" si="6"/>
        <v>0.28680006926921164</v>
      </c>
      <c r="J68">
        <f t="shared" ca="1" si="6"/>
        <v>0.77284140851942462</v>
      </c>
      <c r="K68">
        <f t="shared" ca="1" si="6"/>
        <v>0.22976901684232964</v>
      </c>
      <c r="L68">
        <f t="shared" ca="1" si="7"/>
        <v>0.2266590410362328</v>
      </c>
      <c r="M68">
        <f t="shared" ca="1" si="7"/>
        <v>0.77701001242653867</v>
      </c>
      <c r="N68">
        <f t="shared" ca="1" si="7"/>
        <v>0.52729515151333128</v>
      </c>
      <c r="O68">
        <f t="shared" ca="1" si="7"/>
        <v>0.62104836250397244</v>
      </c>
      <c r="P68">
        <f t="shared" ca="1" si="7"/>
        <v>9.9420600892221156E-2</v>
      </c>
      <c r="Q68">
        <f t="shared" ca="1" si="7"/>
        <v>0.63739823781701377</v>
      </c>
      <c r="R68">
        <f t="shared" ca="1" si="7"/>
        <v>0.32475573477627706</v>
      </c>
      <c r="S68">
        <f t="shared" ca="1" si="7"/>
        <v>0.12576249147080504</v>
      </c>
      <c r="T68">
        <f t="shared" ca="1" si="7"/>
        <v>8.5216824711482619E-2</v>
      </c>
      <c r="U68">
        <f t="shared" ca="1" si="7"/>
        <v>0.30209488746815105</v>
      </c>
      <c r="V68">
        <f t="shared" ca="1" si="8"/>
        <v>0.22972108419585258</v>
      </c>
      <c r="W68">
        <f t="shared" ca="1" si="8"/>
        <v>0.85755202057674329</v>
      </c>
      <c r="X68">
        <f t="shared" ca="1" si="8"/>
        <v>0.39503576265355633</v>
      </c>
      <c r="Y68">
        <f t="shared" ca="1" si="8"/>
        <v>0.90705464909506706</v>
      </c>
      <c r="Z68">
        <f t="shared" ca="1" si="8"/>
        <v>0.75172545847155026</v>
      </c>
      <c r="AA68">
        <f t="shared" ca="1" si="8"/>
        <v>0.16205482114433067</v>
      </c>
      <c r="AB68">
        <f t="shared" ca="1" si="8"/>
        <v>0.86467271436932536</v>
      </c>
      <c r="AC68">
        <f t="shared" ca="1" si="8"/>
        <v>8.5393885114995349E-2</v>
      </c>
      <c r="AD68">
        <f t="shared" ca="1" si="8"/>
        <v>0.73545199744273648</v>
      </c>
      <c r="AE68">
        <f t="shared" ca="1" si="8"/>
        <v>9.06755040217333E-2</v>
      </c>
    </row>
    <row r="69" spans="2:31" x14ac:dyDescent="0.3">
      <c r="B69">
        <f t="shared" ca="1" si="6"/>
        <v>0.7469584918545995</v>
      </c>
      <c r="C69">
        <f t="shared" ca="1" si="6"/>
        <v>9.524043528342796E-3</v>
      </c>
      <c r="D69">
        <f t="shared" ca="1" si="6"/>
        <v>0.26451463161017497</v>
      </c>
      <c r="E69">
        <f t="shared" ca="1" si="6"/>
        <v>0.74331057811135426</v>
      </c>
      <c r="F69">
        <f t="shared" ca="1" si="6"/>
        <v>8.4159656203860234E-2</v>
      </c>
      <c r="G69">
        <f t="shared" ca="1" si="6"/>
        <v>0.58668901666390427</v>
      </c>
      <c r="H69">
        <f t="shared" ca="1" si="6"/>
        <v>0.37515277079896792</v>
      </c>
      <c r="I69">
        <f t="shared" ca="1" si="6"/>
        <v>0.19419242702075135</v>
      </c>
      <c r="J69">
        <f t="shared" ca="1" si="6"/>
        <v>0.98869594393921401</v>
      </c>
      <c r="K69">
        <f t="shared" ca="1" si="6"/>
        <v>0.24027872609143053</v>
      </c>
      <c r="L69">
        <f t="shared" ca="1" si="7"/>
        <v>0.63313603011160691</v>
      </c>
      <c r="M69">
        <f t="shared" ca="1" si="7"/>
        <v>0.94465144170961324</v>
      </c>
      <c r="N69">
        <f t="shared" ca="1" si="7"/>
        <v>0.68747921030869663</v>
      </c>
      <c r="O69">
        <f t="shared" ca="1" si="7"/>
        <v>0.20155545791775875</v>
      </c>
      <c r="P69">
        <f t="shared" ca="1" si="7"/>
        <v>0.77863661831360531</v>
      </c>
      <c r="Q69">
        <f t="shared" ca="1" si="7"/>
        <v>0.64235488337423008</v>
      </c>
      <c r="R69">
        <f t="shared" ca="1" si="7"/>
        <v>0.37342745421885493</v>
      </c>
      <c r="S69">
        <f t="shared" ca="1" si="7"/>
        <v>0.72468812752817624</v>
      </c>
      <c r="T69">
        <f t="shared" ca="1" si="7"/>
        <v>0.19076604837873212</v>
      </c>
      <c r="U69">
        <f t="shared" ca="1" si="7"/>
        <v>0.79940733520500751</v>
      </c>
      <c r="V69">
        <f t="shared" ca="1" si="8"/>
        <v>5.0869369752082783E-2</v>
      </c>
      <c r="W69">
        <f t="shared" ca="1" si="8"/>
        <v>0.72832089831684677</v>
      </c>
      <c r="X69">
        <f t="shared" ca="1" si="8"/>
        <v>0.54174900660811698</v>
      </c>
      <c r="Y69">
        <f t="shared" ca="1" si="8"/>
        <v>0.44184201425584035</v>
      </c>
      <c r="Z69">
        <f t="shared" ca="1" si="8"/>
        <v>0.8364963359142914</v>
      </c>
      <c r="AA69">
        <f t="shared" ca="1" si="8"/>
        <v>0.70732360954443685</v>
      </c>
      <c r="AB69">
        <f t="shared" ca="1" si="8"/>
        <v>0.63511821572238514</v>
      </c>
      <c r="AC69">
        <f t="shared" ca="1" si="8"/>
        <v>0.55192177896504657</v>
      </c>
      <c r="AD69">
        <f t="shared" ca="1" si="8"/>
        <v>0.29908772984206955</v>
      </c>
      <c r="AE69">
        <f t="shared" ca="1" si="8"/>
        <v>0.88830951641684575</v>
      </c>
    </row>
    <row r="70" spans="2:31" x14ac:dyDescent="0.3">
      <c r="B70">
        <f t="shared" ref="B70:K79" ca="1" si="9">RAND()</f>
        <v>0.79723826316224589</v>
      </c>
      <c r="C70">
        <f t="shared" ca="1" si="9"/>
        <v>0.80965135029662583</v>
      </c>
      <c r="D70">
        <f t="shared" ca="1" si="9"/>
        <v>0.37578640915897532</v>
      </c>
      <c r="E70">
        <f t="shared" ca="1" si="9"/>
        <v>0.1149744892993747</v>
      </c>
      <c r="F70">
        <f t="shared" ca="1" si="9"/>
        <v>0.40147679945925052</v>
      </c>
      <c r="G70">
        <f t="shared" ca="1" si="9"/>
        <v>0.61156604722527841</v>
      </c>
      <c r="H70">
        <f t="shared" ca="1" si="9"/>
        <v>0.24624786060963499</v>
      </c>
      <c r="I70">
        <f t="shared" ca="1" si="9"/>
        <v>0.3183010814439069</v>
      </c>
      <c r="J70">
        <f t="shared" ca="1" si="9"/>
        <v>0.16669452948594277</v>
      </c>
      <c r="K70">
        <f t="shared" ca="1" si="9"/>
        <v>0.73169283856323042</v>
      </c>
      <c r="L70">
        <f t="shared" ref="L70:U79" ca="1" si="10">RAND()</f>
        <v>0.16612568636987712</v>
      </c>
      <c r="M70">
        <f t="shared" ca="1" si="10"/>
        <v>3.8382527103794917E-2</v>
      </c>
      <c r="N70">
        <f t="shared" ca="1" si="10"/>
        <v>6.2705127331952326E-2</v>
      </c>
      <c r="O70">
        <f t="shared" ca="1" si="10"/>
        <v>0.83829053845100621</v>
      </c>
      <c r="P70">
        <f t="shared" ca="1" si="10"/>
        <v>0.87472018771392435</v>
      </c>
      <c r="Q70">
        <f t="shared" ca="1" si="10"/>
        <v>0.60917049110963384</v>
      </c>
      <c r="R70">
        <f t="shared" ca="1" si="10"/>
        <v>0.40773829991763666</v>
      </c>
      <c r="S70">
        <f t="shared" ca="1" si="10"/>
        <v>0.98881951036553484</v>
      </c>
      <c r="T70">
        <f t="shared" ca="1" si="10"/>
        <v>0.1049564700652037</v>
      </c>
      <c r="U70">
        <f t="shared" ca="1" si="10"/>
        <v>0.48721042963751809</v>
      </c>
      <c r="V70">
        <f t="shared" ref="V70:AE79" ca="1" si="11">RAND()</f>
        <v>1.6217888547972459E-2</v>
      </c>
      <c r="W70">
        <f t="shared" ca="1" si="11"/>
        <v>0.35615567568359108</v>
      </c>
      <c r="X70">
        <f t="shared" ca="1" si="11"/>
        <v>0.6905757894996114</v>
      </c>
      <c r="Y70">
        <f t="shared" ca="1" si="11"/>
        <v>0.72757145390382849</v>
      </c>
      <c r="Z70">
        <f t="shared" ca="1" si="11"/>
        <v>0.56435355304489399</v>
      </c>
      <c r="AA70">
        <f t="shared" ca="1" si="11"/>
        <v>0.66697413975695397</v>
      </c>
      <c r="AB70">
        <f t="shared" ca="1" si="11"/>
        <v>0.31793663039810172</v>
      </c>
      <c r="AC70">
        <f t="shared" ca="1" si="11"/>
        <v>0.10549909475923003</v>
      </c>
      <c r="AD70">
        <f t="shared" ca="1" si="11"/>
        <v>0.24293800754452288</v>
      </c>
      <c r="AE70">
        <f t="shared" ca="1" si="11"/>
        <v>0.96080150809566689</v>
      </c>
    </row>
    <row r="71" spans="2:31" x14ac:dyDescent="0.3">
      <c r="B71">
        <f t="shared" ca="1" si="9"/>
        <v>0.57710512926464674</v>
      </c>
      <c r="C71">
        <f t="shared" ca="1" si="9"/>
        <v>1.7347090737120929E-2</v>
      </c>
      <c r="D71">
        <f t="shared" ca="1" si="9"/>
        <v>0.59167152225748265</v>
      </c>
      <c r="E71">
        <f t="shared" ca="1" si="9"/>
        <v>0.13138991391123689</v>
      </c>
      <c r="F71">
        <f t="shared" ca="1" si="9"/>
        <v>0.59473781314671736</v>
      </c>
      <c r="G71">
        <f t="shared" ca="1" si="9"/>
        <v>0.91562808378099447</v>
      </c>
      <c r="H71">
        <f t="shared" ca="1" si="9"/>
        <v>0.10647635689683138</v>
      </c>
      <c r="I71">
        <f t="shared" ca="1" si="9"/>
        <v>7.9716439197321742E-2</v>
      </c>
      <c r="J71">
        <f t="shared" ca="1" si="9"/>
        <v>0.204242784791691</v>
      </c>
      <c r="K71">
        <f t="shared" ca="1" si="9"/>
        <v>0.56898410709548841</v>
      </c>
      <c r="L71">
        <f t="shared" ca="1" si="10"/>
        <v>0.97773726271327721</v>
      </c>
      <c r="M71">
        <f t="shared" ca="1" si="10"/>
        <v>0.84215114654950751</v>
      </c>
      <c r="N71">
        <f t="shared" ca="1" si="10"/>
        <v>0.18079939152291513</v>
      </c>
      <c r="O71">
        <f t="shared" ca="1" si="10"/>
        <v>0.20516948094812371</v>
      </c>
      <c r="P71">
        <f t="shared" ca="1" si="10"/>
        <v>0.61164788132379067</v>
      </c>
      <c r="Q71">
        <f t="shared" ca="1" si="10"/>
        <v>0.14809085845446734</v>
      </c>
      <c r="R71">
        <f t="shared" ca="1" si="10"/>
        <v>0.43660897707549684</v>
      </c>
      <c r="S71">
        <f t="shared" ca="1" si="10"/>
        <v>0.41321915100061862</v>
      </c>
      <c r="T71">
        <f t="shared" ca="1" si="10"/>
        <v>6.2437826305977051E-2</v>
      </c>
      <c r="U71">
        <f t="shared" ca="1" si="10"/>
        <v>0.71111405262461114</v>
      </c>
      <c r="V71">
        <f t="shared" ca="1" si="11"/>
        <v>2.8052111501132737E-2</v>
      </c>
      <c r="W71">
        <f t="shared" ca="1" si="11"/>
        <v>0.16198113482450882</v>
      </c>
      <c r="X71">
        <f t="shared" ca="1" si="11"/>
        <v>0.54769887528101258</v>
      </c>
      <c r="Y71">
        <f t="shared" ca="1" si="11"/>
        <v>0.64569151531160585</v>
      </c>
      <c r="Z71">
        <f t="shared" ca="1" si="11"/>
        <v>0.29207151659864694</v>
      </c>
      <c r="AA71">
        <f t="shared" ca="1" si="11"/>
        <v>0.58966304291992655</v>
      </c>
      <c r="AB71">
        <f t="shared" ca="1" si="11"/>
        <v>0.23463785113969249</v>
      </c>
      <c r="AC71">
        <f t="shared" ca="1" si="11"/>
        <v>0.39619420739752975</v>
      </c>
      <c r="AD71">
        <f t="shared" ca="1" si="11"/>
        <v>0.69220902832780751</v>
      </c>
      <c r="AE71">
        <f t="shared" ca="1" si="11"/>
        <v>0.36304662275005883</v>
      </c>
    </row>
    <row r="72" spans="2:31" x14ac:dyDescent="0.3">
      <c r="B72">
        <f t="shared" ca="1" si="9"/>
        <v>0.46493755418213523</v>
      </c>
      <c r="C72">
        <f t="shared" ca="1" si="9"/>
        <v>0.40395617661686001</v>
      </c>
      <c r="D72">
        <f t="shared" ca="1" si="9"/>
        <v>0.36159175533821575</v>
      </c>
      <c r="E72">
        <f t="shared" ca="1" si="9"/>
        <v>0.76246311625652563</v>
      </c>
      <c r="F72">
        <f t="shared" ca="1" si="9"/>
        <v>0.48941565381491259</v>
      </c>
      <c r="G72">
        <f t="shared" ca="1" si="9"/>
        <v>0.91877386097686742</v>
      </c>
      <c r="H72">
        <f t="shared" ca="1" si="9"/>
        <v>0.4617358157887157</v>
      </c>
      <c r="I72">
        <f t="shared" ca="1" si="9"/>
        <v>0.72530805506728324</v>
      </c>
      <c r="J72">
        <f t="shared" ca="1" si="9"/>
        <v>0.90749556878679027</v>
      </c>
      <c r="K72">
        <f t="shared" ca="1" si="9"/>
        <v>0.1029117369482524</v>
      </c>
      <c r="L72">
        <f t="shared" ca="1" si="10"/>
        <v>0.50869479530973916</v>
      </c>
      <c r="M72">
        <f t="shared" ca="1" si="10"/>
        <v>0.79943970754457894</v>
      </c>
      <c r="N72">
        <f t="shared" ca="1" si="10"/>
        <v>0.80242216807937528</v>
      </c>
      <c r="O72">
        <f t="shared" ca="1" si="10"/>
        <v>0.90709613024825164</v>
      </c>
      <c r="P72">
        <f t="shared" ca="1" si="10"/>
        <v>0.22082229601163306</v>
      </c>
      <c r="Q72">
        <f t="shared" ca="1" si="10"/>
        <v>0.96079925621586515</v>
      </c>
      <c r="R72">
        <f t="shared" ca="1" si="10"/>
        <v>0.96148553836230688</v>
      </c>
      <c r="S72">
        <f t="shared" ca="1" si="10"/>
        <v>0.28660524982571656</v>
      </c>
      <c r="T72">
        <f t="shared" ca="1" si="10"/>
        <v>0.38734093048058504</v>
      </c>
      <c r="U72">
        <f t="shared" ca="1" si="10"/>
        <v>0.48530455288977503</v>
      </c>
      <c r="V72">
        <f t="shared" ca="1" si="11"/>
        <v>0.44224355743334587</v>
      </c>
      <c r="W72">
        <f t="shared" ca="1" si="11"/>
        <v>0.19806851813027526</v>
      </c>
      <c r="X72">
        <f t="shared" ca="1" si="11"/>
        <v>0.29304416469994199</v>
      </c>
      <c r="Y72">
        <f t="shared" ca="1" si="11"/>
        <v>0.34925992436255981</v>
      </c>
      <c r="Z72">
        <f t="shared" ca="1" si="11"/>
        <v>0.79036125984363736</v>
      </c>
      <c r="AA72">
        <f t="shared" ca="1" si="11"/>
        <v>0.29452999025148596</v>
      </c>
      <c r="AB72">
        <f t="shared" ca="1" si="11"/>
        <v>0.76439091772632639</v>
      </c>
      <c r="AC72">
        <f t="shared" ca="1" si="11"/>
        <v>0.26235139638710175</v>
      </c>
      <c r="AD72">
        <f t="shared" ca="1" si="11"/>
        <v>0.10131870730031434</v>
      </c>
      <c r="AE72">
        <f t="shared" ca="1" si="11"/>
        <v>0.44067711961178091</v>
      </c>
    </row>
    <row r="73" spans="2:31" x14ac:dyDescent="0.3">
      <c r="B73">
        <f t="shared" ca="1" si="9"/>
        <v>0.90492102129310781</v>
      </c>
      <c r="C73">
        <f t="shared" ca="1" si="9"/>
        <v>0.25870009103159486</v>
      </c>
      <c r="D73">
        <f t="shared" ca="1" si="9"/>
        <v>0.78648277905417285</v>
      </c>
      <c r="E73">
        <f t="shared" ca="1" si="9"/>
        <v>3.59001278667197E-2</v>
      </c>
      <c r="F73">
        <f t="shared" ca="1" si="9"/>
        <v>0.26146263854270102</v>
      </c>
      <c r="G73">
        <f t="shared" ca="1" si="9"/>
        <v>0.1973373521676553</v>
      </c>
      <c r="H73">
        <f t="shared" ca="1" si="9"/>
        <v>4.0931270782218476E-2</v>
      </c>
      <c r="I73">
        <f t="shared" ca="1" si="9"/>
        <v>0.44291106855419837</v>
      </c>
      <c r="J73">
        <f t="shared" ca="1" si="9"/>
        <v>0.68600260503701804</v>
      </c>
      <c r="K73">
        <f t="shared" ca="1" si="9"/>
        <v>0.5002010666536032</v>
      </c>
      <c r="L73">
        <f t="shared" ca="1" si="10"/>
        <v>0.84485173343515463</v>
      </c>
      <c r="M73">
        <f t="shared" ca="1" si="10"/>
        <v>0.42904322622273039</v>
      </c>
      <c r="N73">
        <f t="shared" ca="1" si="10"/>
        <v>0.73976353897018865</v>
      </c>
      <c r="O73">
        <f t="shared" ca="1" si="10"/>
        <v>7.0795679196589134E-3</v>
      </c>
      <c r="P73">
        <f t="shared" ca="1" si="10"/>
        <v>0.95711187787067709</v>
      </c>
      <c r="Q73">
        <f t="shared" ca="1" si="10"/>
        <v>0.31124587973504436</v>
      </c>
      <c r="R73">
        <f t="shared" ca="1" si="10"/>
        <v>0.88097952539249924</v>
      </c>
      <c r="S73">
        <f t="shared" ca="1" si="10"/>
        <v>0.90119841691532354</v>
      </c>
      <c r="T73">
        <f t="shared" ca="1" si="10"/>
        <v>0.47415638645931324</v>
      </c>
      <c r="U73">
        <f t="shared" ca="1" si="10"/>
        <v>0.90237886461525907</v>
      </c>
      <c r="V73">
        <f t="shared" ca="1" si="11"/>
        <v>0.94396609834687051</v>
      </c>
      <c r="W73">
        <f t="shared" ca="1" si="11"/>
        <v>2.3290157733260042E-2</v>
      </c>
      <c r="X73">
        <f t="shared" ca="1" si="11"/>
        <v>0.4510550822887418</v>
      </c>
      <c r="Y73">
        <f t="shared" ca="1" si="11"/>
        <v>0.34499946319949992</v>
      </c>
      <c r="Z73">
        <f t="shared" ca="1" si="11"/>
        <v>0.17026103985981056</v>
      </c>
      <c r="AA73">
        <f t="shared" ca="1" si="11"/>
        <v>0.69503705671926075</v>
      </c>
      <c r="AB73">
        <f t="shared" ca="1" si="11"/>
        <v>5.2284259246178522E-2</v>
      </c>
      <c r="AC73">
        <f t="shared" ca="1" si="11"/>
        <v>0.61366876664894066</v>
      </c>
      <c r="AD73">
        <f t="shared" ca="1" si="11"/>
        <v>0.35784567170009662</v>
      </c>
      <c r="AE73">
        <f t="shared" ca="1" si="11"/>
        <v>0.35965243037080746</v>
      </c>
    </row>
    <row r="74" spans="2:31" x14ac:dyDescent="0.3">
      <c r="B74">
        <f t="shared" ca="1" si="9"/>
        <v>6.7218035376272356E-2</v>
      </c>
      <c r="C74">
        <f t="shared" ca="1" si="9"/>
        <v>0.11809957143217353</v>
      </c>
      <c r="D74">
        <f t="shared" ca="1" si="9"/>
        <v>0.67079796075465148</v>
      </c>
      <c r="E74">
        <f t="shared" ca="1" si="9"/>
        <v>0.12141935352415789</v>
      </c>
      <c r="F74">
        <f t="shared" ca="1" si="9"/>
        <v>0.99001222811867673</v>
      </c>
      <c r="G74">
        <f t="shared" ca="1" si="9"/>
        <v>0.13356874913227967</v>
      </c>
      <c r="H74">
        <f t="shared" ca="1" si="9"/>
        <v>0.44780798714480524</v>
      </c>
      <c r="I74">
        <f t="shared" ca="1" si="9"/>
        <v>4.0244015984843173E-2</v>
      </c>
      <c r="J74">
        <f t="shared" ca="1" si="9"/>
        <v>0.71640656929192392</v>
      </c>
      <c r="K74">
        <f t="shared" ca="1" si="9"/>
        <v>0.9043381610395369</v>
      </c>
      <c r="L74">
        <f t="shared" ca="1" si="10"/>
        <v>0.55306924052143769</v>
      </c>
      <c r="M74">
        <f t="shared" ca="1" si="10"/>
        <v>0.83019465861322894</v>
      </c>
      <c r="N74">
        <f t="shared" ca="1" si="10"/>
        <v>0.64775673227355801</v>
      </c>
      <c r="O74">
        <f t="shared" ca="1" si="10"/>
        <v>0.46812304548745276</v>
      </c>
      <c r="P74">
        <f t="shared" ca="1" si="10"/>
        <v>0.16467333225185699</v>
      </c>
      <c r="Q74">
        <f t="shared" ca="1" si="10"/>
        <v>0.40087092417597514</v>
      </c>
      <c r="R74">
        <f t="shared" ca="1" si="10"/>
        <v>0.52257301129459077</v>
      </c>
      <c r="S74">
        <f t="shared" ca="1" si="10"/>
        <v>2.660739700756487E-2</v>
      </c>
      <c r="T74">
        <f t="shared" ca="1" si="10"/>
        <v>0.81853327363781769</v>
      </c>
      <c r="U74">
        <f t="shared" ca="1" si="10"/>
        <v>0.90669048022336196</v>
      </c>
      <c r="V74">
        <f t="shared" ca="1" si="11"/>
        <v>0.12938553746871229</v>
      </c>
      <c r="W74">
        <f t="shared" ca="1" si="11"/>
        <v>0.43874534757534556</v>
      </c>
      <c r="X74">
        <f t="shared" ca="1" si="11"/>
        <v>0.23329879017896094</v>
      </c>
      <c r="Y74">
        <f t="shared" ca="1" si="11"/>
        <v>0.60075572465025751</v>
      </c>
      <c r="Z74">
        <f t="shared" ca="1" si="11"/>
        <v>0.18301490975711743</v>
      </c>
      <c r="AA74">
        <f t="shared" ca="1" si="11"/>
        <v>0.33825187739637075</v>
      </c>
      <c r="AB74">
        <f t="shared" ca="1" si="11"/>
        <v>0.71144760461026335</v>
      </c>
      <c r="AC74">
        <f t="shared" ca="1" si="11"/>
        <v>0.44817229616175647</v>
      </c>
      <c r="AD74">
        <f t="shared" ca="1" si="11"/>
        <v>0.34917389729112736</v>
      </c>
      <c r="AE74">
        <f t="shared" ca="1" si="11"/>
        <v>0.39814049963316273</v>
      </c>
    </row>
    <row r="75" spans="2:31" x14ac:dyDescent="0.3">
      <c r="B75">
        <f t="shared" ca="1" si="9"/>
        <v>6.3149049333024454E-2</v>
      </c>
      <c r="C75">
        <f t="shared" ca="1" si="9"/>
        <v>0.46602706669884258</v>
      </c>
      <c r="D75">
        <f t="shared" ca="1" si="9"/>
        <v>9.1157183592984303E-2</v>
      </c>
      <c r="E75">
        <f t="shared" ca="1" si="9"/>
        <v>0.61957843704140037</v>
      </c>
      <c r="F75">
        <f t="shared" ca="1" si="9"/>
        <v>0.17863845346064977</v>
      </c>
      <c r="G75">
        <f t="shared" ca="1" si="9"/>
        <v>0.67457156210706248</v>
      </c>
      <c r="H75">
        <f t="shared" ca="1" si="9"/>
        <v>0.19503749562795103</v>
      </c>
      <c r="I75">
        <f t="shared" ca="1" si="9"/>
        <v>0.37348372981321942</v>
      </c>
      <c r="J75">
        <f t="shared" ca="1" si="9"/>
        <v>0.57887813427653123</v>
      </c>
      <c r="K75">
        <f t="shared" ca="1" si="9"/>
        <v>0.41241905621976138</v>
      </c>
      <c r="L75">
        <f t="shared" ca="1" si="10"/>
        <v>0.13208442032952039</v>
      </c>
      <c r="M75">
        <f t="shared" ca="1" si="10"/>
        <v>0.6765014517279635</v>
      </c>
      <c r="N75">
        <f t="shared" ca="1" si="10"/>
        <v>0.63480960945440668</v>
      </c>
      <c r="O75">
        <f t="shared" ca="1" si="10"/>
        <v>0.81513323313404484</v>
      </c>
      <c r="P75">
        <f t="shared" ca="1" si="10"/>
        <v>0.54552528319245841</v>
      </c>
      <c r="Q75">
        <f t="shared" ca="1" si="10"/>
        <v>0.68988231323522986</v>
      </c>
      <c r="R75">
        <f t="shared" ca="1" si="10"/>
        <v>0.32486290146759345</v>
      </c>
      <c r="S75">
        <f t="shared" ca="1" si="10"/>
        <v>0.72834879705747557</v>
      </c>
      <c r="T75">
        <f t="shared" ca="1" si="10"/>
        <v>0.76351868667111877</v>
      </c>
      <c r="U75">
        <f t="shared" ca="1" si="10"/>
        <v>0.30216395394426954</v>
      </c>
      <c r="V75">
        <f t="shared" ca="1" si="11"/>
        <v>0.72142254729191979</v>
      </c>
      <c r="W75">
        <f t="shared" ca="1" si="11"/>
        <v>0.94191122039988717</v>
      </c>
      <c r="X75">
        <f t="shared" ca="1" si="11"/>
        <v>3.3879501498869757E-2</v>
      </c>
      <c r="Y75">
        <f t="shared" ca="1" si="11"/>
        <v>0.77536122110798278</v>
      </c>
      <c r="Z75">
        <f t="shared" ca="1" si="11"/>
        <v>0.92348681745454719</v>
      </c>
      <c r="AA75">
        <f t="shared" ca="1" si="11"/>
        <v>0.93714613173988948</v>
      </c>
      <c r="AB75">
        <f t="shared" ca="1" si="11"/>
        <v>0.59166335598531106</v>
      </c>
      <c r="AC75">
        <f t="shared" ca="1" si="11"/>
        <v>0.85025764548986715</v>
      </c>
      <c r="AD75">
        <f t="shared" ca="1" si="11"/>
        <v>0.38699103254714284</v>
      </c>
      <c r="AE75">
        <f t="shared" ca="1" si="11"/>
        <v>0.85838261521561421</v>
      </c>
    </row>
    <row r="76" spans="2:31" x14ac:dyDescent="0.3">
      <c r="B76">
        <f t="shared" ca="1" si="9"/>
        <v>0.53524560183435654</v>
      </c>
      <c r="C76">
        <f t="shared" ca="1" si="9"/>
        <v>0.13596618660032933</v>
      </c>
      <c r="D76">
        <f t="shared" ca="1" si="9"/>
        <v>1.4654784562325662E-2</v>
      </c>
      <c r="E76">
        <f t="shared" ca="1" si="9"/>
        <v>2.4315581690720123E-2</v>
      </c>
      <c r="F76">
        <f t="shared" ca="1" si="9"/>
        <v>0.76212330603621736</v>
      </c>
      <c r="G76">
        <f t="shared" ca="1" si="9"/>
        <v>0.28841775748966869</v>
      </c>
      <c r="H76">
        <f t="shared" ca="1" si="9"/>
        <v>0.24988057130205577</v>
      </c>
      <c r="I76">
        <f t="shared" ca="1" si="9"/>
        <v>0.25659694059375848</v>
      </c>
      <c r="J76">
        <f t="shared" ca="1" si="9"/>
        <v>0.91477907238983747</v>
      </c>
      <c r="K76">
        <f t="shared" ca="1" si="9"/>
        <v>0.67861760025174522</v>
      </c>
      <c r="L76">
        <f t="shared" ca="1" si="10"/>
        <v>0.70455832304248567</v>
      </c>
      <c r="M76">
        <f t="shared" ca="1" si="10"/>
        <v>0.75333400176387766</v>
      </c>
      <c r="N76">
        <f t="shared" ca="1" si="10"/>
        <v>0.813719784848973</v>
      </c>
      <c r="O76">
        <f t="shared" ca="1" si="10"/>
        <v>0.14668591719629864</v>
      </c>
      <c r="P76">
        <f t="shared" ca="1" si="10"/>
        <v>0.77628911097822995</v>
      </c>
      <c r="Q76">
        <f t="shared" ca="1" si="10"/>
        <v>0.28108797089002935</v>
      </c>
      <c r="R76">
        <f t="shared" ca="1" si="10"/>
        <v>0.19774664097046024</v>
      </c>
      <c r="S76">
        <f t="shared" ca="1" si="10"/>
        <v>0.94694902959382654</v>
      </c>
      <c r="T76">
        <f t="shared" ca="1" si="10"/>
        <v>0.72719026800016229</v>
      </c>
      <c r="U76">
        <f t="shared" ca="1" si="10"/>
        <v>0.30358577163914063</v>
      </c>
      <c r="V76">
        <f t="shared" ca="1" si="11"/>
        <v>8.5133108519665934E-2</v>
      </c>
      <c r="W76">
        <f t="shared" ca="1" si="11"/>
        <v>4.9574768975513661E-2</v>
      </c>
      <c r="X76">
        <f t="shared" ca="1" si="11"/>
        <v>7.502680457885913E-2</v>
      </c>
      <c r="Y76">
        <f t="shared" ca="1" si="11"/>
        <v>0.39811258525655013</v>
      </c>
      <c r="Z76">
        <f t="shared" ca="1" si="11"/>
        <v>0.43408886931934187</v>
      </c>
      <c r="AA76">
        <f t="shared" ca="1" si="11"/>
        <v>0.66248068036547392</v>
      </c>
      <c r="AB76">
        <f t="shared" ca="1" si="11"/>
        <v>0.34675197573366923</v>
      </c>
      <c r="AC76">
        <f t="shared" ca="1" si="11"/>
        <v>0.78863001985294101</v>
      </c>
      <c r="AD76">
        <f t="shared" ca="1" si="11"/>
        <v>0.53554396731695886</v>
      </c>
      <c r="AE76">
        <f t="shared" ca="1" si="11"/>
        <v>0.25184036421620171</v>
      </c>
    </row>
    <row r="77" spans="2:31" x14ac:dyDescent="0.3">
      <c r="B77">
        <f t="shared" ca="1" si="9"/>
        <v>0.72874865221099849</v>
      </c>
      <c r="C77">
        <f t="shared" ca="1" si="9"/>
        <v>0.94231925686307005</v>
      </c>
      <c r="D77">
        <f t="shared" ca="1" si="9"/>
        <v>5.4447713293642508E-2</v>
      </c>
      <c r="E77">
        <f t="shared" ca="1" si="9"/>
        <v>0.94734172902080171</v>
      </c>
      <c r="F77">
        <f t="shared" ca="1" si="9"/>
        <v>6.9823441068019632E-2</v>
      </c>
      <c r="G77">
        <f t="shared" ca="1" si="9"/>
        <v>0.13927894271877284</v>
      </c>
      <c r="H77">
        <f t="shared" ca="1" si="9"/>
        <v>0.24141410772250471</v>
      </c>
      <c r="I77">
        <f t="shared" ca="1" si="9"/>
        <v>0.34009063100577563</v>
      </c>
      <c r="J77">
        <f t="shared" ca="1" si="9"/>
        <v>0.4716555099919566</v>
      </c>
      <c r="K77">
        <f t="shared" ca="1" si="9"/>
        <v>0.18727831468383993</v>
      </c>
      <c r="L77">
        <f t="shared" ca="1" si="10"/>
        <v>0.78006068132722572</v>
      </c>
      <c r="M77">
        <f t="shared" ca="1" si="10"/>
        <v>0.25298531042473549</v>
      </c>
      <c r="N77">
        <f t="shared" ca="1" si="10"/>
        <v>0.71836286104372515</v>
      </c>
      <c r="O77">
        <f t="shared" ca="1" si="10"/>
        <v>0.9731704547256943</v>
      </c>
      <c r="P77">
        <f t="shared" ca="1" si="10"/>
        <v>0.38262517497757109</v>
      </c>
      <c r="Q77">
        <f t="shared" ca="1" si="10"/>
        <v>0.57541709583290679</v>
      </c>
      <c r="R77">
        <f t="shared" ca="1" si="10"/>
        <v>0.94861664699071713</v>
      </c>
      <c r="S77">
        <f t="shared" ca="1" si="10"/>
        <v>0.22255750836442223</v>
      </c>
      <c r="T77">
        <f t="shared" ca="1" si="10"/>
        <v>0.53650455457777868</v>
      </c>
      <c r="U77">
        <f t="shared" ca="1" si="10"/>
        <v>0.74557837058900089</v>
      </c>
      <c r="V77">
        <f t="shared" ca="1" si="11"/>
        <v>0.34614950120869453</v>
      </c>
      <c r="W77">
        <f t="shared" ca="1" si="11"/>
        <v>2.7607659352531178E-2</v>
      </c>
      <c r="X77">
        <f t="shared" ca="1" si="11"/>
        <v>0.40146790353928852</v>
      </c>
      <c r="Y77">
        <f t="shared" ca="1" si="11"/>
        <v>0.19490786487155476</v>
      </c>
      <c r="Z77">
        <f t="shared" ca="1" si="11"/>
        <v>6.5062985527428119E-2</v>
      </c>
      <c r="AA77">
        <f t="shared" ca="1" si="11"/>
        <v>5.5274792382194016E-2</v>
      </c>
      <c r="AB77">
        <f t="shared" ca="1" si="11"/>
        <v>2.1163216351937908E-2</v>
      </c>
      <c r="AC77">
        <f t="shared" ca="1" si="11"/>
        <v>8.8973611263247321E-2</v>
      </c>
      <c r="AD77">
        <f t="shared" ca="1" si="11"/>
        <v>0.8149758320549092</v>
      </c>
      <c r="AE77">
        <f t="shared" ca="1" si="11"/>
        <v>0.33220686781713216</v>
      </c>
    </row>
    <row r="78" spans="2:31" x14ac:dyDescent="0.3">
      <c r="B78">
        <f t="shared" ca="1" si="9"/>
        <v>0.86102442519782274</v>
      </c>
      <c r="C78">
        <f t="shared" ca="1" si="9"/>
        <v>0.38821400034876263</v>
      </c>
      <c r="D78">
        <f t="shared" ca="1" si="9"/>
        <v>0.19164819132474786</v>
      </c>
      <c r="E78">
        <f t="shared" ca="1" si="9"/>
        <v>0.74696877315867272</v>
      </c>
      <c r="F78">
        <f t="shared" ca="1" si="9"/>
        <v>0.2487053906703145</v>
      </c>
      <c r="G78">
        <f t="shared" ca="1" si="9"/>
        <v>0.65665791450877409</v>
      </c>
      <c r="H78">
        <f t="shared" ca="1" si="9"/>
        <v>0.15247381436864971</v>
      </c>
      <c r="I78">
        <f t="shared" ca="1" si="9"/>
        <v>0.2153488592622308</v>
      </c>
      <c r="J78">
        <f t="shared" ca="1" si="9"/>
        <v>0.87913695365637534</v>
      </c>
      <c r="K78">
        <f t="shared" ca="1" si="9"/>
        <v>0.32040197637243217</v>
      </c>
      <c r="L78">
        <f t="shared" ca="1" si="10"/>
        <v>0.47766104011570842</v>
      </c>
      <c r="M78">
        <f t="shared" ca="1" si="10"/>
        <v>0.81379353772936724</v>
      </c>
      <c r="N78">
        <f t="shared" ca="1" si="10"/>
        <v>0.69958277838689842</v>
      </c>
      <c r="O78">
        <f t="shared" ca="1" si="10"/>
        <v>0.57341291678835016</v>
      </c>
      <c r="P78">
        <f t="shared" ca="1" si="10"/>
        <v>0.34501192199539643</v>
      </c>
      <c r="Q78">
        <f t="shared" ca="1" si="10"/>
        <v>0.82202766367192703</v>
      </c>
      <c r="R78">
        <f t="shared" ca="1" si="10"/>
        <v>5.6624275189565143E-3</v>
      </c>
      <c r="S78">
        <f t="shared" ca="1" si="10"/>
        <v>0.19843135479355656</v>
      </c>
      <c r="T78">
        <f t="shared" ca="1" si="10"/>
        <v>0.91711507019191463</v>
      </c>
      <c r="U78">
        <f t="shared" ca="1" si="10"/>
        <v>0.168181019047978</v>
      </c>
      <c r="V78">
        <f t="shared" ca="1" si="11"/>
        <v>0.74055155829539232</v>
      </c>
      <c r="W78">
        <f t="shared" ca="1" si="11"/>
        <v>0.14688211226537984</v>
      </c>
      <c r="X78">
        <f t="shared" ca="1" si="11"/>
        <v>0.88982135781613536</v>
      </c>
      <c r="Y78">
        <f t="shared" ca="1" si="11"/>
        <v>0.82289771859869831</v>
      </c>
      <c r="Z78">
        <f t="shared" ca="1" si="11"/>
        <v>0.29015493032467149</v>
      </c>
      <c r="AA78">
        <f t="shared" ca="1" si="11"/>
        <v>4.0809314662788587E-3</v>
      </c>
      <c r="AB78">
        <f t="shared" ca="1" si="11"/>
        <v>0.22154492963358785</v>
      </c>
      <c r="AC78">
        <f t="shared" ca="1" si="11"/>
        <v>0.29121374788001564</v>
      </c>
      <c r="AD78">
        <f t="shared" ca="1" si="11"/>
        <v>0.13125749788696467</v>
      </c>
      <c r="AE78">
        <f t="shared" ca="1" si="11"/>
        <v>5.2866236124515797E-3</v>
      </c>
    </row>
    <row r="79" spans="2:31" x14ac:dyDescent="0.3">
      <c r="B79">
        <f t="shared" ca="1" si="9"/>
        <v>0.31023255876424116</v>
      </c>
      <c r="C79">
        <f t="shared" ca="1" si="9"/>
        <v>0.89492912183675433</v>
      </c>
      <c r="D79">
        <f t="shared" ca="1" si="9"/>
        <v>0.8781879240527275</v>
      </c>
      <c r="E79">
        <f t="shared" ca="1" si="9"/>
        <v>0.10657436726647518</v>
      </c>
      <c r="F79">
        <f t="shared" ca="1" si="9"/>
        <v>0.75459680759263481</v>
      </c>
      <c r="G79">
        <f t="shared" ca="1" si="9"/>
        <v>0.63115194682899833</v>
      </c>
      <c r="H79">
        <f t="shared" ca="1" si="9"/>
        <v>0.90341307656519998</v>
      </c>
      <c r="I79">
        <f t="shared" ca="1" si="9"/>
        <v>0.49879768720869211</v>
      </c>
      <c r="J79">
        <f t="shared" ca="1" si="9"/>
        <v>0.15367961212577219</v>
      </c>
      <c r="K79">
        <f t="shared" ca="1" si="9"/>
        <v>0.21066514129030911</v>
      </c>
      <c r="L79">
        <f t="shared" ca="1" si="10"/>
        <v>0.3377455796905906</v>
      </c>
      <c r="M79">
        <f t="shared" ca="1" si="10"/>
        <v>0.70269080730879652</v>
      </c>
      <c r="N79">
        <f t="shared" ca="1" si="10"/>
        <v>2.9273125324031035E-2</v>
      </c>
      <c r="O79">
        <f t="shared" ca="1" si="10"/>
        <v>0.74980327320286366</v>
      </c>
      <c r="P79">
        <f t="shared" ca="1" si="10"/>
        <v>0.17590250242064992</v>
      </c>
      <c r="Q79">
        <f t="shared" ca="1" si="10"/>
        <v>1.3131511608025725E-2</v>
      </c>
      <c r="R79">
        <f t="shared" ca="1" si="10"/>
        <v>0.72353139237466735</v>
      </c>
      <c r="S79">
        <f t="shared" ca="1" si="10"/>
        <v>0.59041973367196565</v>
      </c>
      <c r="T79">
        <f t="shared" ca="1" si="10"/>
        <v>8.5162314706615616E-2</v>
      </c>
      <c r="U79">
        <f t="shared" ca="1" si="10"/>
        <v>0.34414762603754268</v>
      </c>
      <c r="V79">
        <f t="shared" ca="1" si="11"/>
        <v>0.44620026683902225</v>
      </c>
      <c r="W79">
        <f t="shared" ca="1" si="11"/>
        <v>3.0876170783712353E-2</v>
      </c>
      <c r="X79">
        <f t="shared" ca="1" si="11"/>
        <v>3.3990382768636973E-2</v>
      </c>
      <c r="Y79">
        <f t="shared" ca="1" si="11"/>
        <v>0.75275660965103031</v>
      </c>
      <c r="Z79">
        <f t="shared" ca="1" si="11"/>
        <v>0.43351404435491814</v>
      </c>
      <c r="AA79">
        <f t="shared" ca="1" si="11"/>
        <v>0.6088200984669947</v>
      </c>
      <c r="AB79">
        <f t="shared" ca="1" si="11"/>
        <v>0.63836650983590948</v>
      </c>
      <c r="AC79">
        <f t="shared" ca="1" si="11"/>
        <v>0.46527105585071132</v>
      </c>
      <c r="AD79">
        <f t="shared" ca="1" si="11"/>
        <v>8.657508848954798E-2</v>
      </c>
      <c r="AE79">
        <f t="shared" ca="1" si="11"/>
        <v>0.99998729743289783</v>
      </c>
    </row>
    <row r="80" spans="2:31" x14ac:dyDescent="0.3">
      <c r="B80">
        <f t="shared" ref="B80:K89" ca="1" si="12">RAND()</f>
        <v>0.53811105389445402</v>
      </c>
      <c r="C80">
        <f t="shared" ca="1" si="12"/>
        <v>0.72063199104509668</v>
      </c>
      <c r="D80">
        <f t="shared" ca="1" si="12"/>
        <v>0.6430617355657311</v>
      </c>
      <c r="E80">
        <f t="shared" ca="1" si="12"/>
        <v>0.41517480243718213</v>
      </c>
      <c r="F80">
        <f t="shared" ca="1" si="12"/>
        <v>8.1377033683172506E-2</v>
      </c>
      <c r="G80">
        <f t="shared" ca="1" si="12"/>
        <v>0.42601263110005938</v>
      </c>
      <c r="H80">
        <f t="shared" ca="1" si="12"/>
        <v>0.82763615575105387</v>
      </c>
      <c r="I80">
        <f t="shared" ca="1" si="12"/>
        <v>0.51956178690110488</v>
      </c>
      <c r="J80">
        <f t="shared" ca="1" si="12"/>
        <v>4.5953389144374412E-2</v>
      </c>
      <c r="K80">
        <f t="shared" ca="1" si="12"/>
        <v>0.51642751516028351</v>
      </c>
      <c r="L80">
        <f t="shared" ref="L80:U89" ca="1" si="13">RAND()</f>
        <v>0.7683845942892944</v>
      </c>
      <c r="M80">
        <f t="shared" ca="1" si="13"/>
        <v>0.6690313672328978</v>
      </c>
      <c r="N80">
        <f t="shared" ca="1" si="13"/>
        <v>0.92011584404513114</v>
      </c>
      <c r="O80">
        <f t="shared" ca="1" si="13"/>
        <v>0.24617745533489921</v>
      </c>
      <c r="P80">
        <f t="shared" ca="1" si="13"/>
        <v>0.12188523067460899</v>
      </c>
      <c r="Q80">
        <f t="shared" ca="1" si="13"/>
        <v>0.79624382020473217</v>
      </c>
      <c r="R80">
        <f t="shared" ca="1" si="13"/>
        <v>0.86035891628349503</v>
      </c>
      <c r="S80">
        <f t="shared" ca="1" si="13"/>
        <v>0.53361664106672269</v>
      </c>
      <c r="T80">
        <f t="shared" ca="1" si="13"/>
        <v>0.44051749207219904</v>
      </c>
      <c r="U80">
        <f t="shared" ca="1" si="13"/>
        <v>0.32616120461175768</v>
      </c>
      <c r="V80">
        <f t="shared" ref="V80:AE89" ca="1" si="14">RAND()</f>
        <v>0.13451938032833843</v>
      </c>
      <c r="W80">
        <f t="shared" ca="1" si="14"/>
        <v>0.20323013872114126</v>
      </c>
      <c r="X80">
        <f t="shared" ca="1" si="14"/>
        <v>0.42103572987870086</v>
      </c>
      <c r="Y80">
        <f t="shared" ca="1" si="14"/>
        <v>0.25213417256184489</v>
      </c>
      <c r="Z80">
        <f t="shared" ca="1" si="14"/>
        <v>0.35872526292358842</v>
      </c>
      <c r="AA80">
        <f t="shared" ca="1" si="14"/>
        <v>0.86173988374533383</v>
      </c>
      <c r="AB80">
        <f t="shared" ca="1" si="14"/>
        <v>0.49431324843536761</v>
      </c>
      <c r="AC80">
        <f t="shared" ca="1" si="14"/>
        <v>0.26690591449429135</v>
      </c>
      <c r="AD80">
        <f t="shared" ca="1" si="14"/>
        <v>0.59546437011653541</v>
      </c>
      <c r="AE80">
        <f t="shared" ca="1" si="14"/>
        <v>0.44887324481927671</v>
      </c>
    </row>
    <row r="81" spans="2:31" x14ac:dyDescent="0.3">
      <c r="B81">
        <f t="shared" ca="1" si="12"/>
        <v>0.54670986113886766</v>
      </c>
      <c r="C81">
        <f t="shared" ca="1" si="12"/>
        <v>0.42758735188485275</v>
      </c>
      <c r="D81">
        <f t="shared" ca="1" si="12"/>
        <v>0.87111457696282302</v>
      </c>
      <c r="E81">
        <f t="shared" ca="1" si="12"/>
        <v>0.38292025125516371</v>
      </c>
      <c r="F81">
        <f t="shared" ca="1" si="12"/>
        <v>0.82467891184719022</v>
      </c>
      <c r="G81">
        <f t="shared" ca="1" si="12"/>
        <v>0.79886094612685543</v>
      </c>
      <c r="H81">
        <f t="shared" ca="1" si="12"/>
        <v>0.91137231788474971</v>
      </c>
      <c r="I81">
        <f t="shared" ca="1" si="12"/>
        <v>0.75712249723224567</v>
      </c>
      <c r="J81">
        <f t="shared" ca="1" si="12"/>
        <v>0.16826655080920805</v>
      </c>
      <c r="K81">
        <f t="shared" ca="1" si="12"/>
        <v>0.46766693203857135</v>
      </c>
      <c r="L81">
        <f t="shared" ca="1" si="13"/>
        <v>0.13911580693738301</v>
      </c>
      <c r="M81">
        <f t="shared" ca="1" si="13"/>
        <v>0.48894489245564987</v>
      </c>
      <c r="N81">
        <f t="shared" ca="1" si="13"/>
        <v>0.6633008469496442</v>
      </c>
      <c r="O81">
        <f t="shared" ca="1" si="13"/>
        <v>0.87042581955472453</v>
      </c>
      <c r="P81">
        <f t="shared" ca="1" si="13"/>
        <v>0.85578445156496841</v>
      </c>
      <c r="Q81">
        <f t="shared" ca="1" si="13"/>
        <v>0.70488183051130893</v>
      </c>
      <c r="R81">
        <f t="shared" ca="1" si="13"/>
        <v>0.30857280875985249</v>
      </c>
      <c r="S81">
        <f t="shared" ca="1" si="13"/>
        <v>0.17361747742681599</v>
      </c>
      <c r="T81">
        <f t="shared" ca="1" si="13"/>
        <v>0.19885574691756713</v>
      </c>
      <c r="U81">
        <f t="shared" ca="1" si="13"/>
        <v>0.25842455236197104</v>
      </c>
      <c r="V81">
        <f t="shared" ca="1" si="14"/>
        <v>0.48824428241038204</v>
      </c>
      <c r="W81">
        <f t="shared" ca="1" si="14"/>
        <v>3.719345456495371E-2</v>
      </c>
      <c r="X81">
        <f t="shared" ca="1" si="14"/>
        <v>0.15312349724616281</v>
      </c>
      <c r="Y81">
        <f t="shared" ca="1" si="14"/>
        <v>0.1531353015474235</v>
      </c>
      <c r="Z81">
        <f t="shared" ca="1" si="14"/>
        <v>0.24080458286340978</v>
      </c>
      <c r="AA81">
        <f t="shared" ca="1" si="14"/>
        <v>0.94725888174145845</v>
      </c>
      <c r="AB81">
        <f t="shared" ca="1" si="14"/>
        <v>0.19496343874164968</v>
      </c>
      <c r="AC81">
        <f t="shared" ca="1" si="14"/>
        <v>0.83708213383960306</v>
      </c>
      <c r="AD81">
        <f t="shared" ca="1" si="14"/>
        <v>0.63523325070093062</v>
      </c>
      <c r="AE81">
        <f t="shared" ca="1" si="14"/>
        <v>0.82857386276862854</v>
      </c>
    </row>
    <row r="82" spans="2:31" x14ac:dyDescent="0.3">
      <c r="B82">
        <f t="shared" ca="1" si="12"/>
        <v>0.53819542275356569</v>
      </c>
      <c r="C82">
        <f t="shared" ca="1" si="12"/>
        <v>0.24725861606992705</v>
      </c>
      <c r="D82">
        <f t="shared" ca="1" si="12"/>
        <v>0.95326707378231035</v>
      </c>
      <c r="E82">
        <f t="shared" ca="1" si="12"/>
        <v>0.78309153243801877</v>
      </c>
      <c r="F82">
        <f t="shared" ca="1" si="12"/>
        <v>0.66149799048288749</v>
      </c>
      <c r="G82">
        <f t="shared" ca="1" si="12"/>
        <v>0.9041289248539337</v>
      </c>
      <c r="H82">
        <f t="shared" ca="1" si="12"/>
        <v>0.29729078524843233</v>
      </c>
      <c r="I82">
        <f t="shared" ca="1" si="12"/>
        <v>0.49232114487172879</v>
      </c>
      <c r="J82">
        <f t="shared" ca="1" si="12"/>
        <v>7.5275531427031028E-2</v>
      </c>
      <c r="K82">
        <f t="shared" ca="1" si="12"/>
        <v>0.32042194771728205</v>
      </c>
      <c r="L82">
        <f t="shared" ca="1" si="13"/>
        <v>0.56125741726379363</v>
      </c>
      <c r="M82">
        <f t="shared" ca="1" si="13"/>
        <v>0.84638528972785498</v>
      </c>
      <c r="N82">
        <f t="shared" ca="1" si="13"/>
        <v>0.15330771390792464</v>
      </c>
      <c r="O82">
        <f t="shared" ca="1" si="13"/>
        <v>0.50869992676040199</v>
      </c>
      <c r="P82">
        <f t="shared" ca="1" si="13"/>
        <v>0.16640844852120562</v>
      </c>
      <c r="Q82">
        <f t="shared" ca="1" si="13"/>
        <v>0.96843041252912343</v>
      </c>
      <c r="R82">
        <f t="shared" ca="1" si="13"/>
        <v>0.59492486543249457</v>
      </c>
      <c r="S82">
        <f t="shared" ca="1" si="13"/>
        <v>0.37444085101979763</v>
      </c>
      <c r="T82">
        <f t="shared" ca="1" si="13"/>
        <v>0.91876215394063943</v>
      </c>
      <c r="U82">
        <f t="shared" ca="1" si="13"/>
        <v>0.15036222738559624</v>
      </c>
      <c r="V82">
        <f t="shared" ca="1" si="14"/>
        <v>0.14773842126335257</v>
      </c>
      <c r="W82">
        <f t="shared" ca="1" si="14"/>
        <v>0.84613953888822557</v>
      </c>
      <c r="X82">
        <f t="shared" ca="1" si="14"/>
        <v>0.6097785167028702</v>
      </c>
      <c r="Y82">
        <f t="shared" ca="1" si="14"/>
        <v>0.91756424513967039</v>
      </c>
      <c r="Z82">
        <f t="shared" ca="1" si="14"/>
        <v>8.8963062544052507E-2</v>
      </c>
      <c r="AA82">
        <f t="shared" ca="1" si="14"/>
        <v>0.14559389431448366</v>
      </c>
      <c r="AB82">
        <f t="shared" ca="1" si="14"/>
        <v>0.46430447682459164</v>
      </c>
      <c r="AC82">
        <f t="shared" ca="1" si="14"/>
        <v>0.9112364298418516</v>
      </c>
      <c r="AD82">
        <f t="shared" ca="1" si="14"/>
        <v>0.82432541588736807</v>
      </c>
      <c r="AE82">
        <f t="shared" ca="1" si="14"/>
        <v>0.88235546262253206</v>
      </c>
    </row>
    <row r="83" spans="2:31" x14ac:dyDescent="0.3">
      <c r="B83">
        <f t="shared" ca="1" si="12"/>
        <v>9.0894107368152177E-2</v>
      </c>
      <c r="C83">
        <f t="shared" ca="1" si="12"/>
        <v>0.72445571399117892</v>
      </c>
      <c r="D83">
        <f t="shared" ca="1" si="12"/>
        <v>0.99078638923877316</v>
      </c>
      <c r="E83">
        <f t="shared" ca="1" si="12"/>
        <v>0.12318292021069532</v>
      </c>
      <c r="F83">
        <f t="shared" ca="1" si="12"/>
        <v>0.19885061153856132</v>
      </c>
      <c r="G83">
        <f t="shared" ca="1" si="12"/>
        <v>0.46960467606267575</v>
      </c>
      <c r="H83">
        <f t="shared" ca="1" si="12"/>
        <v>0.29154447384951254</v>
      </c>
      <c r="I83">
        <f t="shared" ca="1" si="12"/>
        <v>0.51797986126401074</v>
      </c>
      <c r="J83">
        <f t="shared" ca="1" si="12"/>
        <v>0.53297084338267631</v>
      </c>
      <c r="K83">
        <f t="shared" ca="1" si="12"/>
        <v>0.63459134954112439</v>
      </c>
      <c r="L83">
        <f t="shared" ca="1" si="13"/>
        <v>0.45437565058034224</v>
      </c>
      <c r="M83">
        <f t="shared" ca="1" si="13"/>
        <v>0.54029559603406785</v>
      </c>
      <c r="N83">
        <f t="shared" ca="1" si="13"/>
        <v>0.71941034198106446</v>
      </c>
      <c r="O83">
        <f t="shared" ca="1" si="13"/>
        <v>0.39390164783036158</v>
      </c>
      <c r="P83">
        <f t="shared" ca="1" si="13"/>
        <v>5.0078988542745506E-3</v>
      </c>
      <c r="Q83">
        <f t="shared" ca="1" si="13"/>
        <v>0.98378919467456005</v>
      </c>
      <c r="R83">
        <f t="shared" ca="1" si="13"/>
        <v>4.8648046247294019E-2</v>
      </c>
      <c r="S83">
        <f t="shared" ca="1" si="13"/>
        <v>0.67985310264191501</v>
      </c>
      <c r="T83">
        <f t="shared" ca="1" si="13"/>
        <v>0.97265742043606984</v>
      </c>
      <c r="U83">
        <f t="shared" ca="1" si="13"/>
        <v>0.72169446394668935</v>
      </c>
      <c r="V83">
        <f t="shared" ca="1" si="14"/>
        <v>0.9208339647147894</v>
      </c>
      <c r="W83">
        <f t="shared" ca="1" si="14"/>
        <v>0.62383764453362334</v>
      </c>
      <c r="X83">
        <f t="shared" ca="1" si="14"/>
        <v>0.16183815402143709</v>
      </c>
      <c r="Y83">
        <f t="shared" ca="1" si="14"/>
        <v>0.39496492324142363</v>
      </c>
      <c r="Z83">
        <f t="shared" ca="1" si="14"/>
        <v>0.91703325913076483</v>
      </c>
      <c r="AA83">
        <f t="shared" ca="1" si="14"/>
        <v>0.55083043541992982</v>
      </c>
      <c r="AB83">
        <f t="shared" ca="1" si="14"/>
        <v>0.76003864203598615</v>
      </c>
      <c r="AC83">
        <f t="shared" ca="1" si="14"/>
        <v>0.37669776108767294</v>
      </c>
      <c r="AD83">
        <f t="shared" ca="1" si="14"/>
        <v>0.76185371863976048</v>
      </c>
      <c r="AE83">
        <f t="shared" ca="1" si="14"/>
        <v>0.71373083461140818</v>
      </c>
    </row>
    <row r="84" spans="2:31" x14ac:dyDescent="0.3">
      <c r="B84">
        <f t="shared" ca="1" si="12"/>
        <v>0.21336955542557901</v>
      </c>
      <c r="C84">
        <f t="shared" ca="1" si="12"/>
        <v>0.72762468613740205</v>
      </c>
      <c r="D84">
        <f t="shared" ca="1" si="12"/>
        <v>0.39634622723614066</v>
      </c>
      <c r="E84">
        <f t="shared" ca="1" si="12"/>
        <v>0.20295133074302374</v>
      </c>
      <c r="F84">
        <f t="shared" ca="1" si="12"/>
        <v>0.87119352655847093</v>
      </c>
      <c r="G84">
        <f t="shared" ca="1" si="12"/>
        <v>0.12296709770151293</v>
      </c>
      <c r="H84">
        <f t="shared" ca="1" si="12"/>
        <v>0.29782218105057545</v>
      </c>
      <c r="I84">
        <f t="shared" ca="1" si="12"/>
        <v>0.52541355210070773</v>
      </c>
      <c r="J84">
        <f t="shared" ca="1" si="12"/>
        <v>0.94138214912453932</v>
      </c>
      <c r="K84">
        <f t="shared" ca="1" si="12"/>
        <v>0.78421037115865233</v>
      </c>
      <c r="L84">
        <f t="shared" ca="1" si="13"/>
        <v>0.15116310796977483</v>
      </c>
      <c r="M84">
        <f t="shared" ca="1" si="13"/>
        <v>0.91283370696547905</v>
      </c>
      <c r="N84">
        <f t="shared" ca="1" si="13"/>
        <v>0.89020481689308273</v>
      </c>
      <c r="O84">
        <f t="shared" ca="1" si="13"/>
        <v>0.43923010669146656</v>
      </c>
      <c r="P84">
        <f t="shared" ca="1" si="13"/>
        <v>0.52878809725147047</v>
      </c>
      <c r="Q84">
        <f t="shared" ca="1" si="13"/>
        <v>0.37076850230091146</v>
      </c>
      <c r="R84">
        <f t="shared" ca="1" si="13"/>
        <v>4.7872868496314114E-2</v>
      </c>
      <c r="S84">
        <f t="shared" ca="1" si="13"/>
        <v>0.32632486975547259</v>
      </c>
      <c r="T84">
        <f t="shared" ca="1" si="13"/>
        <v>0.85583087240298905</v>
      </c>
      <c r="U84">
        <f t="shared" ca="1" si="13"/>
        <v>0.81118465572471266</v>
      </c>
      <c r="V84">
        <f t="shared" ca="1" si="14"/>
        <v>0.74295895098826237</v>
      </c>
      <c r="W84">
        <f t="shared" ca="1" si="14"/>
        <v>0.31580609224630773</v>
      </c>
      <c r="X84">
        <f t="shared" ca="1" si="14"/>
        <v>0.86387378872744591</v>
      </c>
      <c r="Y84">
        <f t="shared" ca="1" si="14"/>
        <v>0.73471668331012396</v>
      </c>
      <c r="Z84">
        <f t="shared" ca="1" si="14"/>
        <v>0.29554255062450974</v>
      </c>
      <c r="AA84">
        <f t="shared" ca="1" si="14"/>
        <v>0.71276694995933454</v>
      </c>
      <c r="AB84">
        <f t="shared" ca="1" si="14"/>
        <v>0.57127598411057523</v>
      </c>
      <c r="AC84">
        <f t="shared" ca="1" si="14"/>
        <v>0.9800794164529183</v>
      </c>
      <c r="AD84">
        <f t="shared" ca="1" si="14"/>
        <v>0.90599417090076906</v>
      </c>
      <c r="AE84">
        <f t="shared" ca="1" si="14"/>
        <v>0.2818139361746157</v>
      </c>
    </row>
    <row r="85" spans="2:31" x14ac:dyDescent="0.3">
      <c r="B85">
        <f t="shared" ca="1" si="12"/>
        <v>0.9868720585415105</v>
      </c>
      <c r="C85">
        <f t="shared" ca="1" si="12"/>
        <v>0.29108803024728047</v>
      </c>
      <c r="D85">
        <f t="shared" ca="1" si="12"/>
        <v>0.57876792190512649</v>
      </c>
      <c r="E85">
        <f t="shared" ca="1" si="12"/>
        <v>0.54814860410568222</v>
      </c>
      <c r="F85">
        <f t="shared" ca="1" si="12"/>
        <v>0.93639515544283736</v>
      </c>
      <c r="G85">
        <f t="shared" ca="1" si="12"/>
        <v>0.88572702048217522</v>
      </c>
      <c r="H85">
        <f t="shared" ca="1" si="12"/>
        <v>0.63808923735062439</v>
      </c>
      <c r="I85">
        <f t="shared" ca="1" si="12"/>
        <v>0.83101789657238068</v>
      </c>
      <c r="J85">
        <f t="shared" ca="1" si="12"/>
        <v>0.32121165776362615</v>
      </c>
      <c r="K85">
        <f t="shared" ca="1" si="12"/>
        <v>0.5544353817999963</v>
      </c>
      <c r="L85">
        <f t="shared" ca="1" si="13"/>
        <v>0.59529000187168313</v>
      </c>
      <c r="M85">
        <f t="shared" ca="1" si="13"/>
        <v>0.41761368119355174</v>
      </c>
      <c r="N85">
        <f t="shared" ca="1" si="13"/>
        <v>0.10357461426343484</v>
      </c>
      <c r="O85">
        <f t="shared" ca="1" si="13"/>
        <v>0.59860424066940876</v>
      </c>
      <c r="P85">
        <f t="shared" ca="1" si="13"/>
        <v>0.87683405735064346</v>
      </c>
      <c r="Q85">
        <f t="shared" ca="1" si="13"/>
        <v>0.72840500020948484</v>
      </c>
      <c r="R85">
        <f t="shared" ca="1" si="13"/>
        <v>0.35928287119440072</v>
      </c>
      <c r="S85">
        <f t="shared" ca="1" si="13"/>
        <v>0.37258405008361617</v>
      </c>
      <c r="T85">
        <f t="shared" ca="1" si="13"/>
        <v>0.51513707942674714</v>
      </c>
      <c r="U85">
        <f t="shared" ca="1" si="13"/>
        <v>0.86827245800625463</v>
      </c>
      <c r="V85">
        <f t="shared" ca="1" si="14"/>
        <v>8.5496074275329015E-2</v>
      </c>
      <c r="W85">
        <f t="shared" ca="1" si="14"/>
        <v>0.95935996019491654</v>
      </c>
      <c r="X85">
        <f t="shared" ca="1" si="14"/>
        <v>0.78645229945628703</v>
      </c>
      <c r="Y85">
        <f t="shared" ca="1" si="14"/>
        <v>0.55672285157310419</v>
      </c>
      <c r="Z85">
        <f t="shared" ca="1" si="14"/>
        <v>0.46485545217916435</v>
      </c>
      <c r="AA85">
        <f t="shared" ca="1" si="14"/>
        <v>0.81918883295511447</v>
      </c>
      <c r="AB85">
        <f t="shared" ca="1" si="14"/>
        <v>0.30440972017441759</v>
      </c>
      <c r="AC85">
        <f t="shared" ca="1" si="14"/>
        <v>0.76612290833114494</v>
      </c>
      <c r="AD85">
        <f t="shared" ca="1" si="14"/>
        <v>0.20604366112497008</v>
      </c>
      <c r="AE85">
        <f t="shared" ca="1" si="14"/>
        <v>0.87597950480206954</v>
      </c>
    </row>
    <row r="86" spans="2:31" x14ac:dyDescent="0.3">
      <c r="B86">
        <f t="shared" ca="1" si="12"/>
        <v>0.45725126285559536</v>
      </c>
      <c r="C86">
        <f t="shared" ca="1" si="12"/>
        <v>0.71196883456499904</v>
      </c>
      <c r="D86">
        <f t="shared" ca="1" si="12"/>
        <v>0.83764388981107474</v>
      </c>
      <c r="E86">
        <f t="shared" ca="1" si="12"/>
        <v>9.6998912217677535E-2</v>
      </c>
      <c r="F86">
        <f t="shared" ca="1" si="12"/>
        <v>0.85876037795664573</v>
      </c>
      <c r="G86">
        <f t="shared" ca="1" si="12"/>
        <v>0.63431905441176628</v>
      </c>
      <c r="H86">
        <f t="shared" ca="1" si="12"/>
        <v>0.6351107822069455</v>
      </c>
      <c r="I86">
        <f t="shared" ca="1" si="12"/>
        <v>0.7821427333043689</v>
      </c>
      <c r="J86">
        <f t="shared" ca="1" si="12"/>
        <v>0.10503724831822669</v>
      </c>
      <c r="K86">
        <f t="shared" ca="1" si="12"/>
        <v>0.65114486409208006</v>
      </c>
      <c r="L86">
        <f t="shared" ca="1" si="13"/>
        <v>0.43350369798025579</v>
      </c>
      <c r="M86">
        <f t="shared" ca="1" si="13"/>
        <v>0.62032605403706143</v>
      </c>
      <c r="N86">
        <f t="shared" ca="1" si="13"/>
        <v>0.95656338448773415</v>
      </c>
      <c r="O86">
        <f t="shared" ca="1" si="13"/>
        <v>0.88858010756384154</v>
      </c>
      <c r="P86">
        <f t="shared" ca="1" si="13"/>
        <v>0.76261859821887423</v>
      </c>
      <c r="Q86">
        <f t="shared" ca="1" si="13"/>
        <v>0.847016728601794</v>
      </c>
      <c r="R86">
        <f t="shared" ca="1" si="13"/>
        <v>0.88867077586076793</v>
      </c>
      <c r="S86">
        <f t="shared" ca="1" si="13"/>
        <v>0.84988059706505048</v>
      </c>
      <c r="T86">
        <f t="shared" ca="1" si="13"/>
        <v>0.87360131896925619</v>
      </c>
      <c r="U86">
        <f t="shared" ca="1" si="13"/>
        <v>0.67036577480083182</v>
      </c>
      <c r="V86">
        <f t="shared" ca="1" si="14"/>
        <v>0.84945107817684562</v>
      </c>
      <c r="W86">
        <f t="shared" ca="1" si="14"/>
        <v>0.86545546523553374</v>
      </c>
      <c r="X86">
        <f t="shared" ca="1" si="14"/>
        <v>0.39116730765352159</v>
      </c>
      <c r="Y86">
        <f t="shared" ca="1" si="14"/>
        <v>0.69393950110046365</v>
      </c>
      <c r="Z86">
        <f t="shared" ca="1" si="14"/>
        <v>0.85515554551482542</v>
      </c>
      <c r="AA86">
        <f t="shared" ca="1" si="14"/>
        <v>0.24993827803131197</v>
      </c>
      <c r="AB86">
        <f t="shared" ca="1" si="14"/>
        <v>0.90520706763853287</v>
      </c>
      <c r="AC86">
        <f t="shared" ca="1" si="14"/>
        <v>0.63615659098540256</v>
      </c>
      <c r="AD86">
        <f t="shared" ca="1" si="14"/>
        <v>0.75577077991966046</v>
      </c>
      <c r="AE86">
        <f t="shared" ca="1" si="14"/>
        <v>0.74845173035127988</v>
      </c>
    </row>
    <row r="87" spans="2:31" x14ac:dyDescent="0.3">
      <c r="B87">
        <f t="shared" ca="1" si="12"/>
        <v>7.7932109490226331E-3</v>
      </c>
      <c r="C87">
        <f t="shared" ca="1" si="12"/>
        <v>0.34902723411169423</v>
      </c>
      <c r="D87">
        <f t="shared" ca="1" si="12"/>
        <v>0.38144157420162017</v>
      </c>
      <c r="E87">
        <f t="shared" ca="1" si="12"/>
        <v>0.52389472707200913</v>
      </c>
      <c r="F87">
        <f t="shared" ca="1" si="12"/>
        <v>0.88711053535557194</v>
      </c>
      <c r="G87">
        <f t="shared" ca="1" si="12"/>
        <v>0.24586862677276811</v>
      </c>
      <c r="H87">
        <f t="shared" ca="1" si="12"/>
        <v>0.41666169856702706</v>
      </c>
      <c r="I87">
        <f t="shared" ca="1" si="12"/>
        <v>0.3237150325525473</v>
      </c>
      <c r="J87">
        <f t="shared" ca="1" si="12"/>
        <v>0.86723474066108874</v>
      </c>
      <c r="K87">
        <f t="shared" ca="1" si="12"/>
        <v>0.87095569776404247</v>
      </c>
      <c r="L87">
        <f t="shared" ca="1" si="13"/>
        <v>0.45735257394336259</v>
      </c>
      <c r="M87">
        <f t="shared" ca="1" si="13"/>
        <v>0.15897016857488477</v>
      </c>
      <c r="N87">
        <f t="shared" ca="1" si="13"/>
        <v>0.51338434407581457</v>
      </c>
      <c r="O87">
        <f t="shared" ca="1" si="13"/>
        <v>2.9152027018030324E-2</v>
      </c>
      <c r="P87">
        <f t="shared" ca="1" si="13"/>
        <v>0.68555318450534752</v>
      </c>
      <c r="Q87">
        <f t="shared" ca="1" si="13"/>
        <v>0.87368640934573927</v>
      </c>
      <c r="R87">
        <f t="shared" ca="1" si="13"/>
        <v>0.82717262594535645</v>
      </c>
      <c r="S87">
        <f t="shared" ca="1" si="13"/>
        <v>0.16969920024701612</v>
      </c>
      <c r="T87">
        <f t="shared" ca="1" si="13"/>
        <v>0.38946730192447276</v>
      </c>
      <c r="U87">
        <f t="shared" ca="1" si="13"/>
        <v>0.43867000715832649</v>
      </c>
      <c r="V87">
        <f t="shared" ca="1" si="14"/>
        <v>0.88343624305133472</v>
      </c>
      <c r="W87">
        <f t="shared" ca="1" si="14"/>
        <v>0.12195011803717049</v>
      </c>
      <c r="X87">
        <f t="shared" ca="1" si="14"/>
        <v>0.15364124051705907</v>
      </c>
      <c r="Y87">
        <f t="shared" ca="1" si="14"/>
        <v>0.31177500399557245</v>
      </c>
      <c r="Z87">
        <f t="shared" ca="1" si="14"/>
        <v>0.27411673434517825</v>
      </c>
      <c r="AA87">
        <f t="shared" ca="1" si="14"/>
        <v>0.52408744422506315</v>
      </c>
      <c r="AB87">
        <f t="shared" ca="1" si="14"/>
        <v>1.9785435336953983E-2</v>
      </c>
      <c r="AC87">
        <f t="shared" ca="1" si="14"/>
        <v>0.27205055070108308</v>
      </c>
      <c r="AD87">
        <f t="shared" ca="1" si="14"/>
        <v>0.7663232586855413</v>
      </c>
      <c r="AE87">
        <f t="shared" ca="1" si="14"/>
        <v>0.73928876858351344</v>
      </c>
    </row>
    <row r="88" spans="2:31" x14ac:dyDescent="0.3">
      <c r="B88">
        <f t="shared" ca="1" si="12"/>
        <v>0.49358802176647831</v>
      </c>
      <c r="C88">
        <f t="shared" ca="1" si="12"/>
        <v>0.69293170359655498</v>
      </c>
      <c r="D88">
        <f t="shared" ca="1" si="12"/>
        <v>0.9170635988904996</v>
      </c>
      <c r="E88">
        <f t="shared" ca="1" si="12"/>
        <v>0.82127133047539869</v>
      </c>
      <c r="F88">
        <f t="shared" ca="1" si="12"/>
        <v>0.14312289423994251</v>
      </c>
      <c r="G88">
        <f t="shared" ca="1" si="12"/>
        <v>0.89674491354182262</v>
      </c>
      <c r="H88">
        <f t="shared" ca="1" si="12"/>
        <v>0.77728188757901862</v>
      </c>
      <c r="I88">
        <f t="shared" ca="1" si="12"/>
        <v>0.51823296557250575</v>
      </c>
      <c r="J88">
        <f t="shared" ca="1" si="12"/>
        <v>0.87275296873694863</v>
      </c>
      <c r="K88">
        <f t="shared" ca="1" si="12"/>
        <v>0.80385514977789807</v>
      </c>
      <c r="L88">
        <f t="shared" ca="1" si="13"/>
        <v>0.99059082864777293</v>
      </c>
      <c r="M88">
        <f t="shared" ca="1" si="13"/>
        <v>0.30381623702562344</v>
      </c>
      <c r="N88">
        <f t="shared" ca="1" si="13"/>
        <v>0.94858899187832457</v>
      </c>
      <c r="O88">
        <f t="shared" ca="1" si="13"/>
        <v>0.21369893717461341</v>
      </c>
      <c r="P88">
        <f t="shared" ca="1" si="13"/>
        <v>0.47184628570788867</v>
      </c>
      <c r="Q88">
        <f t="shared" ca="1" si="13"/>
        <v>0.90624788914425292</v>
      </c>
      <c r="R88">
        <f t="shared" ca="1" si="13"/>
        <v>0.90303379705622078</v>
      </c>
      <c r="S88">
        <f t="shared" ca="1" si="13"/>
        <v>0.43159471609785727</v>
      </c>
      <c r="T88">
        <f t="shared" ca="1" si="13"/>
        <v>0.40344366843662538</v>
      </c>
      <c r="U88">
        <f t="shared" ca="1" si="13"/>
        <v>0.63518909649408783</v>
      </c>
      <c r="V88">
        <f t="shared" ca="1" si="14"/>
        <v>0.51017450993753122</v>
      </c>
      <c r="W88">
        <f t="shared" ca="1" si="14"/>
        <v>0.37646867401587797</v>
      </c>
      <c r="X88">
        <f t="shared" ca="1" si="14"/>
        <v>4.9502610902557365E-2</v>
      </c>
      <c r="Y88">
        <f t="shared" ca="1" si="14"/>
        <v>0.81293536051429616</v>
      </c>
      <c r="Z88">
        <f t="shared" ca="1" si="14"/>
        <v>0.99771933696777459</v>
      </c>
      <c r="AA88">
        <f t="shared" ca="1" si="14"/>
        <v>0.50033462909448811</v>
      </c>
      <c r="AB88">
        <f t="shared" ca="1" si="14"/>
        <v>0.70596568655219372</v>
      </c>
      <c r="AC88">
        <f t="shared" ca="1" si="14"/>
        <v>0.46344513172656066</v>
      </c>
      <c r="AD88">
        <f t="shared" ca="1" si="14"/>
        <v>0.39764302190527712</v>
      </c>
      <c r="AE88">
        <f t="shared" ca="1" si="14"/>
        <v>0.64119604073128045</v>
      </c>
    </row>
    <row r="89" spans="2:31" x14ac:dyDescent="0.3">
      <c r="B89">
        <f t="shared" ca="1" si="12"/>
        <v>0.62268912219129735</v>
      </c>
      <c r="C89">
        <f t="shared" ca="1" si="12"/>
        <v>0.86258134223828442</v>
      </c>
      <c r="D89">
        <f t="shared" ca="1" si="12"/>
        <v>0.43627443787213505</v>
      </c>
      <c r="E89">
        <f t="shared" ca="1" si="12"/>
        <v>0.85624935825658</v>
      </c>
      <c r="F89">
        <f t="shared" ca="1" si="12"/>
        <v>0.55469350599310219</v>
      </c>
      <c r="G89">
        <f t="shared" ca="1" si="12"/>
        <v>0.30071717406638765</v>
      </c>
      <c r="H89">
        <f t="shared" ca="1" si="12"/>
        <v>0.42572949701395646</v>
      </c>
      <c r="I89">
        <f t="shared" ca="1" si="12"/>
        <v>0.22372613812208675</v>
      </c>
      <c r="J89">
        <f t="shared" ca="1" si="12"/>
        <v>0.66897590867916934</v>
      </c>
      <c r="K89">
        <f t="shared" ca="1" si="12"/>
        <v>5.8900076255847589E-2</v>
      </c>
      <c r="L89">
        <f t="shared" ca="1" si="13"/>
        <v>0.333453576323822</v>
      </c>
      <c r="M89">
        <f t="shared" ca="1" si="13"/>
        <v>0.92659832263275876</v>
      </c>
      <c r="N89">
        <f t="shared" ca="1" si="13"/>
        <v>0.17062572765732947</v>
      </c>
      <c r="O89">
        <f t="shared" ca="1" si="13"/>
        <v>8.9294297803447442E-2</v>
      </c>
      <c r="P89">
        <f t="shared" ca="1" si="13"/>
        <v>0.51347907212074162</v>
      </c>
      <c r="Q89">
        <f t="shared" ca="1" si="13"/>
        <v>0.49346320660544962</v>
      </c>
      <c r="R89">
        <f t="shared" ca="1" si="13"/>
        <v>0.20621954344838667</v>
      </c>
      <c r="S89">
        <f t="shared" ca="1" si="13"/>
        <v>0.55045259062656027</v>
      </c>
      <c r="T89">
        <f t="shared" ca="1" si="13"/>
        <v>0.34877702123924514</v>
      </c>
      <c r="U89">
        <f t="shared" ca="1" si="13"/>
        <v>0.85359306079026975</v>
      </c>
      <c r="V89">
        <f t="shared" ca="1" si="14"/>
        <v>0.97155506221981369</v>
      </c>
      <c r="W89">
        <f t="shared" ca="1" si="14"/>
        <v>0.84734347093597595</v>
      </c>
      <c r="X89">
        <f t="shared" ca="1" si="14"/>
        <v>0.89579839287963914</v>
      </c>
      <c r="Y89">
        <f t="shared" ca="1" si="14"/>
        <v>0.79459163744963646</v>
      </c>
      <c r="Z89">
        <f t="shared" ca="1" si="14"/>
        <v>0.20920306126030441</v>
      </c>
      <c r="AA89">
        <f t="shared" ca="1" si="14"/>
        <v>0.23449728908067002</v>
      </c>
      <c r="AB89">
        <f t="shared" ca="1" si="14"/>
        <v>0.30414654009663789</v>
      </c>
      <c r="AC89">
        <f t="shared" ca="1" si="14"/>
        <v>0.988503494505661</v>
      </c>
      <c r="AD89">
        <f t="shared" ca="1" si="14"/>
        <v>0.94051289853319475</v>
      </c>
      <c r="AE89">
        <f t="shared" ca="1" si="14"/>
        <v>0.16217586660202965</v>
      </c>
    </row>
    <row r="90" spans="2:31" x14ac:dyDescent="0.3">
      <c r="B90">
        <f t="shared" ref="B90:K99" ca="1" si="15">RAND()</f>
        <v>0.63475723947323104</v>
      </c>
      <c r="C90">
        <f t="shared" ca="1" si="15"/>
        <v>0.97346740965680412</v>
      </c>
      <c r="D90">
        <f t="shared" ca="1" si="15"/>
        <v>0.40054598721206158</v>
      </c>
      <c r="E90">
        <f t="shared" ca="1" si="15"/>
        <v>0.82600440067072722</v>
      </c>
      <c r="F90">
        <f t="shared" ca="1" si="15"/>
        <v>0.25971028178400068</v>
      </c>
      <c r="G90">
        <f t="shared" ca="1" si="15"/>
        <v>0.54679242269440831</v>
      </c>
      <c r="H90">
        <f t="shared" ca="1" si="15"/>
        <v>0.4442862707893997</v>
      </c>
      <c r="I90">
        <f t="shared" ca="1" si="15"/>
        <v>3.9123608519579411E-2</v>
      </c>
      <c r="J90">
        <f t="shared" ca="1" si="15"/>
        <v>0.35595436275415127</v>
      </c>
      <c r="K90">
        <f t="shared" ca="1" si="15"/>
        <v>0.67886616712786418</v>
      </c>
      <c r="L90">
        <f t="shared" ref="L90:U99" ca="1" si="16">RAND()</f>
        <v>0.15105055892140595</v>
      </c>
      <c r="M90">
        <f t="shared" ca="1" si="16"/>
        <v>0.4090153470684168</v>
      </c>
      <c r="N90">
        <f t="shared" ca="1" si="16"/>
        <v>0.77896321029906002</v>
      </c>
      <c r="O90">
        <f t="shared" ca="1" si="16"/>
        <v>0.69458992324715396</v>
      </c>
      <c r="P90">
        <f t="shared" ca="1" si="16"/>
        <v>0.74976919488068905</v>
      </c>
      <c r="Q90">
        <f t="shared" ca="1" si="16"/>
        <v>0.68847759313663381</v>
      </c>
      <c r="R90">
        <f t="shared" ca="1" si="16"/>
        <v>0.62004654827340766</v>
      </c>
      <c r="S90">
        <f t="shared" ca="1" si="16"/>
        <v>0.3710832623509086</v>
      </c>
      <c r="T90">
        <f t="shared" ca="1" si="16"/>
        <v>0.63111289647310365</v>
      </c>
      <c r="U90">
        <f t="shared" ca="1" si="16"/>
        <v>0.54184093125918675</v>
      </c>
      <c r="V90">
        <f t="shared" ref="V90:AE99" ca="1" si="17">RAND()</f>
        <v>0.80097042194595858</v>
      </c>
      <c r="W90">
        <f t="shared" ca="1" si="17"/>
        <v>0.91279804942693676</v>
      </c>
      <c r="X90">
        <f t="shared" ca="1" si="17"/>
        <v>0.71099699328473953</v>
      </c>
      <c r="Y90">
        <f t="shared" ca="1" si="17"/>
        <v>0.95046325934154208</v>
      </c>
      <c r="Z90">
        <f t="shared" ca="1" si="17"/>
        <v>0.51702872785453025</v>
      </c>
      <c r="AA90">
        <f t="shared" ca="1" si="17"/>
        <v>0.76247894325708732</v>
      </c>
      <c r="AB90">
        <f t="shared" ca="1" si="17"/>
        <v>0.78633042988934498</v>
      </c>
      <c r="AC90">
        <f t="shared" ca="1" si="17"/>
        <v>0.96666072736278275</v>
      </c>
      <c r="AD90">
        <f t="shared" ca="1" si="17"/>
        <v>0.22653042803455481</v>
      </c>
      <c r="AE90">
        <f t="shared" ca="1" si="17"/>
        <v>0.6230541903500697</v>
      </c>
    </row>
    <row r="91" spans="2:31" x14ac:dyDescent="0.3">
      <c r="B91">
        <f t="shared" ca="1" si="15"/>
        <v>0.5996753616933459</v>
      </c>
      <c r="C91">
        <f t="shared" ca="1" si="15"/>
        <v>0.55181634745562502</v>
      </c>
      <c r="D91">
        <f t="shared" ca="1" si="15"/>
        <v>0.16743106499821359</v>
      </c>
      <c r="E91">
        <f t="shared" ca="1" si="15"/>
        <v>0.43864739884584036</v>
      </c>
      <c r="F91">
        <f t="shared" ca="1" si="15"/>
        <v>0.88852737199866061</v>
      </c>
      <c r="G91">
        <f t="shared" ca="1" si="15"/>
        <v>0.50592375525628741</v>
      </c>
      <c r="H91">
        <f t="shared" ca="1" si="15"/>
        <v>0.26232507858214604</v>
      </c>
      <c r="I91">
        <f t="shared" ca="1" si="15"/>
        <v>0.13990947949074251</v>
      </c>
      <c r="J91">
        <f t="shared" ca="1" si="15"/>
        <v>0.93177156933911931</v>
      </c>
      <c r="K91">
        <f t="shared" ca="1" si="15"/>
        <v>0.89234502032067398</v>
      </c>
      <c r="L91">
        <f t="shared" ca="1" si="16"/>
        <v>2.9496081663814344E-2</v>
      </c>
      <c r="M91">
        <f t="shared" ca="1" si="16"/>
        <v>0.4685692056900177</v>
      </c>
      <c r="N91">
        <f t="shared" ca="1" si="16"/>
        <v>0.21792661054940332</v>
      </c>
      <c r="O91">
        <f t="shared" ca="1" si="16"/>
        <v>0.62539523466149571</v>
      </c>
      <c r="P91">
        <f t="shared" ca="1" si="16"/>
        <v>0.20073455536449053</v>
      </c>
      <c r="Q91">
        <f t="shared" ca="1" si="16"/>
        <v>4.7448264693551012E-2</v>
      </c>
      <c r="R91">
        <f t="shared" ca="1" si="16"/>
        <v>0.35900988914211318</v>
      </c>
      <c r="S91">
        <f t="shared" ca="1" si="16"/>
        <v>0.99329474421027819</v>
      </c>
      <c r="T91">
        <f t="shared" ca="1" si="16"/>
        <v>0.22663496260505145</v>
      </c>
      <c r="U91">
        <f t="shared" ca="1" si="16"/>
        <v>0.84014003746691834</v>
      </c>
      <c r="V91">
        <f t="shared" ca="1" si="17"/>
        <v>0.94070143702652143</v>
      </c>
      <c r="W91">
        <f t="shared" ca="1" si="17"/>
        <v>0.88735662095886636</v>
      </c>
      <c r="X91">
        <f t="shared" ca="1" si="17"/>
        <v>7.1039204726703886E-2</v>
      </c>
      <c r="Y91">
        <f t="shared" ca="1" si="17"/>
        <v>0.57457078833160846</v>
      </c>
      <c r="Z91">
        <f t="shared" ca="1" si="17"/>
        <v>0.79058784683721939</v>
      </c>
      <c r="AA91">
        <f t="shared" ca="1" si="17"/>
        <v>0.50051718367242004</v>
      </c>
      <c r="AB91">
        <f t="shared" ca="1" si="17"/>
        <v>0.25825162307134431</v>
      </c>
      <c r="AC91">
        <f t="shared" ca="1" si="17"/>
        <v>0.80419987013777328</v>
      </c>
      <c r="AD91">
        <f t="shared" ca="1" si="17"/>
        <v>0.15849637235211667</v>
      </c>
      <c r="AE91">
        <f t="shared" ca="1" si="17"/>
        <v>0.83117270841791591</v>
      </c>
    </row>
    <row r="92" spans="2:31" x14ac:dyDescent="0.3">
      <c r="B92">
        <f t="shared" ca="1" si="15"/>
        <v>0.63451989061281111</v>
      </c>
      <c r="C92">
        <f t="shared" ca="1" si="15"/>
        <v>0.88528899225034241</v>
      </c>
      <c r="D92">
        <f t="shared" ca="1" si="15"/>
        <v>0.91168658609024034</v>
      </c>
      <c r="E92">
        <f t="shared" ca="1" si="15"/>
        <v>0.81607782909948989</v>
      </c>
      <c r="F92">
        <f t="shared" ca="1" si="15"/>
        <v>0.70599783635364011</v>
      </c>
      <c r="G92">
        <f t="shared" ca="1" si="15"/>
        <v>0.57524637723616268</v>
      </c>
      <c r="H92">
        <f t="shared" ca="1" si="15"/>
        <v>1.0552814761466411E-3</v>
      </c>
      <c r="I92">
        <f t="shared" ca="1" si="15"/>
        <v>0.3319203470401666</v>
      </c>
      <c r="J92">
        <f t="shared" ca="1" si="15"/>
        <v>0.98361883650820081</v>
      </c>
      <c r="K92">
        <f t="shared" ca="1" si="15"/>
        <v>0.22388476650407374</v>
      </c>
      <c r="L92">
        <f t="shared" ca="1" si="16"/>
        <v>0.27532965663033337</v>
      </c>
      <c r="M92">
        <f t="shared" ca="1" si="16"/>
        <v>0.5296878121022941</v>
      </c>
      <c r="N92">
        <f t="shared" ca="1" si="16"/>
        <v>0.17608373493657492</v>
      </c>
      <c r="O92">
        <f t="shared" ca="1" si="16"/>
        <v>0.97576262669126734</v>
      </c>
      <c r="P92">
        <f t="shared" ca="1" si="16"/>
        <v>0.97625134259512181</v>
      </c>
      <c r="Q92">
        <f t="shared" ca="1" si="16"/>
        <v>0.2023994424541895</v>
      </c>
      <c r="R92">
        <f t="shared" ca="1" si="16"/>
        <v>0.61429498752086897</v>
      </c>
      <c r="S92">
        <f t="shared" ca="1" si="16"/>
        <v>0.30642530984497718</v>
      </c>
      <c r="T92">
        <f t="shared" ca="1" si="16"/>
        <v>0.79493891643517411</v>
      </c>
      <c r="U92">
        <f t="shared" ca="1" si="16"/>
        <v>0.58920513307366207</v>
      </c>
      <c r="V92">
        <f t="shared" ca="1" si="17"/>
        <v>0.94780346992496423</v>
      </c>
      <c r="W92">
        <f t="shared" ca="1" si="17"/>
        <v>0.92574447372670043</v>
      </c>
      <c r="X92">
        <f t="shared" ca="1" si="17"/>
        <v>0.47629716092798358</v>
      </c>
      <c r="Y92">
        <f t="shared" ca="1" si="17"/>
        <v>0.79892729560746645</v>
      </c>
      <c r="Z92">
        <f t="shared" ca="1" si="17"/>
        <v>0.40521205582889802</v>
      </c>
      <c r="AA92">
        <f t="shared" ca="1" si="17"/>
        <v>4.5432632629653691E-2</v>
      </c>
      <c r="AB92">
        <f t="shared" ca="1" si="17"/>
        <v>0.13387986005830665</v>
      </c>
      <c r="AC92">
        <f t="shared" ca="1" si="17"/>
        <v>0.69187685091742779</v>
      </c>
      <c r="AD92">
        <f t="shared" ca="1" si="17"/>
        <v>0.88203650848700921</v>
      </c>
      <c r="AE92">
        <f t="shared" ca="1" si="17"/>
        <v>0.86535696054459699</v>
      </c>
    </row>
    <row r="93" spans="2:31" x14ac:dyDescent="0.3">
      <c r="B93">
        <f t="shared" ca="1" si="15"/>
        <v>0.64562203746670854</v>
      </c>
      <c r="C93">
        <f t="shared" ca="1" si="15"/>
        <v>0.39155221413679531</v>
      </c>
      <c r="D93">
        <f t="shared" ca="1" si="15"/>
        <v>0.60891764842827989</v>
      </c>
      <c r="E93">
        <f t="shared" ca="1" si="15"/>
        <v>0.84384457699301785</v>
      </c>
      <c r="F93">
        <f t="shared" ca="1" si="15"/>
        <v>0.21694659582292974</v>
      </c>
      <c r="G93">
        <f t="shared" ca="1" si="15"/>
        <v>0.97759959470479818</v>
      </c>
      <c r="H93">
        <f t="shared" ca="1" si="15"/>
        <v>0.21675656985996383</v>
      </c>
      <c r="I93">
        <f t="shared" ca="1" si="15"/>
        <v>0.5309037195366928</v>
      </c>
      <c r="J93">
        <f t="shared" ca="1" si="15"/>
        <v>3.5466813636038763E-2</v>
      </c>
      <c r="K93">
        <f t="shared" ca="1" si="15"/>
        <v>0.18743754605576174</v>
      </c>
      <c r="L93">
        <f t="shared" ca="1" si="16"/>
        <v>2.1991254510340674E-2</v>
      </c>
      <c r="M93">
        <f t="shared" ca="1" si="16"/>
        <v>0.98684560271403221</v>
      </c>
      <c r="N93">
        <f t="shared" ca="1" si="16"/>
        <v>0.56061251589478811</v>
      </c>
      <c r="O93">
        <f t="shared" ca="1" si="16"/>
        <v>0.92763967880214793</v>
      </c>
      <c r="P93">
        <f t="shared" ca="1" si="16"/>
        <v>0.82290156935941372</v>
      </c>
      <c r="Q93">
        <f t="shared" ca="1" si="16"/>
        <v>0.73990546528554724</v>
      </c>
      <c r="R93">
        <f t="shared" ca="1" si="16"/>
        <v>0.88550336813616592</v>
      </c>
      <c r="S93">
        <f t="shared" ca="1" si="16"/>
        <v>0.62729601632910459</v>
      </c>
      <c r="T93">
        <f t="shared" ca="1" si="16"/>
        <v>0.68449404022159954</v>
      </c>
      <c r="U93">
        <f t="shared" ca="1" si="16"/>
        <v>0.4059131623093597</v>
      </c>
      <c r="V93">
        <f t="shared" ca="1" si="17"/>
        <v>0.58977645720011296</v>
      </c>
      <c r="W93">
        <f t="shared" ca="1" si="17"/>
        <v>0.86054153848459425</v>
      </c>
      <c r="X93">
        <f t="shared" ca="1" si="17"/>
        <v>0.24586592144776342</v>
      </c>
      <c r="Y93">
        <f t="shared" ca="1" si="17"/>
        <v>0.30475863343055165</v>
      </c>
      <c r="Z93">
        <f t="shared" ca="1" si="17"/>
        <v>0.37390219240743616</v>
      </c>
      <c r="AA93">
        <f t="shared" ca="1" si="17"/>
        <v>0.36331967978743585</v>
      </c>
      <c r="AB93">
        <f t="shared" ca="1" si="17"/>
        <v>0.85400183206188651</v>
      </c>
      <c r="AC93">
        <f t="shared" ca="1" si="17"/>
        <v>6.3908224705433447E-2</v>
      </c>
      <c r="AD93">
        <f t="shared" ca="1" si="17"/>
        <v>0.72964592009211948</v>
      </c>
      <c r="AE93">
        <f t="shared" ca="1" si="17"/>
        <v>0.67615500650851157</v>
      </c>
    </row>
    <row r="94" spans="2:31" x14ac:dyDescent="0.3">
      <c r="B94">
        <f t="shared" ca="1" si="15"/>
        <v>0.86971437002408192</v>
      </c>
      <c r="C94">
        <f t="shared" ca="1" si="15"/>
        <v>0.3689704090591614</v>
      </c>
      <c r="D94">
        <f t="shared" ca="1" si="15"/>
        <v>6.2433320782920187E-2</v>
      </c>
      <c r="E94">
        <f t="shared" ca="1" si="15"/>
        <v>0.17328694698307534</v>
      </c>
      <c r="F94">
        <f t="shared" ca="1" si="15"/>
        <v>0.3028166133740946</v>
      </c>
      <c r="G94">
        <f t="shared" ca="1" si="15"/>
        <v>0.93514830359570045</v>
      </c>
      <c r="H94">
        <f t="shared" ca="1" si="15"/>
        <v>0.91596821314566701</v>
      </c>
      <c r="I94">
        <f t="shared" ca="1" si="15"/>
        <v>0.18355611864506116</v>
      </c>
      <c r="J94">
        <f t="shared" ca="1" si="15"/>
        <v>0.6283445910924188</v>
      </c>
      <c r="K94">
        <f t="shared" ca="1" si="15"/>
        <v>0.54234976250800249</v>
      </c>
      <c r="L94">
        <f t="shared" ca="1" si="16"/>
        <v>0.21946146245418063</v>
      </c>
      <c r="M94">
        <f t="shared" ca="1" si="16"/>
        <v>0.69320925918566889</v>
      </c>
      <c r="N94">
        <f t="shared" ca="1" si="16"/>
        <v>0.98294286551870336</v>
      </c>
      <c r="O94">
        <f t="shared" ca="1" si="16"/>
        <v>0.91515849871352395</v>
      </c>
      <c r="P94">
        <f t="shared" ca="1" si="16"/>
        <v>0.26104305381312631</v>
      </c>
      <c r="Q94">
        <f t="shared" ca="1" si="16"/>
        <v>0.64892065126298881</v>
      </c>
      <c r="R94">
        <f t="shared" ca="1" si="16"/>
        <v>0.47494527987488677</v>
      </c>
      <c r="S94">
        <f t="shared" ca="1" si="16"/>
        <v>0.97110921680886619</v>
      </c>
      <c r="T94">
        <f t="shared" ca="1" si="16"/>
        <v>0.89642193078269106</v>
      </c>
      <c r="U94">
        <f t="shared" ca="1" si="16"/>
        <v>0.5937974844650018</v>
      </c>
      <c r="V94">
        <f t="shared" ca="1" si="17"/>
        <v>0.80362310054826036</v>
      </c>
      <c r="W94">
        <f t="shared" ca="1" si="17"/>
        <v>0.96320051889833502</v>
      </c>
      <c r="X94">
        <f t="shared" ca="1" si="17"/>
        <v>4.0194671980337882E-2</v>
      </c>
      <c r="Y94">
        <f t="shared" ca="1" si="17"/>
        <v>0.21370826470542514</v>
      </c>
      <c r="Z94">
        <f t="shared" ca="1" si="17"/>
        <v>0.9458306059733943</v>
      </c>
      <c r="AA94">
        <f t="shared" ca="1" si="17"/>
        <v>0.3818078101625062</v>
      </c>
      <c r="AB94">
        <f t="shared" ca="1" si="17"/>
        <v>0.7014734223409187</v>
      </c>
      <c r="AC94">
        <f t="shared" ca="1" si="17"/>
        <v>0.59092660079649129</v>
      </c>
      <c r="AD94">
        <f t="shared" ca="1" si="17"/>
        <v>0.80138271047762921</v>
      </c>
      <c r="AE94">
        <f t="shared" ca="1" si="17"/>
        <v>0.17967519149887767</v>
      </c>
    </row>
    <row r="95" spans="2:31" x14ac:dyDescent="0.3">
      <c r="B95">
        <f t="shared" ca="1" si="15"/>
        <v>0.88463174301919345</v>
      </c>
      <c r="C95">
        <f t="shared" ca="1" si="15"/>
        <v>0.79560872668190807</v>
      </c>
      <c r="D95">
        <f t="shared" ca="1" si="15"/>
        <v>0.56914614415300702</v>
      </c>
      <c r="E95">
        <f t="shared" ca="1" si="15"/>
        <v>0.26518254955138509</v>
      </c>
      <c r="F95">
        <f t="shared" ca="1" si="15"/>
        <v>0.51380244939920083</v>
      </c>
      <c r="G95">
        <f t="shared" ca="1" si="15"/>
        <v>0.14339705482633125</v>
      </c>
      <c r="H95">
        <f t="shared" ca="1" si="15"/>
        <v>0.84736096833874619</v>
      </c>
      <c r="I95">
        <f t="shared" ca="1" si="15"/>
        <v>0.34839996272969542</v>
      </c>
      <c r="J95">
        <f t="shared" ca="1" si="15"/>
        <v>0.26709470247049483</v>
      </c>
      <c r="K95">
        <f t="shared" ca="1" si="15"/>
        <v>0.55361529046965385</v>
      </c>
      <c r="L95">
        <f t="shared" ca="1" si="16"/>
        <v>0.11091969130337742</v>
      </c>
      <c r="M95">
        <f t="shared" ca="1" si="16"/>
        <v>0.10822722662573092</v>
      </c>
      <c r="N95">
        <f t="shared" ca="1" si="16"/>
        <v>0.55013714491667098</v>
      </c>
      <c r="O95">
        <f t="shared" ca="1" si="16"/>
        <v>0.67807135832857313</v>
      </c>
      <c r="P95">
        <f t="shared" ca="1" si="16"/>
        <v>0.95748566789108325</v>
      </c>
      <c r="Q95">
        <f t="shared" ca="1" si="16"/>
        <v>7.6544767199663077E-2</v>
      </c>
      <c r="R95">
        <f t="shared" ca="1" si="16"/>
        <v>0.46175188043653392</v>
      </c>
      <c r="S95">
        <f t="shared" ca="1" si="16"/>
        <v>0.97579171417171739</v>
      </c>
      <c r="T95">
        <f t="shared" ca="1" si="16"/>
        <v>0.43414769012464838</v>
      </c>
      <c r="U95">
        <f t="shared" ca="1" si="16"/>
        <v>0.79810842283780925</v>
      </c>
      <c r="V95">
        <f t="shared" ca="1" si="17"/>
        <v>0.2247822809716768</v>
      </c>
      <c r="W95">
        <f t="shared" ca="1" si="17"/>
        <v>1.1914617175539322E-2</v>
      </c>
      <c r="X95">
        <f t="shared" ca="1" si="17"/>
        <v>0.37173409913625655</v>
      </c>
      <c r="Y95">
        <f t="shared" ca="1" si="17"/>
        <v>0.74892173985328747</v>
      </c>
      <c r="Z95">
        <f t="shared" ca="1" si="17"/>
        <v>0.30328251651968774</v>
      </c>
      <c r="AA95">
        <f t="shared" ca="1" si="17"/>
        <v>0.9033796920391528</v>
      </c>
      <c r="AB95">
        <f t="shared" ca="1" si="17"/>
        <v>0.12673781210589952</v>
      </c>
      <c r="AC95">
        <f t="shared" ca="1" si="17"/>
        <v>0.31156861936789593</v>
      </c>
      <c r="AD95">
        <f t="shared" ca="1" si="17"/>
        <v>0.64434377778427532</v>
      </c>
      <c r="AE95">
        <f t="shared" ca="1" si="17"/>
        <v>0.54652611921166727</v>
      </c>
    </row>
    <row r="96" spans="2:31" x14ac:dyDescent="0.3">
      <c r="B96">
        <f t="shared" ca="1" si="15"/>
        <v>0.94576267173599549</v>
      </c>
      <c r="C96">
        <f t="shared" ca="1" si="15"/>
        <v>0.79439307969369066</v>
      </c>
      <c r="D96">
        <f t="shared" ca="1" si="15"/>
        <v>0.41020090276750776</v>
      </c>
      <c r="E96">
        <f t="shared" ca="1" si="15"/>
        <v>0.15723438284316948</v>
      </c>
      <c r="F96">
        <f t="shared" ca="1" si="15"/>
        <v>0.79278545029862979</v>
      </c>
      <c r="G96">
        <f t="shared" ca="1" si="15"/>
        <v>0.93265262788415626</v>
      </c>
      <c r="H96">
        <f t="shared" ca="1" si="15"/>
        <v>0.805999524043161</v>
      </c>
      <c r="I96">
        <f t="shared" ca="1" si="15"/>
        <v>0.23374347546319552</v>
      </c>
      <c r="J96">
        <f t="shared" ca="1" si="15"/>
        <v>0.54597519768612801</v>
      </c>
      <c r="K96">
        <f t="shared" ca="1" si="15"/>
        <v>0.20887227860683089</v>
      </c>
      <c r="L96">
        <f t="shared" ca="1" si="16"/>
        <v>0.23286809339971559</v>
      </c>
      <c r="M96">
        <f t="shared" ca="1" si="16"/>
        <v>0.31178307108170245</v>
      </c>
      <c r="N96">
        <f t="shared" ca="1" si="16"/>
        <v>0.60493844375023742</v>
      </c>
      <c r="O96">
        <f t="shared" ca="1" si="16"/>
        <v>5.96063141679819E-2</v>
      </c>
      <c r="P96">
        <f t="shared" ca="1" si="16"/>
        <v>0.84226130529621912</v>
      </c>
      <c r="Q96">
        <f t="shared" ca="1" si="16"/>
        <v>0.95393859426792549</v>
      </c>
      <c r="R96">
        <f t="shared" ca="1" si="16"/>
        <v>0.85996768267938783</v>
      </c>
      <c r="S96">
        <f t="shared" ca="1" si="16"/>
        <v>0.67728832508733117</v>
      </c>
      <c r="T96">
        <f t="shared" ca="1" si="16"/>
        <v>0.74966561056156067</v>
      </c>
      <c r="U96">
        <f t="shared" ca="1" si="16"/>
        <v>0.95260547180639055</v>
      </c>
      <c r="V96">
        <f t="shared" ca="1" si="17"/>
        <v>0.55124134797595015</v>
      </c>
      <c r="W96">
        <f t="shared" ca="1" si="17"/>
        <v>0.13881884882883372</v>
      </c>
      <c r="X96">
        <f t="shared" ca="1" si="17"/>
        <v>8.2468943269405237E-2</v>
      </c>
      <c r="Y96">
        <f t="shared" ca="1" si="17"/>
        <v>0.81945536523197937</v>
      </c>
      <c r="Z96">
        <f t="shared" ca="1" si="17"/>
        <v>0.44024112904645474</v>
      </c>
      <c r="AA96">
        <f t="shared" ca="1" si="17"/>
        <v>0.75941644579259204</v>
      </c>
      <c r="AB96">
        <f t="shared" ca="1" si="17"/>
        <v>0.38962917110740175</v>
      </c>
      <c r="AC96">
        <f t="shared" ca="1" si="17"/>
        <v>1.4436719449248958E-3</v>
      </c>
      <c r="AD96">
        <f t="shared" ca="1" si="17"/>
        <v>0.24700031734771866</v>
      </c>
      <c r="AE96">
        <f t="shared" ca="1" si="17"/>
        <v>0.85684102161870968</v>
      </c>
    </row>
    <row r="97" spans="2:31" x14ac:dyDescent="0.3">
      <c r="B97">
        <f t="shared" ca="1" si="15"/>
        <v>0.93327008594049676</v>
      </c>
      <c r="C97">
        <f t="shared" ca="1" si="15"/>
        <v>0.66293879880724371</v>
      </c>
      <c r="D97">
        <f t="shared" ca="1" si="15"/>
        <v>0.14453228915576899</v>
      </c>
      <c r="E97">
        <f t="shared" ca="1" si="15"/>
        <v>0.37235853836566091</v>
      </c>
      <c r="F97">
        <f t="shared" ca="1" si="15"/>
        <v>0.22361888112599182</v>
      </c>
      <c r="G97">
        <f t="shared" ca="1" si="15"/>
        <v>0.94705348659822075</v>
      </c>
      <c r="H97">
        <f t="shared" ca="1" si="15"/>
        <v>0.18559573632894799</v>
      </c>
      <c r="I97">
        <f t="shared" ca="1" si="15"/>
        <v>0.30729806218677619</v>
      </c>
      <c r="J97">
        <f t="shared" ca="1" si="15"/>
        <v>7.9635064765521513E-2</v>
      </c>
      <c r="K97">
        <f t="shared" ca="1" si="15"/>
        <v>0.83096103330259297</v>
      </c>
      <c r="L97">
        <f t="shared" ca="1" si="16"/>
        <v>0.45103549883243077</v>
      </c>
      <c r="M97">
        <f t="shared" ca="1" si="16"/>
        <v>0.18523976260043096</v>
      </c>
      <c r="N97">
        <f t="shared" ca="1" si="16"/>
        <v>0.86996985162026275</v>
      </c>
      <c r="O97">
        <f t="shared" ca="1" si="16"/>
        <v>0.36082462507398638</v>
      </c>
      <c r="P97">
        <f t="shared" ca="1" si="16"/>
        <v>0.57398935929386763</v>
      </c>
      <c r="Q97">
        <f t="shared" ca="1" si="16"/>
        <v>0.46770824379994846</v>
      </c>
      <c r="R97">
        <f t="shared" ca="1" si="16"/>
        <v>0.1687461950151512</v>
      </c>
      <c r="S97">
        <f t="shared" ca="1" si="16"/>
        <v>0.34985820376692955</v>
      </c>
      <c r="T97">
        <f t="shared" ca="1" si="16"/>
        <v>0.24764672957985612</v>
      </c>
      <c r="U97">
        <f t="shared" ca="1" si="16"/>
        <v>0.48488303835959473</v>
      </c>
      <c r="V97">
        <f t="shared" ca="1" si="17"/>
        <v>1.1479030687668867E-3</v>
      </c>
      <c r="W97">
        <f t="shared" ca="1" si="17"/>
        <v>0.79124221778872506</v>
      </c>
      <c r="X97">
        <f t="shared" ca="1" si="17"/>
        <v>0.13965786734729546</v>
      </c>
      <c r="Y97">
        <f t="shared" ca="1" si="17"/>
        <v>0.76406968036527312</v>
      </c>
      <c r="Z97">
        <f t="shared" ca="1" si="17"/>
        <v>0.27864298367583396</v>
      </c>
      <c r="AA97">
        <f t="shared" ca="1" si="17"/>
        <v>0.1422530613973807</v>
      </c>
      <c r="AB97">
        <f t="shared" ca="1" si="17"/>
        <v>0.56734863313933381</v>
      </c>
      <c r="AC97">
        <f t="shared" ca="1" si="17"/>
        <v>0.9605290725621769</v>
      </c>
      <c r="AD97">
        <f t="shared" ca="1" si="17"/>
        <v>0.54523461990352939</v>
      </c>
      <c r="AE97">
        <f t="shared" ca="1" si="17"/>
        <v>5.7665605093157879E-2</v>
      </c>
    </row>
    <row r="98" spans="2:31" x14ac:dyDescent="0.3">
      <c r="B98">
        <f t="shared" ca="1" si="15"/>
        <v>0.60623626296762989</v>
      </c>
      <c r="C98">
        <f t="shared" ca="1" si="15"/>
        <v>0.47127531913888276</v>
      </c>
      <c r="D98">
        <f t="shared" ca="1" si="15"/>
        <v>0.78497708464709692</v>
      </c>
      <c r="E98">
        <f t="shared" ca="1" si="15"/>
        <v>0.90403967519444528</v>
      </c>
      <c r="F98">
        <f t="shared" ca="1" si="15"/>
        <v>0.80844035359690403</v>
      </c>
      <c r="G98">
        <f t="shared" ca="1" si="15"/>
        <v>0.15656217425451552</v>
      </c>
      <c r="H98">
        <f t="shared" ca="1" si="15"/>
        <v>1.9290535764437955E-3</v>
      </c>
      <c r="I98">
        <f t="shared" ca="1" si="15"/>
        <v>0.41684050524932048</v>
      </c>
      <c r="J98">
        <f t="shared" ca="1" si="15"/>
        <v>0.18798549165107925</v>
      </c>
      <c r="K98">
        <f t="shared" ca="1" si="15"/>
        <v>0.97189457880986163</v>
      </c>
      <c r="L98">
        <f t="shared" ca="1" si="16"/>
        <v>1.197491862214628E-3</v>
      </c>
      <c r="M98">
        <f t="shared" ca="1" si="16"/>
        <v>0.33334587827022322</v>
      </c>
      <c r="N98">
        <f t="shared" ca="1" si="16"/>
        <v>0.93403136329073111</v>
      </c>
      <c r="O98">
        <f t="shared" ca="1" si="16"/>
        <v>0.17561579313341724</v>
      </c>
      <c r="P98">
        <f t="shared" ca="1" si="16"/>
        <v>0.79400919344192378</v>
      </c>
      <c r="Q98">
        <f t="shared" ca="1" si="16"/>
        <v>0.75507409451109275</v>
      </c>
      <c r="R98">
        <f t="shared" ca="1" si="16"/>
        <v>0.48564746432079331</v>
      </c>
      <c r="S98">
        <f t="shared" ca="1" si="16"/>
        <v>0.1719045230082803</v>
      </c>
      <c r="T98">
        <f t="shared" ca="1" si="16"/>
        <v>0.42154165334721599</v>
      </c>
      <c r="U98">
        <f t="shared" ca="1" si="16"/>
        <v>4.9812668226590695E-2</v>
      </c>
      <c r="V98">
        <f t="shared" ca="1" si="17"/>
        <v>0.73483743871990903</v>
      </c>
      <c r="W98">
        <f t="shared" ca="1" si="17"/>
        <v>0.59479925775773546</v>
      </c>
      <c r="X98">
        <f t="shared" ca="1" si="17"/>
        <v>0.24288600674653882</v>
      </c>
      <c r="Y98">
        <f t="shared" ca="1" si="17"/>
        <v>0.94176067192818924</v>
      </c>
      <c r="Z98">
        <f t="shared" ca="1" si="17"/>
        <v>0.25676921226676797</v>
      </c>
      <c r="AA98">
        <f t="shared" ca="1" si="17"/>
        <v>0.92119391530518957</v>
      </c>
      <c r="AB98">
        <f t="shared" ca="1" si="17"/>
        <v>0.89407492790095766</v>
      </c>
      <c r="AC98">
        <f t="shared" ca="1" si="17"/>
        <v>0.873809464202006</v>
      </c>
      <c r="AD98">
        <f t="shared" ca="1" si="17"/>
        <v>0.28048696491846065</v>
      </c>
      <c r="AE98">
        <f t="shared" ca="1" si="17"/>
        <v>3.7681413294462729E-2</v>
      </c>
    </row>
    <row r="99" spans="2:31" x14ac:dyDescent="0.3">
      <c r="B99">
        <f t="shared" ca="1" si="15"/>
        <v>0.49993140763805055</v>
      </c>
      <c r="C99">
        <f t="shared" ca="1" si="15"/>
        <v>0.88110056047323471</v>
      </c>
      <c r="D99">
        <f t="shared" ca="1" si="15"/>
        <v>0.41407899130032311</v>
      </c>
      <c r="E99">
        <f t="shared" ca="1" si="15"/>
        <v>0.76358850951952961</v>
      </c>
      <c r="F99">
        <f t="shared" ca="1" si="15"/>
        <v>0.49664517477950509</v>
      </c>
      <c r="G99">
        <f t="shared" ca="1" si="15"/>
        <v>0.67022556951173806</v>
      </c>
      <c r="H99">
        <f t="shared" ca="1" si="15"/>
        <v>0.57503908956007654</v>
      </c>
      <c r="I99">
        <f t="shared" ca="1" si="15"/>
        <v>0.64650888016388963</v>
      </c>
      <c r="J99">
        <f t="shared" ca="1" si="15"/>
        <v>0.7969081745117772</v>
      </c>
      <c r="K99">
        <f t="shared" ca="1" si="15"/>
        <v>0.17733281551517277</v>
      </c>
      <c r="L99">
        <f t="shared" ca="1" si="16"/>
        <v>0.15924712410299513</v>
      </c>
      <c r="M99">
        <f t="shared" ca="1" si="16"/>
        <v>0.55798268202057866</v>
      </c>
      <c r="N99">
        <f t="shared" ca="1" si="16"/>
        <v>0.64049960856145205</v>
      </c>
      <c r="O99">
        <f t="shared" ca="1" si="16"/>
        <v>0.50029825604404454</v>
      </c>
      <c r="P99">
        <f t="shared" ca="1" si="16"/>
        <v>0.85421942483006252</v>
      </c>
      <c r="Q99">
        <f t="shared" ca="1" si="16"/>
        <v>0.32650879670347521</v>
      </c>
      <c r="R99">
        <f t="shared" ca="1" si="16"/>
        <v>0.86530039525473001</v>
      </c>
      <c r="S99">
        <f t="shared" ca="1" si="16"/>
        <v>0.14577476564456315</v>
      </c>
      <c r="T99">
        <f t="shared" ca="1" si="16"/>
        <v>0.60064499009934269</v>
      </c>
      <c r="U99">
        <f t="shared" ca="1" si="16"/>
        <v>0.35570607046024838</v>
      </c>
      <c r="V99">
        <f t="shared" ca="1" si="17"/>
        <v>0.5656393828602444</v>
      </c>
      <c r="W99">
        <f t="shared" ca="1" si="17"/>
        <v>0.18036394586934734</v>
      </c>
      <c r="X99">
        <f t="shared" ca="1" si="17"/>
        <v>0.22838499510700228</v>
      </c>
      <c r="Y99">
        <f t="shared" ca="1" si="17"/>
        <v>0.48722299745393616</v>
      </c>
      <c r="Z99">
        <f t="shared" ca="1" si="17"/>
        <v>0.40935504490351837</v>
      </c>
      <c r="AA99">
        <f t="shared" ca="1" si="17"/>
        <v>0.12047632909529615</v>
      </c>
      <c r="AB99">
        <f t="shared" ca="1" si="17"/>
        <v>0.40402292529570261</v>
      </c>
      <c r="AC99">
        <f t="shared" ca="1" si="17"/>
        <v>0.54792716586144952</v>
      </c>
      <c r="AD99">
        <f t="shared" ca="1" si="17"/>
        <v>0.31904455759758288</v>
      </c>
      <c r="AE99">
        <f t="shared" ca="1" si="17"/>
        <v>0.23654492592990506</v>
      </c>
    </row>
    <row r="100" spans="2:31" x14ac:dyDescent="0.3">
      <c r="B100">
        <f t="shared" ref="B100:K109" ca="1" si="18">RAND()</f>
        <v>0.4472075366995143</v>
      </c>
      <c r="C100">
        <f t="shared" ca="1" si="18"/>
        <v>0.5453859974072599</v>
      </c>
      <c r="D100">
        <f t="shared" ca="1" si="18"/>
        <v>0.64620039293324583</v>
      </c>
      <c r="E100">
        <f t="shared" ca="1" si="18"/>
        <v>0.57585122425342972</v>
      </c>
      <c r="F100">
        <f t="shared" ca="1" si="18"/>
        <v>0.45233321700684792</v>
      </c>
      <c r="G100">
        <f t="shared" ca="1" si="18"/>
        <v>0.73162010041920444</v>
      </c>
      <c r="H100">
        <f t="shared" ca="1" si="18"/>
        <v>0.2285429480806862</v>
      </c>
      <c r="I100">
        <f t="shared" ca="1" si="18"/>
        <v>0.20822902107199681</v>
      </c>
      <c r="J100">
        <f t="shared" ca="1" si="18"/>
        <v>0.53080102861430323</v>
      </c>
      <c r="K100">
        <f t="shared" ca="1" si="18"/>
        <v>0.91256689482014197</v>
      </c>
      <c r="L100">
        <f t="shared" ref="L100:U109" ca="1" si="19">RAND()</f>
        <v>8.6111520201081371E-2</v>
      </c>
      <c r="M100">
        <f t="shared" ca="1" si="19"/>
        <v>0.27165001369719999</v>
      </c>
      <c r="N100">
        <f t="shared" ca="1" si="19"/>
        <v>0.45138583881617933</v>
      </c>
      <c r="O100">
        <f t="shared" ca="1" si="19"/>
        <v>0.68427248333558865</v>
      </c>
      <c r="P100">
        <f t="shared" ca="1" si="19"/>
        <v>0.20298064815022254</v>
      </c>
      <c r="Q100">
        <f t="shared" ca="1" si="19"/>
        <v>0.93707276791041139</v>
      </c>
      <c r="R100">
        <f t="shared" ca="1" si="19"/>
        <v>0.70763931837571636</v>
      </c>
      <c r="S100">
        <f t="shared" ca="1" si="19"/>
        <v>0.42913107751943547</v>
      </c>
      <c r="T100">
        <f t="shared" ca="1" si="19"/>
        <v>0.24969125385169733</v>
      </c>
      <c r="U100">
        <f t="shared" ca="1" si="19"/>
        <v>0.78638003912573584</v>
      </c>
      <c r="V100">
        <f t="shared" ref="V100:AE109" ca="1" si="20">RAND()</f>
        <v>0.84080796792985701</v>
      </c>
      <c r="W100">
        <f t="shared" ca="1" si="20"/>
        <v>0.82044898492698604</v>
      </c>
      <c r="X100">
        <f t="shared" ca="1" si="20"/>
        <v>0.89640659016239965</v>
      </c>
      <c r="Y100">
        <f t="shared" ca="1" si="20"/>
        <v>0.66731341814379008</v>
      </c>
      <c r="Z100">
        <f t="shared" ca="1" si="20"/>
        <v>0.11215313984504061</v>
      </c>
      <c r="AA100">
        <f t="shared" ca="1" si="20"/>
        <v>0.78056214500965737</v>
      </c>
      <c r="AB100">
        <f t="shared" ca="1" si="20"/>
        <v>0.57494850169483858</v>
      </c>
      <c r="AC100">
        <f t="shared" ca="1" si="20"/>
        <v>0.97478501389896088</v>
      </c>
      <c r="AD100">
        <f t="shared" ca="1" si="20"/>
        <v>0.788795790450453</v>
      </c>
      <c r="AE100">
        <f t="shared" ca="1" si="20"/>
        <v>0.88479558790249979</v>
      </c>
    </row>
    <row r="101" spans="2:31" x14ac:dyDescent="0.3">
      <c r="B101">
        <f t="shared" ca="1" si="18"/>
        <v>0.39829686066468817</v>
      </c>
      <c r="C101">
        <f t="shared" ca="1" si="18"/>
        <v>0.11344944199782758</v>
      </c>
      <c r="D101">
        <f t="shared" ca="1" si="18"/>
        <v>0.22298158257224293</v>
      </c>
      <c r="E101">
        <f t="shared" ca="1" si="18"/>
        <v>4.4294028569654031E-2</v>
      </c>
      <c r="F101">
        <f t="shared" ca="1" si="18"/>
        <v>0.90508430577625187</v>
      </c>
      <c r="G101">
        <f t="shared" ca="1" si="18"/>
        <v>0.56834271024394423</v>
      </c>
      <c r="H101">
        <f t="shared" ca="1" si="18"/>
        <v>8.5363712016112814E-2</v>
      </c>
      <c r="I101">
        <f t="shared" ca="1" si="18"/>
        <v>0.89083332010100968</v>
      </c>
      <c r="J101">
        <f t="shared" ca="1" si="18"/>
        <v>6.8012486713175946E-4</v>
      </c>
      <c r="K101">
        <f t="shared" ca="1" si="18"/>
        <v>0.79205675115821883</v>
      </c>
      <c r="L101">
        <f t="shared" ca="1" si="19"/>
        <v>0.57423691373089891</v>
      </c>
      <c r="M101">
        <f t="shared" ca="1" si="19"/>
        <v>0.49092382750368913</v>
      </c>
      <c r="N101">
        <f t="shared" ca="1" si="19"/>
        <v>0.48480598684731735</v>
      </c>
      <c r="O101">
        <f t="shared" ca="1" si="19"/>
        <v>0.62155314927062899</v>
      </c>
      <c r="P101">
        <f t="shared" ca="1" si="19"/>
        <v>0.28809797639235013</v>
      </c>
      <c r="Q101">
        <f t="shared" ca="1" si="19"/>
        <v>0.41890609621997682</v>
      </c>
      <c r="R101">
        <f t="shared" ca="1" si="19"/>
        <v>3.0364278494676711E-2</v>
      </c>
      <c r="S101">
        <f t="shared" ca="1" si="19"/>
        <v>0.71324906193651305</v>
      </c>
      <c r="T101">
        <f t="shared" ca="1" si="19"/>
        <v>0.61200508319539115</v>
      </c>
      <c r="U101">
        <f t="shared" ca="1" si="19"/>
        <v>0.17191738907272125</v>
      </c>
      <c r="V101">
        <f t="shared" ca="1" si="20"/>
        <v>0.70633953674667271</v>
      </c>
      <c r="W101">
        <f t="shared" ca="1" si="20"/>
        <v>0.94404795973289346</v>
      </c>
      <c r="X101">
        <f t="shared" ca="1" si="20"/>
        <v>0.91067434283267823</v>
      </c>
      <c r="Y101">
        <f t="shared" ca="1" si="20"/>
        <v>0.21135315623081485</v>
      </c>
      <c r="Z101">
        <f t="shared" ca="1" si="20"/>
        <v>0.81315548581165165</v>
      </c>
      <c r="AA101">
        <f t="shared" ca="1" si="20"/>
        <v>0.37252844195965906</v>
      </c>
      <c r="AB101">
        <f t="shared" ca="1" si="20"/>
        <v>0.92405673571346703</v>
      </c>
      <c r="AC101">
        <f t="shared" ca="1" si="20"/>
        <v>6.1267969629947405E-2</v>
      </c>
      <c r="AD101">
        <f t="shared" ca="1" si="20"/>
        <v>0.38731798604720802</v>
      </c>
      <c r="AE101">
        <f t="shared" ca="1" si="20"/>
        <v>0.3934605428149931</v>
      </c>
    </row>
    <row r="102" spans="2:31" x14ac:dyDescent="0.3">
      <c r="B102">
        <f t="shared" ca="1" si="18"/>
        <v>0.76877936396933255</v>
      </c>
      <c r="C102">
        <f t="shared" ca="1" si="18"/>
        <v>0.17295157849139287</v>
      </c>
      <c r="D102">
        <f t="shared" ca="1" si="18"/>
        <v>0.64453330868327985</v>
      </c>
      <c r="E102">
        <f t="shared" ca="1" si="18"/>
        <v>0.91400399208926619</v>
      </c>
      <c r="F102">
        <f t="shared" ca="1" si="18"/>
        <v>0.27682544313125845</v>
      </c>
      <c r="G102">
        <f t="shared" ca="1" si="18"/>
        <v>0.954288310604127</v>
      </c>
      <c r="H102">
        <f t="shared" ca="1" si="18"/>
        <v>5.3704267702478492E-3</v>
      </c>
      <c r="I102">
        <f t="shared" ca="1" si="18"/>
        <v>4.2540886205760131E-2</v>
      </c>
      <c r="J102">
        <f t="shared" ca="1" si="18"/>
        <v>0.95385716463559778</v>
      </c>
      <c r="K102">
        <f t="shared" ca="1" si="18"/>
        <v>0.58301013442262861</v>
      </c>
      <c r="L102">
        <f t="shared" ca="1" si="19"/>
        <v>0.31935359771249594</v>
      </c>
      <c r="M102">
        <f t="shared" ca="1" si="19"/>
        <v>0.63192221022275863</v>
      </c>
      <c r="N102">
        <f t="shared" ca="1" si="19"/>
        <v>0.78662260413503948</v>
      </c>
      <c r="O102">
        <f t="shared" ca="1" si="19"/>
        <v>0.10646322122025609</v>
      </c>
      <c r="P102">
        <f t="shared" ca="1" si="19"/>
        <v>0.89694482600765912</v>
      </c>
      <c r="Q102">
        <f t="shared" ca="1" si="19"/>
        <v>0.51009933996802848</v>
      </c>
      <c r="R102">
        <f t="shared" ca="1" si="19"/>
        <v>0.20428660750839711</v>
      </c>
      <c r="S102">
        <f t="shared" ca="1" si="19"/>
        <v>0.80694358615288753</v>
      </c>
      <c r="T102">
        <f t="shared" ca="1" si="19"/>
        <v>0.84162464276409255</v>
      </c>
      <c r="U102">
        <f t="shared" ca="1" si="19"/>
        <v>3.0916433931652998E-2</v>
      </c>
      <c r="V102">
        <f t="shared" ca="1" si="20"/>
        <v>0.10597898273433781</v>
      </c>
      <c r="W102">
        <f t="shared" ca="1" si="20"/>
        <v>0.7501165514695789</v>
      </c>
      <c r="X102">
        <f t="shared" ca="1" si="20"/>
        <v>0.37384571729472249</v>
      </c>
      <c r="Y102">
        <f t="shared" ca="1" si="20"/>
        <v>0.89748116472022144</v>
      </c>
      <c r="Z102">
        <f t="shared" ca="1" si="20"/>
        <v>0.67780125793348134</v>
      </c>
      <c r="AA102">
        <f t="shared" ca="1" si="20"/>
        <v>0.9271424981425449</v>
      </c>
      <c r="AB102">
        <f t="shared" ca="1" si="20"/>
        <v>0.81383930511130664</v>
      </c>
      <c r="AC102">
        <f t="shared" ca="1" si="20"/>
        <v>0.69143697304807161</v>
      </c>
      <c r="AD102">
        <f t="shared" ca="1" si="20"/>
        <v>0.20237044190744813</v>
      </c>
      <c r="AE102">
        <f t="shared" ca="1" si="20"/>
        <v>0.20904093711861393</v>
      </c>
    </row>
    <row r="103" spans="2:31" x14ac:dyDescent="0.3">
      <c r="B103">
        <f t="shared" ca="1" si="18"/>
        <v>0.31218793543805301</v>
      </c>
      <c r="C103">
        <f t="shared" ca="1" si="18"/>
        <v>0.57082790560385277</v>
      </c>
      <c r="D103">
        <f t="shared" ca="1" si="18"/>
        <v>0.60038280225085061</v>
      </c>
      <c r="E103">
        <f t="shared" ca="1" si="18"/>
        <v>0.40824651825702585</v>
      </c>
      <c r="F103">
        <f t="shared" ca="1" si="18"/>
        <v>0.76664259439143234</v>
      </c>
      <c r="G103">
        <f t="shared" ca="1" si="18"/>
        <v>0.19127943341761444</v>
      </c>
      <c r="H103">
        <f t="shared" ca="1" si="18"/>
        <v>0.56104062238401564</v>
      </c>
      <c r="I103">
        <f t="shared" ca="1" si="18"/>
        <v>0.99392625125978862</v>
      </c>
      <c r="J103">
        <f t="shared" ca="1" si="18"/>
        <v>0.23712275728044596</v>
      </c>
      <c r="K103">
        <f t="shared" ca="1" si="18"/>
        <v>0.15314385457257718</v>
      </c>
      <c r="L103">
        <f t="shared" ca="1" si="19"/>
        <v>0.47367292708019271</v>
      </c>
      <c r="M103">
        <f t="shared" ca="1" si="19"/>
        <v>0.67969273454099177</v>
      </c>
      <c r="N103">
        <f t="shared" ca="1" si="19"/>
        <v>0.49103638791717147</v>
      </c>
      <c r="O103">
        <f t="shared" ca="1" si="19"/>
        <v>4.6561420363294692E-2</v>
      </c>
      <c r="P103">
        <f t="shared" ca="1" si="19"/>
        <v>0.20444305411061636</v>
      </c>
      <c r="Q103">
        <f t="shared" ca="1" si="19"/>
        <v>0.40718797638266069</v>
      </c>
      <c r="R103">
        <f t="shared" ca="1" si="19"/>
        <v>0.3942771470294657</v>
      </c>
      <c r="S103">
        <f t="shared" ca="1" si="19"/>
        <v>0.43398665615996634</v>
      </c>
      <c r="T103">
        <f t="shared" ca="1" si="19"/>
        <v>0.46799945623217187</v>
      </c>
      <c r="U103">
        <f t="shared" ca="1" si="19"/>
        <v>0.92019719707323411</v>
      </c>
      <c r="V103">
        <f t="shared" ca="1" si="20"/>
        <v>0.56447498932869089</v>
      </c>
      <c r="W103">
        <f t="shared" ca="1" si="20"/>
        <v>0.31436240179099162</v>
      </c>
      <c r="X103">
        <f t="shared" ca="1" si="20"/>
        <v>0.55423103914079941</v>
      </c>
      <c r="Y103">
        <f t="shared" ca="1" si="20"/>
        <v>0.24390010223390091</v>
      </c>
      <c r="Z103">
        <f t="shared" ca="1" si="20"/>
        <v>0.22951151340008491</v>
      </c>
      <c r="AA103">
        <f t="shared" ca="1" si="20"/>
        <v>0.22431709444184911</v>
      </c>
      <c r="AB103">
        <f t="shared" ca="1" si="20"/>
        <v>0.82527369820735585</v>
      </c>
      <c r="AC103">
        <f t="shared" ca="1" si="20"/>
        <v>0.14515975427127659</v>
      </c>
      <c r="AD103">
        <f t="shared" ca="1" si="20"/>
        <v>0.12116218641220561</v>
      </c>
      <c r="AE103">
        <f t="shared" ca="1" si="20"/>
        <v>2.8704799428409755E-2</v>
      </c>
    </row>
    <row r="104" spans="2:31" x14ac:dyDescent="0.3">
      <c r="B104">
        <f t="shared" ca="1" si="18"/>
        <v>0.13805288441089791</v>
      </c>
      <c r="C104">
        <f t="shared" ca="1" si="18"/>
        <v>0.48731562222629171</v>
      </c>
      <c r="D104">
        <f t="shared" ca="1" si="18"/>
        <v>1.5606963509034344E-2</v>
      </c>
      <c r="E104">
        <f t="shared" ca="1" si="18"/>
        <v>0.44820326646609399</v>
      </c>
      <c r="F104">
        <f t="shared" ca="1" si="18"/>
        <v>0.57746022566606925</v>
      </c>
      <c r="G104">
        <f t="shared" ca="1" si="18"/>
        <v>0.65872784168879606</v>
      </c>
      <c r="H104">
        <f t="shared" ca="1" si="18"/>
        <v>0.18790829862963943</v>
      </c>
      <c r="I104">
        <f t="shared" ca="1" si="18"/>
        <v>0.99847027607154359</v>
      </c>
      <c r="J104">
        <f t="shared" ca="1" si="18"/>
        <v>0.83909857888973338</v>
      </c>
      <c r="K104">
        <f t="shared" ca="1" si="18"/>
        <v>0.73960164663261274</v>
      </c>
      <c r="L104">
        <f t="shared" ca="1" si="19"/>
        <v>0.42933797725757383</v>
      </c>
      <c r="M104">
        <f t="shared" ca="1" si="19"/>
        <v>0.11416536106071251</v>
      </c>
      <c r="N104">
        <f t="shared" ca="1" si="19"/>
        <v>0.29364655721016808</v>
      </c>
      <c r="O104">
        <f t="shared" ca="1" si="19"/>
        <v>0.20212629259313819</v>
      </c>
      <c r="P104">
        <f t="shared" ca="1" si="19"/>
        <v>0.13868147839248479</v>
      </c>
      <c r="Q104">
        <f t="shared" ca="1" si="19"/>
        <v>0.81009340744103375</v>
      </c>
      <c r="R104">
        <f t="shared" ca="1" si="19"/>
        <v>0.36224404504708696</v>
      </c>
      <c r="S104">
        <f t="shared" ca="1" si="19"/>
        <v>0.68558710080898555</v>
      </c>
      <c r="T104">
        <f t="shared" ca="1" si="19"/>
        <v>0.74477896956529976</v>
      </c>
      <c r="U104">
        <f t="shared" ca="1" si="19"/>
        <v>0.78744867650642147</v>
      </c>
      <c r="V104">
        <f t="shared" ca="1" si="20"/>
        <v>0.5286199085303438</v>
      </c>
      <c r="W104">
        <f t="shared" ca="1" si="20"/>
        <v>0.33492692117997458</v>
      </c>
      <c r="X104">
        <f t="shared" ca="1" si="20"/>
        <v>0.3200410956034192</v>
      </c>
      <c r="Y104">
        <f t="shared" ca="1" si="20"/>
        <v>0.69831063171730001</v>
      </c>
      <c r="Z104">
        <f t="shared" ca="1" si="20"/>
        <v>0.98783087095323463</v>
      </c>
      <c r="AA104">
        <f t="shared" ca="1" si="20"/>
        <v>0.63076840483361707</v>
      </c>
      <c r="AB104">
        <f t="shared" ca="1" si="20"/>
        <v>0.94210563500711064</v>
      </c>
      <c r="AC104">
        <f t="shared" ca="1" si="20"/>
        <v>0.97421146305213391</v>
      </c>
      <c r="AD104">
        <f t="shared" ca="1" si="20"/>
        <v>0.81934251954618187</v>
      </c>
      <c r="AE104">
        <f t="shared" ca="1" si="20"/>
        <v>0.54308196879335568</v>
      </c>
    </row>
    <row r="105" spans="2:31" x14ac:dyDescent="0.3">
      <c r="B105">
        <f t="shared" ca="1" si="18"/>
        <v>0.71930880307186573</v>
      </c>
      <c r="C105">
        <f t="shared" ca="1" si="18"/>
        <v>0.59276122409154586</v>
      </c>
      <c r="D105">
        <f t="shared" ca="1" si="18"/>
        <v>0.16407508748845245</v>
      </c>
      <c r="E105">
        <f t="shared" ca="1" si="18"/>
        <v>0.83697716608160966</v>
      </c>
      <c r="F105">
        <f t="shared" ca="1" si="18"/>
        <v>0.37813111191997573</v>
      </c>
      <c r="G105">
        <f t="shared" ca="1" si="18"/>
        <v>0.65799478710028714</v>
      </c>
      <c r="H105">
        <f t="shared" ca="1" si="18"/>
        <v>0.75567118091712659</v>
      </c>
      <c r="I105">
        <f t="shared" ca="1" si="18"/>
        <v>0.55152676348446361</v>
      </c>
      <c r="J105">
        <f t="shared" ca="1" si="18"/>
        <v>3.8829060153088735E-2</v>
      </c>
      <c r="K105">
        <f t="shared" ca="1" si="18"/>
        <v>0.19588916628247155</v>
      </c>
      <c r="L105">
        <f t="shared" ca="1" si="19"/>
        <v>0.45952393464680608</v>
      </c>
      <c r="M105">
        <f t="shared" ca="1" si="19"/>
        <v>0.77733919121623529</v>
      </c>
      <c r="N105">
        <f t="shared" ca="1" si="19"/>
        <v>0.62199022626934286</v>
      </c>
      <c r="O105">
        <f t="shared" ca="1" si="19"/>
        <v>3.2421409553637037E-2</v>
      </c>
      <c r="P105">
        <f t="shared" ca="1" si="19"/>
        <v>0.7777029930159407</v>
      </c>
      <c r="Q105">
        <f t="shared" ca="1" si="19"/>
        <v>0.45337199633367437</v>
      </c>
      <c r="R105">
        <f t="shared" ca="1" si="19"/>
        <v>2.2221977904117063E-2</v>
      </c>
      <c r="S105">
        <f t="shared" ca="1" si="19"/>
        <v>0.16269329955991285</v>
      </c>
      <c r="T105">
        <f t="shared" ca="1" si="19"/>
        <v>0.97942687774152937</v>
      </c>
      <c r="U105">
        <f t="shared" ca="1" si="19"/>
        <v>0.97054964869949512</v>
      </c>
      <c r="V105">
        <f t="shared" ca="1" si="20"/>
        <v>0.42162297349034716</v>
      </c>
      <c r="W105">
        <f t="shared" ca="1" si="20"/>
        <v>0.66237758843025052</v>
      </c>
      <c r="X105">
        <f t="shared" ca="1" si="20"/>
        <v>0.71840454644012119</v>
      </c>
      <c r="Y105">
        <f t="shared" ca="1" si="20"/>
        <v>0.9796871069693962</v>
      </c>
      <c r="Z105">
        <f t="shared" ca="1" si="20"/>
        <v>0.45522537013613373</v>
      </c>
      <c r="AA105">
        <f t="shared" ca="1" si="20"/>
        <v>0.27637143858773405</v>
      </c>
      <c r="AB105">
        <f t="shared" ca="1" si="20"/>
        <v>0.20100448472035309</v>
      </c>
      <c r="AC105">
        <f t="shared" ca="1" si="20"/>
        <v>8.0429363083922567E-3</v>
      </c>
      <c r="AD105">
        <f t="shared" ca="1" si="20"/>
        <v>0.4820076077727633</v>
      </c>
      <c r="AE105">
        <f t="shared" ca="1" si="20"/>
        <v>0.14960499751631939</v>
      </c>
    </row>
    <row r="106" spans="2:31" x14ac:dyDescent="0.3">
      <c r="B106">
        <f t="shared" ca="1" si="18"/>
        <v>0.8087708255775905</v>
      </c>
      <c r="C106">
        <f t="shared" ca="1" si="18"/>
        <v>0.15890412827874734</v>
      </c>
      <c r="D106">
        <f t="shared" ca="1" si="18"/>
        <v>0.99836550016579562</v>
      </c>
      <c r="E106">
        <f t="shared" ca="1" si="18"/>
        <v>0.5680467405050571</v>
      </c>
      <c r="F106">
        <f t="shared" ca="1" si="18"/>
        <v>0.84170214028515478</v>
      </c>
      <c r="G106">
        <f t="shared" ca="1" si="18"/>
        <v>0.88571737859080391</v>
      </c>
      <c r="H106">
        <f t="shared" ca="1" si="18"/>
        <v>0.10871340906003368</v>
      </c>
      <c r="I106">
        <f t="shared" ca="1" si="18"/>
        <v>0.71478437902546177</v>
      </c>
      <c r="J106">
        <f t="shared" ca="1" si="18"/>
        <v>0.10431763133886829</v>
      </c>
      <c r="K106">
        <f t="shared" ca="1" si="18"/>
        <v>0.86711057841679451</v>
      </c>
      <c r="L106">
        <f t="shared" ca="1" si="19"/>
        <v>0.41580855142841022</v>
      </c>
      <c r="M106">
        <f t="shared" ca="1" si="19"/>
        <v>0.44712396716744002</v>
      </c>
      <c r="N106">
        <f t="shared" ca="1" si="19"/>
        <v>7.6085510331653339E-2</v>
      </c>
      <c r="O106">
        <f t="shared" ca="1" si="19"/>
        <v>0.79257354225744137</v>
      </c>
      <c r="P106">
        <f t="shared" ca="1" si="19"/>
        <v>0.38555964225050987</v>
      </c>
      <c r="Q106">
        <f t="shared" ca="1" si="19"/>
        <v>0.33033033628370334</v>
      </c>
      <c r="R106">
        <f t="shared" ca="1" si="19"/>
        <v>0.2105813057057615</v>
      </c>
      <c r="S106">
        <f t="shared" ca="1" si="19"/>
        <v>0.55961707100149738</v>
      </c>
      <c r="T106">
        <f t="shared" ca="1" si="19"/>
        <v>0.41740640363211501</v>
      </c>
      <c r="U106">
        <f t="shared" ca="1" si="19"/>
        <v>0.79189553807184931</v>
      </c>
      <c r="V106">
        <f t="shared" ca="1" si="20"/>
        <v>0.32640062809673881</v>
      </c>
      <c r="W106">
        <f t="shared" ca="1" si="20"/>
        <v>8.4015382713379161E-2</v>
      </c>
      <c r="X106">
        <f t="shared" ca="1" si="20"/>
        <v>0.78330849082402132</v>
      </c>
      <c r="Y106">
        <f t="shared" ca="1" si="20"/>
        <v>0.97378800341012361</v>
      </c>
      <c r="Z106">
        <f t="shared" ca="1" si="20"/>
        <v>0.92615441004005805</v>
      </c>
      <c r="AA106">
        <f t="shared" ca="1" si="20"/>
        <v>0.34087311143570309</v>
      </c>
      <c r="AB106">
        <f t="shared" ca="1" si="20"/>
        <v>0.68303935913974501</v>
      </c>
      <c r="AC106">
        <f t="shared" ca="1" si="20"/>
        <v>0.30999610145190304</v>
      </c>
      <c r="AD106">
        <f t="shared" ca="1" si="20"/>
        <v>0.19428761522263027</v>
      </c>
      <c r="AE106">
        <f t="shared" ca="1" si="20"/>
        <v>0.63883341417525941</v>
      </c>
    </row>
    <row r="107" spans="2:31" x14ac:dyDescent="0.3">
      <c r="B107">
        <f t="shared" ca="1" si="18"/>
        <v>0.97794802020305216</v>
      </c>
      <c r="C107">
        <f t="shared" ca="1" si="18"/>
        <v>0.88247292750434814</v>
      </c>
      <c r="D107">
        <f t="shared" ca="1" si="18"/>
        <v>0.14221272232231996</v>
      </c>
      <c r="E107">
        <f t="shared" ca="1" si="18"/>
        <v>0.85377567312109992</v>
      </c>
      <c r="F107">
        <f t="shared" ca="1" si="18"/>
        <v>0.87136161782640476</v>
      </c>
      <c r="G107">
        <f t="shared" ca="1" si="18"/>
        <v>9.3031263070749048E-2</v>
      </c>
      <c r="H107">
        <f t="shared" ca="1" si="18"/>
        <v>0.92239911457723966</v>
      </c>
      <c r="I107">
        <f t="shared" ca="1" si="18"/>
        <v>0.79388158763003536</v>
      </c>
      <c r="J107">
        <f t="shared" ca="1" si="18"/>
        <v>0.409386269686145</v>
      </c>
      <c r="K107">
        <f t="shared" ca="1" si="18"/>
        <v>0.71196396082574953</v>
      </c>
      <c r="L107">
        <f t="shared" ca="1" si="19"/>
        <v>0.98162108104682066</v>
      </c>
      <c r="M107">
        <f t="shared" ca="1" si="19"/>
        <v>7.6852692605747563E-2</v>
      </c>
      <c r="N107">
        <f t="shared" ca="1" si="19"/>
        <v>0.692176512136504</v>
      </c>
      <c r="O107">
        <f t="shared" ca="1" si="19"/>
        <v>0.20685071270869937</v>
      </c>
      <c r="P107">
        <f t="shared" ca="1" si="19"/>
        <v>0.84879294610657863</v>
      </c>
      <c r="Q107">
        <f t="shared" ca="1" si="19"/>
        <v>4.0590313200906891E-2</v>
      </c>
      <c r="R107">
        <f t="shared" ca="1" si="19"/>
        <v>0.8436848857869057</v>
      </c>
      <c r="S107">
        <f t="shared" ca="1" si="19"/>
        <v>0.96463011484429151</v>
      </c>
      <c r="T107">
        <f t="shared" ca="1" si="19"/>
        <v>0.23528696702116325</v>
      </c>
      <c r="U107">
        <f t="shared" ca="1" si="19"/>
        <v>0.17809021076947573</v>
      </c>
      <c r="V107">
        <f t="shared" ca="1" si="20"/>
        <v>0.69595425753087969</v>
      </c>
      <c r="W107">
        <f t="shared" ca="1" si="20"/>
        <v>0.59214791032048986</v>
      </c>
      <c r="X107">
        <f t="shared" ca="1" si="20"/>
        <v>0.52585081161901237</v>
      </c>
      <c r="Y107">
        <f t="shared" ca="1" si="20"/>
        <v>0.2266891888617879</v>
      </c>
      <c r="Z107">
        <f t="shared" ca="1" si="20"/>
        <v>0.8860620468576379</v>
      </c>
      <c r="AA107">
        <f t="shared" ca="1" si="20"/>
        <v>8.4988772533026946E-2</v>
      </c>
      <c r="AB107">
        <f t="shared" ca="1" si="20"/>
        <v>0.62701086058166511</v>
      </c>
      <c r="AC107">
        <f t="shared" ca="1" si="20"/>
        <v>0.27078868586300597</v>
      </c>
      <c r="AD107">
        <f t="shared" ca="1" si="20"/>
        <v>0.91579874368046665</v>
      </c>
      <c r="AE107">
        <f t="shared" ca="1" si="20"/>
        <v>0.36632771324138891</v>
      </c>
    </row>
    <row r="108" spans="2:31" x14ac:dyDescent="0.3">
      <c r="B108">
        <f t="shared" ca="1" si="18"/>
        <v>0.19001680080574701</v>
      </c>
      <c r="C108">
        <f t="shared" ca="1" si="18"/>
        <v>0.55197828019558148</v>
      </c>
      <c r="D108">
        <f t="shared" ca="1" si="18"/>
        <v>0.50874052044396656</v>
      </c>
      <c r="E108">
        <f t="shared" ca="1" si="18"/>
        <v>0.46393416286737033</v>
      </c>
      <c r="F108">
        <f t="shared" ca="1" si="18"/>
        <v>0.95237273263037037</v>
      </c>
      <c r="G108">
        <f t="shared" ca="1" si="18"/>
        <v>1.9625399219288298E-2</v>
      </c>
      <c r="H108">
        <f t="shared" ca="1" si="18"/>
        <v>0.49025641975350975</v>
      </c>
      <c r="I108">
        <f t="shared" ca="1" si="18"/>
        <v>0.99605731895120186</v>
      </c>
      <c r="J108">
        <f t="shared" ca="1" si="18"/>
        <v>0.62964919359728655</v>
      </c>
      <c r="K108">
        <f t="shared" ca="1" si="18"/>
        <v>0.35000695674509696</v>
      </c>
      <c r="L108">
        <f t="shared" ca="1" si="19"/>
        <v>0.93739320639005652</v>
      </c>
      <c r="M108">
        <f t="shared" ca="1" si="19"/>
        <v>0.33252480055049283</v>
      </c>
      <c r="N108">
        <f t="shared" ca="1" si="19"/>
        <v>0.91376857731397521</v>
      </c>
      <c r="O108">
        <f t="shared" ca="1" si="19"/>
        <v>0.21980474916783566</v>
      </c>
      <c r="P108">
        <f t="shared" ca="1" si="19"/>
        <v>0.71754490151198125</v>
      </c>
      <c r="Q108">
        <f t="shared" ca="1" si="19"/>
        <v>0.71250445147149088</v>
      </c>
      <c r="R108">
        <f t="shared" ca="1" si="19"/>
        <v>0.37577651740672757</v>
      </c>
      <c r="S108">
        <f t="shared" ca="1" si="19"/>
        <v>0.2500931116502807</v>
      </c>
      <c r="T108">
        <f t="shared" ca="1" si="19"/>
        <v>0.41818946808997559</v>
      </c>
      <c r="U108">
        <f t="shared" ca="1" si="19"/>
        <v>0.99900283702963955</v>
      </c>
      <c r="V108">
        <f t="shared" ca="1" si="20"/>
        <v>0.12572932245565926</v>
      </c>
      <c r="W108">
        <f t="shared" ca="1" si="20"/>
        <v>0.99958399371983053</v>
      </c>
      <c r="X108">
        <f t="shared" ca="1" si="20"/>
        <v>0.36043053222622135</v>
      </c>
      <c r="Y108">
        <f t="shared" ca="1" si="20"/>
        <v>0.48336718292762715</v>
      </c>
      <c r="Z108">
        <f t="shared" ca="1" si="20"/>
        <v>0.60536320539486077</v>
      </c>
      <c r="AA108">
        <f t="shared" ca="1" si="20"/>
        <v>0.65669423034369157</v>
      </c>
      <c r="AB108">
        <f t="shared" ca="1" si="20"/>
        <v>0.70638889799718396</v>
      </c>
      <c r="AC108">
        <f t="shared" ca="1" si="20"/>
        <v>0.38463446307891225</v>
      </c>
      <c r="AD108">
        <f t="shared" ca="1" si="20"/>
        <v>0.79087397489696354</v>
      </c>
      <c r="AE108">
        <f t="shared" ca="1" si="20"/>
        <v>0.91086239150543702</v>
      </c>
    </row>
    <row r="109" spans="2:31" x14ac:dyDescent="0.3">
      <c r="B109">
        <f t="shared" ca="1" si="18"/>
        <v>6.1164803522197886E-2</v>
      </c>
      <c r="C109">
        <f t="shared" ca="1" si="18"/>
        <v>0.56805313489497222</v>
      </c>
      <c r="D109">
        <f t="shared" ca="1" si="18"/>
        <v>0.27719750800681142</v>
      </c>
      <c r="E109">
        <f t="shared" ca="1" si="18"/>
        <v>0.17167965283657538</v>
      </c>
      <c r="F109">
        <f t="shared" ca="1" si="18"/>
        <v>0.40453725207747038</v>
      </c>
      <c r="G109">
        <f t="shared" ca="1" si="18"/>
        <v>0.91621965281051598</v>
      </c>
      <c r="H109">
        <f t="shared" ca="1" si="18"/>
        <v>0.358691059225416</v>
      </c>
      <c r="I109">
        <f t="shared" ca="1" si="18"/>
        <v>0.41870963894300228</v>
      </c>
      <c r="J109">
        <f t="shared" ca="1" si="18"/>
        <v>0.99981747099469942</v>
      </c>
      <c r="K109">
        <f t="shared" ca="1" si="18"/>
        <v>0.55725369009988746</v>
      </c>
      <c r="L109">
        <f t="shared" ca="1" si="19"/>
        <v>0.33757722499644638</v>
      </c>
      <c r="M109">
        <f t="shared" ca="1" si="19"/>
        <v>0.29662216171723821</v>
      </c>
      <c r="N109">
        <f t="shared" ca="1" si="19"/>
        <v>0.40078253692716803</v>
      </c>
      <c r="O109">
        <f t="shared" ca="1" si="19"/>
        <v>0.47553094955064934</v>
      </c>
      <c r="P109">
        <f t="shared" ca="1" si="19"/>
        <v>2.5584380811480567E-2</v>
      </c>
      <c r="Q109">
        <f t="shared" ca="1" si="19"/>
        <v>9.8138097686672587E-2</v>
      </c>
      <c r="R109">
        <f t="shared" ca="1" si="19"/>
        <v>0.96913621943770356</v>
      </c>
      <c r="S109">
        <f t="shared" ca="1" si="19"/>
        <v>0.37845003657666609</v>
      </c>
      <c r="T109">
        <f t="shared" ca="1" si="19"/>
        <v>0.88913217829514068</v>
      </c>
      <c r="U109">
        <f t="shared" ca="1" si="19"/>
        <v>0.16532713625682671</v>
      </c>
      <c r="V109">
        <f t="shared" ca="1" si="20"/>
        <v>0.52896385298200355</v>
      </c>
      <c r="W109">
        <f t="shared" ca="1" si="20"/>
        <v>0.41068298919183199</v>
      </c>
      <c r="X109">
        <f t="shared" ca="1" si="20"/>
        <v>0.71288049648601892</v>
      </c>
      <c r="Y109">
        <f t="shared" ca="1" si="20"/>
        <v>0.30409342770557846</v>
      </c>
      <c r="Z109">
        <f t="shared" ca="1" si="20"/>
        <v>0.90948913210749471</v>
      </c>
      <c r="AA109">
        <f t="shared" ca="1" si="20"/>
        <v>0.13345872743428444</v>
      </c>
      <c r="AB109">
        <f t="shared" ca="1" si="20"/>
        <v>0.71723064165842931</v>
      </c>
      <c r="AC109">
        <f t="shared" ca="1" si="20"/>
        <v>0.92745198082085922</v>
      </c>
      <c r="AD109">
        <f t="shared" ca="1" si="20"/>
        <v>0.80864638274929446</v>
      </c>
      <c r="AE109">
        <f t="shared" ca="1" si="20"/>
        <v>0.47037952544371747</v>
      </c>
    </row>
    <row r="110" spans="2:31" x14ac:dyDescent="0.3">
      <c r="B110">
        <f t="shared" ref="B110:K119" ca="1" si="21">RAND()</f>
        <v>3.3831488903924622E-2</v>
      </c>
      <c r="C110">
        <f t="shared" ca="1" si="21"/>
        <v>0.94336854744821341</v>
      </c>
      <c r="D110">
        <f t="shared" ca="1" si="21"/>
        <v>0.83563099903751636</v>
      </c>
      <c r="E110">
        <f t="shared" ca="1" si="21"/>
        <v>3.5599664392530039E-2</v>
      </c>
      <c r="F110">
        <f t="shared" ca="1" si="21"/>
        <v>0.11728177096674397</v>
      </c>
      <c r="G110">
        <f t="shared" ca="1" si="21"/>
        <v>0.46949454788422429</v>
      </c>
      <c r="H110">
        <f t="shared" ca="1" si="21"/>
        <v>0.47177050886344407</v>
      </c>
      <c r="I110">
        <f t="shared" ca="1" si="21"/>
        <v>0.97935652616931712</v>
      </c>
      <c r="J110">
        <f t="shared" ca="1" si="21"/>
        <v>0.50776581096896134</v>
      </c>
      <c r="K110">
        <f t="shared" ca="1" si="21"/>
        <v>0.96194852243264117</v>
      </c>
      <c r="L110">
        <f t="shared" ref="L110:U119" ca="1" si="22">RAND()</f>
        <v>0.82758890352534697</v>
      </c>
      <c r="M110">
        <f t="shared" ca="1" si="22"/>
        <v>0.30400328499170404</v>
      </c>
      <c r="N110">
        <f t="shared" ca="1" si="22"/>
        <v>0.14520849977446204</v>
      </c>
      <c r="O110">
        <f t="shared" ca="1" si="22"/>
        <v>0.80561387654004424</v>
      </c>
      <c r="P110">
        <f t="shared" ca="1" si="22"/>
        <v>0.85414869024300377</v>
      </c>
      <c r="Q110">
        <f t="shared" ca="1" si="22"/>
        <v>0.29799845450465767</v>
      </c>
      <c r="R110">
        <f t="shared" ca="1" si="22"/>
        <v>0.81886637526265194</v>
      </c>
      <c r="S110">
        <f t="shared" ca="1" si="22"/>
        <v>0.79763848277927529</v>
      </c>
      <c r="T110">
        <f t="shared" ca="1" si="22"/>
        <v>0.97755689965204962</v>
      </c>
      <c r="U110">
        <f t="shared" ca="1" si="22"/>
        <v>0.62791632521124652</v>
      </c>
      <c r="V110">
        <f t="shared" ref="V110:AE119" ca="1" si="23">RAND()</f>
        <v>0.17802836669638644</v>
      </c>
      <c r="W110">
        <f t="shared" ca="1" si="23"/>
        <v>0.80246071697044052</v>
      </c>
      <c r="X110">
        <f t="shared" ca="1" si="23"/>
        <v>0.2031963276363884</v>
      </c>
      <c r="Y110">
        <f t="shared" ca="1" si="23"/>
        <v>0.47276161992950172</v>
      </c>
      <c r="Z110">
        <f t="shared" ca="1" si="23"/>
        <v>0.54457401839119535</v>
      </c>
      <c r="AA110">
        <f t="shared" ca="1" si="23"/>
        <v>0.14930590031752278</v>
      </c>
      <c r="AB110">
        <f t="shared" ca="1" si="23"/>
        <v>0.74777904275535256</v>
      </c>
      <c r="AC110">
        <f t="shared" ca="1" si="23"/>
        <v>0.85984486834769935</v>
      </c>
      <c r="AD110">
        <f t="shared" ca="1" si="23"/>
        <v>0.49115655410532</v>
      </c>
      <c r="AE110">
        <f t="shared" ca="1" si="23"/>
        <v>0.72958760101355313</v>
      </c>
    </row>
    <row r="111" spans="2:31" x14ac:dyDescent="0.3">
      <c r="B111">
        <f t="shared" ca="1" si="21"/>
        <v>0.69631588031778979</v>
      </c>
      <c r="C111">
        <f t="shared" ca="1" si="21"/>
        <v>0.1017701852031685</v>
      </c>
      <c r="D111">
        <f t="shared" ca="1" si="21"/>
        <v>0.65369009705581949</v>
      </c>
      <c r="E111">
        <f t="shared" ca="1" si="21"/>
        <v>0.93029654445545829</v>
      </c>
      <c r="F111">
        <f t="shared" ca="1" si="21"/>
        <v>0.80640657464051069</v>
      </c>
      <c r="G111">
        <f t="shared" ca="1" si="21"/>
        <v>7.4696576680036708E-2</v>
      </c>
      <c r="H111">
        <f t="shared" ca="1" si="21"/>
        <v>0.414709639504804</v>
      </c>
      <c r="I111">
        <f t="shared" ca="1" si="21"/>
        <v>0.55556495088478819</v>
      </c>
      <c r="J111">
        <f t="shared" ca="1" si="21"/>
        <v>0.54091683514416911</v>
      </c>
      <c r="K111">
        <f t="shared" ca="1" si="21"/>
        <v>0.98700026370381266</v>
      </c>
      <c r="L111">
        <f t="shared" ca="1" si="22"/>
        <v>0.46113182703021116</v>
      </c>
      <c r="M111">
        <f t="shared" ca="1" si="22"/>
        <v>0.34123305211557176</v>
      </c>
      <c r="N111">
        <f t="shared" ca="1" si="22"/>
        <v>0.33511148620834086</v>
      </c>
      <c r="O111">
        <f t="shared" ca="1" si="22"/>
        <v>0.18482066841321743</v>
      </c>
      <c r="P111">
        <f t="shared" ca="1" si="22"/>
        <v>0.44516581750009299</v>
      </c>
      <c r="Q111">
        <f t="shared" ca="1" si="22"/>
        <v>0.22006250267971694</v>
      </c>
      <c r="R111">
        <f t="shared" ca="1" si="22"/>
        <v>0.99287330572270438</v>
      </c>
      <c r="S111">
        <f t="shared" ca="1" si="22"/>
        <v>0.68840052401035767</v>
      </c>
      <c r="T111">
        <f t="shared" ca="1" si="22"/>
        <v>0.18730038423012019</v>
      </c>
      <c r="U111">
        <f t="shared" ca="1" si="22"/>
        <v>0.98523327292375829</v>
      </c>
      <c r="V111">
        <f t="shared" ca="1" si="23"/>
        <v>0.55735402772354381</v>
      </c>
      <c r="W111">
        <f t="shared" ca="1" si="23"/>
        <v>2.1112516752644694E-2</v>
      </c>
      <c r="X111">
        <f t="shared" ca="1" si="23"/>
        <v>0.53882596329464949</v>
      </c>
      <c r="Y111">
        <f t="shared" ca="1" si="23"/>
        <v>9.513567854223548E-2</v>
      </c>
      <c r="Z111">
        <f t="shared" ca="1" si="23"/>
        <v>0.20617898469387458</v>
      </c>
      <c r="AA111">
        <f t="shared" ca="1" si="23"/>
        <v>6.3536793807625891E-2</v>
      </c>
      <c r="AB111">
        <f t="shared" ca="1" si="23"/>
        <v>0.1839784349652589</v>
      </c>
      <c r="AC111">
        <f t="shared" ca="1" si="23"/>
        <v>0.22441428076926639</v>
      </c>
      <c r="AD111">
        <f t="shared" ca="1" si="23"/>
        <v>0.58303768325840233</v>
      </c>
      <c r="AE111">
        <f t="shared" ca="1" si="23"/>
        <v>0.24889234402639837</v>
      </c>
    </row>
    <row r="112" spans="2:31" x14ac:dyDescent="0.3">
      <c r="B112">
        <f t="shared" ca="1" si="21"/>
        <v>0.17137130285551638</v>
      </c>
      <c r="C112">
        <f t="shared" ca="1" si="21"/>
        <v>0.84624376787525257</v>
      </c>
      <c r="D112">
        <f t="shared" ca="1" si="21"/>
        <v>0.70712095680357145</v>
      </c>
      <c r="E112">
        <f t="shared" ca="1" si="21"/>
        <v>0.20420484614161527</v>
      </c>
      <c r="F112">
        <f t="shared" ca="1" si="21"/>
        <v>0.99012248017983318</v>
      </c>
      <c r="G112">
        <f t="shared" ca="1" si="21"/>
        <v>0.79490670965076671</v>
      </c>
      <c r="H112">
        <f t="shared" ca="1" si="21"/>
        <v>0.20451925259236847</v>
      </c>
      <c r="I112">
        <f t="shared" ca="1" si="21"/>
        <v>0.29864506590495798</v>
      </c>
      <c r="J112">
        <f t="shared" ca="1" si="21"/>
        <v>0.51777693901495825</v>
      </c>
      <c r="K112">
        <f t="shared" ca="1" si="21"/>
        <v>0.23961984013226911</v>
      </c>
      <c r="L112">
        <f t="shared" ca="1" si="22"/>
        <v>0.27573854931678365</v>
      </c>
      <c r="M112">
        <f t="shared" ca="1" si="22"/>
        <v>0.69993528271553984</v>
      </c>
      <c r="N112">
        <f t="shared" ca="1" si="22"/>
        <v>0.54917916793429544</v>
      </c>
      <c r="O112">
        <f t="shared" ca="1" si="22"/>
        <v>0.86247203463679201</v>
      </c>
      <c r="P112">
        <f t="shared" ca="1" si="22"/>
        <v>0.17336840902501138</v>
      </c>
      <c r="Q112">
        <f t="shared" ca="1" si="22"/>
        <v>0.21860931080429946</v>
      </c>
      <c r="R112">
        <f t="shared" ca="1" si="22"/>
        <v>0.89787264864176808</v>
      </c>
      <c r="S112">
        <f t="shared" ca="1" si="22"/>
        <v>0.34270303896228915</v>
      </c>
      <c r="T112">
        <f t="shared" ca="1" si="22"/>
        <v>0.6731627508440039</v>
      </c>
      <c r="U112">
        <f t="shared" ca="1" si="22"/>
        <v>0.38554748353027635</v>
      </c>
      <c r="V112">
        <f t="shared" ca="1" si="23"/>
        <v>0.28328828230155079</v>
      </c>
      <c r="W112">
        <f t="shared" ca="1" si="23"/>
        <v>0.63039119858286341</v>
      </c>
      <c r="X112">
        <f t="shared" ca="1" si="23"/>
        <v>0.4680194546582408</v>
      </c>
      <c r="Y112">
        <f t="shared" ca="1" si="23"/>
        <v>0.9477911304810771</v>
      </c>
      <c r="Z112">
        <f t="shared" ca="1" si="23"/>
        <v>0.54533514551781703</v>
      </c>
      <c r="AA112">
        <f t="shared" ca="1" si="23"/>
        <v>0.81665146198406657</v>
      </c>
      <c r="AB112">
        <f t="shared" ca="1" si="23"/>
        <v>0.31917374243579921</v>
      </c>
      <c r="AC112">
        <f t="shared" ca="1" si="23"/>
        <v>0.86865979500483004</v>
      </c>
      <c r="AD112">
        <f t="shared" ca="1" si="23"/>
        <v>0.80242921625038233</v>
      </c>
      <c r="AE112">
        <f t="shared" ca="1" si="23"/>
        <v>0.28231250404401287</v>
      </c>
    </row>
    <row r="113" spans="2:31" x14ac:dyDescent="0.3">
      <c r="B113">
        <f t="shared" ca="1" si="21"/>
        <v>0.80634059520456614</v>
      </c>
      <c r="C113">
        <f t="shared" ca="1" si="21"/>
        <v>0.86249821948836214</v>
      </c>
      <c r="D113">
        <f t="shared" ca="1" si="21"/>
        <v>0.67484483975353715</v>
      </c>
      <c r="E113">
        <f t="shared" ca="1" si="21"/>
        <v>0.84476769349758207</v>
      </c>
      <c r="F113">
        <f t="shared" ca="1" si="21"/>
        <v>0.78124767749653778</v>
      </c>
      <c r="G113">
        <f t="shared" ca="1" si="21"/>
        <v>0.25512370641253401</v>
      </c>
      <c r="H113">
        <f t="shared" ca="1" si="21"/>
        <v>0.76835798764956853</v>
      </c>
      <c r="I113">
        <f t="shared" ca="1" si="21"/>
        <v>0.10727594246895933</v>
      </c>
      <c r="J113">
        <f t="shared" ca="1" si="21"/>
        <v>0.99275999887409316</v>
      </c>
      <c r="K113">
        <f t="shared" ca="1" si="21"/>
        <v>0.51927313236929784</v>
      </c>
      <c r="L113">
        <f t="shared" ca="1" si="22"/>
        <v>0.93944689401612558</v>
      </c>
      <c r="M113">
        <f t="shared" ca="1" si="22"/>
        <v>0.26053641379635639</v>
      </c>
      <c r="N113">
        <f t="shared" ca="1" si="22"/>
        <v>0.84391092652619859</v>
      </c>
      <c r="O113">
        <f t="shared" ca="1" si="22"/>
        <v>0.78654236675761391</v>
      </c>
      <c r="P113">
        <f t="shared" ca="1" si="22"/>
        <v>0.60315397773818935</v>
      </c>
      <c r="Q113">
        <f t="shared" ca="1" si="22"/>
        <v>3.1604910597468505E-2</v>
      </c>
      <c r="R113">
        <f t="shared" ca="1" si="22"/>
        <v>0.29404544118833087</v>
      </c>
      <c r="S113">
        <f t="shared" ca="1" si="22"/>
        <v>0.80542538625813953</v>
      </c>
      <c r="T113">
        <f t="shared" ca="1" si="22"/>
        <v>0.28832034399615702</v>
      </c>
      <c r="U113">
        <f t="shared" ca="1" si="22"/>
        <v>0.41961887723694086</v>
      </c>
      <c r="V113">
        <f t="shared" ca="1" si="23"/>
        <v>6.0503848068143462E-2</v>
      </c>
      <c r="W113">
        <f t="shared" ca="1" si="23"/>
        <v>0.9405202297981945</v>
      </c>
      <c r="X113">
        <f t="shared" ca="1" si="23"/>
        <v>0.52568263855307995</v>
      </c>
      <c r="Y113">
        <f t="shared" ca="1" si="23"/>
        <v>0.56657309394547939</v>
      </c>
      <c r="Z113">
        <f t="shared" ca="1" si="23"/>
        <v>5.1151129833412634E-2</v>
      </c>
      <c r="AA113">
        <f t="shared" ca="1" si="23"/>
        <v>0.3418022425547127</v>
      </c>
      <c r="AB113">
        <f t="shared" ca="1" si="23"/>
        <v>0.90786380971821146</v>
      </c>
      <c r="AC113">
        <f t="shared" ca="1" si="23"/>
        <v>0.68961373962017292</v>
      </c>
      <c r="AD113">
        <f t="shared" ca="1" si="23"/>
        <v>0.14270219801849304</v>
      </c>
      <c r="AE113">
        <f t="shared" ca="1" si="23"/>
        <v>0.85459030396069835</v>
      </c>
    </row>
    <row r="114" spans="2:31" x14ac:dyDescent="0.3">
      <c r="B114">
        <f t="shared" ca="1" si="21"/>
        <v>0.90750873264473686</v>
      </c>
      <c r="C114">
        <f t="shared" ca="1" si="21"/>
        <v>0.68523533059084052</v>
      </c>
      <c r="D114">
        <f t="shared" ca="1" si="21"/>
        <v>0.54347560414729568</v>
      </c>
      <c r="E114">
        <f t="shared" ca="1" si="21"/>
        <v>0.54743225217433533</v>
      </c>
      <c r="F114">
        <f t="shared" ca="1" si="21"/>
        <v>0.72256757002873173</v>
      </c>
      <c r="G114">
        <f t="shared" ca="1" si="21"/>
        <v>2.0518403479282021E-2</v>
      </c>
      <c r="H114">
        <f t="shared" ca="1" si="21"/>
        <v>0.65154354866138675</v>
      </c>
      <c r="I114">
        <f t="shared" ca="1" si="21"/>
        <v>0.99760108100485301</v>
      </c>
      <c r="J114">
        <f t="shared" ca="1" si="21"/>
        <v>0.65632687853385652</v>
      </c>
      <c r="K114">
        <f t="shared" ca="1" si="21"/>
        <v>0.35571174013629303</v>
      </c>
      <c r="L114">
        <f t="shared" ca="1" si="22"/>
        <v>0.42573509670503373</v>
      </c>
      <c r="M114">
        <f t="shared" ca="1" si="22"/>
        <v>0.90583590348199827</v>
      </c>
      <c r="N114">
        <f t="shared" ca="1" si="22"/>
        <v>0.86617396486136666</v>
      </c>
      <c r="O114">
        <f t="shared" ca="1" si="22"/>
        <v>0.91626665787240213</v>
      </c>
      <c r="P114">
        <f t="shared" ca="1" si="22"/>
        <v>0.91728998469176992</v>
      </c>
      <c r="Q114">
        <f t="shared" ca="1" si="22"/>
        <v>4.6808467873403092E-2</v>
      </c>
      <c r="R114">
        <f t="shared" ca="1" si="22"/>
        <v>0.72669132282536131</v>
      </c>
      <c r="S114">
        <f t="shared" ca="1" si="22"/>
        <v>8.9249095237025289E-2</v>
      </c>
      <c r="T114">
        <f t="shared" ca="1" si="22"/>
        <v>0.27613052867276622</v>
      </c>
      <c r="U114">
        <f t="shared" ca="1" si="22"/>
        <v>0.69993532262790681</v>
      </c>
      <c r="V114">
        <f t="shared" ca="1" si="23"/>
        <v>0.27609088772249546</v>
      </c>
      <c r="W114">
        <f t="shared" ca="1" si="23"/>
        <v>0.75359584195985363</v>
      </c>
      <c r="X114">
        <f t="shared" ca="1" si="23"/>
        <v>0.77838736063964564</v>
      </c>
      <c r="Y114">
        <f t="shared" ca="1" si="23"/>
        <v>0.88825649733842171</v>
      </c>
      <c r="Z114">
        <f t="shared" ca="1" si="23"/>
        <v>0.3795618500659137</v>
      </c>
      <c r="AA114">
        <f t="shared" ca="1" si="23"/>
        <v>0.20203321808879604</v>
      </c>
      <c r="AB114">
        <f t="shared" ca="1" si="23"/>
        <v>0.59749421710804285</v>
      </c>
      <c r="AC114">
        <f t="shared" ca="1" si="23"/>
        <v>0.92703249844385582</v>
      </c>
      <c r="AD114">
        <f t="shared" ca="1" si="23"/>
        <v>9.2018705376076149E-2</v>
      </c>
      <c r="AE114">
        <f t="shared" ca="1" si="23"/>
        <v>0.6762937268817204</v>
      </c>
    </row>
    <row r="115" spans="2:31" x14ac:dyDescent="0.3">
      <c r="B115">
        <f t="shared" ca="1" si="21"/>
        <v>0.41935291383024964</v>
      </c>
      <c r="C115">
        <f t="shared" ca="1" si="21"/>
        <v>0.83364301251540884</v>
      </c>
      <c r="D115">
        <f t="shared" ca="1" si="21"/>
        <v>0.27294800081585535</v>
      </c>
      <c r="E115">
        <f t="shared" ca="1" si="21"/>
        <v>0.74707887394367334</v>
      </c>
      <c r="F115">
        <f t="shared" ca="1" si="21"/>
        <v>0.25379653313042905</v>
      </c>
      <c r="G115">
        <f t="shared" ca="1" si="21"/>
        <v>0.72192673551910502</v>
      </c>
      <c r="H115">
        <f t="shared" ca="1" si="21"/>
        <v>0.73286942263878618</v>
      </c>
      <c r="I115">
        <f t="shared" ca="1" si="21"/>
        <v>0.48849623688245991</v>
      </c>
      <c r="J115">
        <f t="shared" ca="1" si="21"/>
        <v>0.69730955801210492</v>
      </c>
      <c r="K115">
        <f t="shared" ca="1" si="21"/>
        <v>8.7209651008859801E-2</v>
      </c>
      <c r="L115">
        <f t="shared" ca="1" si="22"/>
        <v>0.66397269958772109</v>
      </c>
      <c r="M115">
        <f t="shared" ca="1" si="22"/>
        <v>0.3806590617757446</v>
      </c>
      <c r="N115">
        <f t="shared" ca="1" si="22"/>
        <v>0.78588426148679114</v>
      </c>
      <c r="O115">
        <f t="shared" ca="1" si="22"/>
        <v>0.76668104645774227</v>
      </c>
      <c r="P115">
        <f t="shared" ca="1" si="22"/>
        <v>0.44491959617619975</v>
      </c>
      <c r="Q115">
        <f t="shared" ca="1" si="22"/>
        <v>8.2805579125972528E-2</v>
      </c>
      <c r="R115">
        <f t="shared" ca="1" si="22"/>
        <v>0.70683957627320293</v>
      </c>
      <c r="S115">
        <f t="shared" ca="1" si="22"/>
        <v>0.84477095128564028</v>
      </c>
      <c r="T115">
        <f t="shared" ca="1" si="22"/>
        <v>0.21877949739856284</v>
      </c>
      <c r="U115">
        <f t="shared" ca="1" si="22"/>
        <v>0.76438320461230003</v>
      </c>
      <c r="V115">
        <f t="shared" ca="1" si="23"/>
        <v>0.60478088343392855</v>
      </c>
      <c r="W115">
        <f t="shared" ca="1" si="23"/>
        <v>0.67339308154805355</v>
      </c>
      <c r="X115">
        <f t="shared" ca="1" si="23"/>
        <v>0.72044212056629142</v>
      </c>
      <c r="Y115">
        <f t="shared" ca="1" si="23"/>
        <v>0.88855606507693374</v>
      </c>
      <c r="Z115">
        <f t="shared" ca="1" si="23"/>
        <v>0.33730549119896924</v>
      </c>
      <c r="AA115">
        <f t="shared" ca="1" si="23"/>
        <v>0.83923490260576306</v>
      </c>
      <c r="AB115">
        <f t="shared" ca="1" si="23"/>
        <v>0.305124519692761</v>
      </c>
      <c r="AC115">
        <f t="shared" ca="1" si="23"/>
        <v>0.50779898152119873</v>
      </c>
      <c r="AD115">
        <f t="shared" ca="1" si="23"/>
        <v>0.93292907768878131</v>
      </c>
      <c r="AE115">
        <f t="shared" ca="1" si="23"/>
        <v>0.87778450280803266</v>
      </c>
    </row>
    <row r="116" spans="2:31" x14ac:dyDescent="0.3">
      <c r="B116">
        <f t="shared" ca="1" si="21"/>
        <v>0.9505820647085641</v>
      </c>
      <c r="C116">
        <f t="shared" ca="1" si="21"/>
        <v>8.672632675539238E-2</v>
      </c>
      <c r="D116">
        <f t="shared" ca="1" si="21"/>
        <v>0.24089964355226101</v>
      </c>
      <c r="E116">
        <f t="shared" ca="1" si="21"/>
        <v>0.66653391433087794</v>
      </c>
      <c r="F116">
        <f t="shared" ca="1" si="21"/>
        <v>0.65873691140559321</v>
      </c>
      <c r="G116">
        <f t="shared" ca="1" si="21"/>
        <v>0.27140285204270498</v>
      </c>
      <c r="H116">
        <f t="shared" ca="1" si="21"/>
        <v>0.48539457039527978</v>
      </c>
      <c r="I116">
        <f t="shared" ca="1" si="21"/>
        <v>0.93995255753695095</v>
      </c>
      <c r="J116">
        <f t="shared" ca="1" si="21"/>
        <v>0.18926062779325292</v>
      </c>
      <c r="K116">
        <f t="shared" ca="1" si="21"/>
        <v>0.83290682553994433</v>
      </c>
      <c r="L116">
        <f t="shared" ca="1" si="22"/>
        <v>0.47638953057993483</v>
      </c>
      <c r="M116">
        <f t="shared" ca="1" si="22"/>
        <v>0.8208191693850504</v>
      </c>
      <c r="N116">
        <f t="shared" ca="1" si="22"/>
        <v>0.40399241341710468</v>
      </c>
      <c r="O116">
        <f t="shared" ca="1" si="22"/>
        <v>0.85146040784170829</v>
      </c>
      <c r="P116">
        <f t="shared" ca="1" si="22"/>
        <v>0.70213217935117012</v>
      </c>
      <c r="Q116">
        <f t="shared" ca="1" si="22"/>
        <v>0.64916920936557898</v>
      </c>
      <c r="R116">
        <f t="shared" ca="1" si="22"/>
        <v>7.7633422483389225E-2</v>
      </c>
      <c r="S116">
        <f t="shared" ca="1" si="22"/>
        <v>0.47295248003487256</v>
      </c>
      <c r="T116">
        <f t="shared" ca="1" si="22"/>
        <v>0.47625105645861265</v>
      </c>
      <c r="U116">
        <f t="shared" ca="1" si="22"/>
        <v>0.27382801385362576</v>
      </c>
      <c r="V116">
        <f t="shared" ca="1" si="23"/>
        <v>0.58131173006963177</v>
      </c>
      <c r="W116">
        <f t="shared" ca="1" si="23"/>
        <v>0.62135933048875569</v>
      </c>
      <c r="X116">
        <f t="shared" ca="1" si="23"/>
        <v>0.17130740579681181</v>
      </c>
      <c r="Y116">
        <f t="shared" ca="1" si="23"/>
        <v>0.84369819574440452</v>
      </c>
      <c r="Z116">
        <f t="shared" ca="1" si="23"/>
        <v>0.82920602496647433</v>
      </c>
      <c r="AA116">
        <f t="shared" ca="1" si="23"/>
        <v>0.57026961399297083</v>
      </c>
      <c r="AB116">
        <f t="shared" ca="1" si="23"/>
        <v>0.63968627864922034</v>
      </c>
      <c r="AC116">
        <f t="shared" ca="1" si="23"/>
        <v>0.81411550343943073</v>
      </c>
      <c r="AD116">
        <f t="shared" ca="1" si="23"/>
        <v>0.57464645031090922</v>
      </c>
      <c r="AE116">
        <f t="shared" ca="1" si="23"/>
        <v>0.23127617548623469</v>
      </c>
    </row>
    <row r="117" spans="2:31" x14ac:dyDescent="0.3">
      <c r="B117">
        <f t="shared" ca="1" si="21"/>
        <v>0.88779349854144041</v>
      </c>
      <c r="C117">
        <f t="shared" ca="1" si="21"/>
        <v>0.72555508262891166</v>
      </c>
      <c r="D117">
        <f t="shared" ca="1" si="21"/>
        <v>0.94231893168543213</v>
      </c>
      <c r="E117">
        <f t="shared" ca="1" si="21"/>
        <v>0.69908675205495219</v>
      </c>
      <c r="F117">
        <f t="shared" ca="1" si="21"/>
        <v>0.27385070356909225</v>
      </c>
      <c r="G117">
        <f t="shared" ca="1" si="21"/>
        <v>0.83770110209790949</v>
      </c>
      <c r="H117">
        <f t="shared" ca="1" si="21"/>
        <v>0.38312049425741757</v>
      </c>
      <c r="I117">
        <f t="shared" ca="1" si="21"/>
        <v>0.82966824086083468</v>
      </c>
      <c r="J117">
        <f t="shared" ca="1" si="21"/>
        <v>0.68431100104275133</v>
      </c>
      <c r="K117">
        <f t="shared" ca="1" si="21"/>
        <v>0.37862468017524109</v>
      </c>
      <c r="L117">
        <f t="shared" ca="1" si="22"/>
        <v>0.12220418467367633</v>
      </c>
      <c r="M117">
        <f t="shared" ca="1" si="22"/>
        <v>0.42000925335349493</v>
      </c>
      <c r="N117">
        <f t="shared" ca="1" si="22"/>
        <v>0.63223792712079763</v>
      </c>
      <c r="O117">
        <f t="shared" ca="1" si="22"/>
        <v>0.14962029436178809</v>
      </c>
      <c r="P117">
        <f t="shared" ca="1" si="22"/>
        <v>1.1805141359776172E-2</v>
      </c>
      <c r="Q117">
        <f t="shared" ca="1" si="22"/>
        <v>0.47426947135132469</v>
      </c>
      <c r="R117">
        <f t="shared" ca="1" si="22"/>
        <v>0.48734985668173825</v>
      </c>
      <c r="S117">
        <f t="shared" ca="1" si="22"/>
        <v>0.19929498247191546</v>
      </c>
      <c r="T117">
        <f t="shared" ca="1" si="22"/>
        <v>0.71672823215380022</v>
      </c>
      <c r="U117">
        <f t="shared" ca="1" si="22"/>
        <v>0.33973173823766967</v>
      </c>
      <c r="V117">
        <f t="shared" ca="1" si="23"/>
        <v>0.81540865540558372</v>
      </c>
      <c r="W117">
        <f t="shared" ca="1" si="23"/>
        <v>0.95505590893548575</v>
      </c>
      <c r="X117">
        <f t="shared" ca="1" si="23"/>
        <v>0.81852598807748045</v>
      </c>
      <c r="Y117">
        <f t="shared" ca="1" si="23"/>
        <v>0.82451962111679844</v>
      </c>
      <c r="Z117">
        <f t="shared" ca="1" si="23"/>
        <v>0.93917250713991618</v>
      </c>
      <c r="AA117">
        <f t="shared" ca="1" si="23"/>
        <v>0.4123539197135872</v>
      </c>
      <c r="AB117">
        <f t="shared" ca="1" si="23"/>
        <v>8.2904085828297891E-2</v>
      </c>
      <c r="AC117">
        <f t="shared" ca="1" si="23"/>
        <v>0.18510045586863133</v>
      </c>
      <c r="AD117">
        <f t="shared" ca="1" si="23"/>
        <v>0.37144626549800108</v>
      </c>
      <c r="AE117">
        <f t="shared" ca="1" si="23"/>
        <v>0.58295083181605722</v>
      </c>
    </row>
    <row r="118" spans="2:31" x14ac:dyDescent="0.3">
      <c r="B118">
        <f t="shared" ca="1" si="21"/>
        <v>0.86634473310577498</v>
      </c>
      <c r="C118">
        <f t="shared" ca="1" si="21"/>
        <v>0.87665767414042417</v>
      </c>
      <c r="D118">
        <f t="shared" ca="1" si="21"/>
        <v>0.72321202837533249</v>
      </c>
      <c r="E118">
        <f t="shared" ca="1" si="21"/>
        <v>0.92989633286105033</v>
      </c>
      <c r="F118">
        <f t="shared" ca="1" si="21"/>
        <v>3.123088986181255E-2</v>
      </c>
      <c r="G118">
        <f t="shared" ca="1" si="21"/>
        <v>0.12624171712553323</v>
      </c>
      <c r="H118">
        <f t="shared" ca="1" si="21"/>
        <v>0.1614820196229636</v>
      </c>
      <c r="I118">
        <f t="shared" ca="1" si="21"/>
        <v>0.41146015222682242</v>
      </c>
      <c r="J118">
        <f t="shared" ca="1" si="21"/>
        <v>0.21293148693129282</v>
      </c>
      <c r="K118">
        <f t="shared" ca="1" si="21"/>
        <v>0.65359959316637117</v>
      </c>
      <c r="L118">
        <f t="shared" ca="1" si="22"/>
        <v>0.13404360783964631</v>
      </c>
      <c r="M118">
        <f t="shared" ca="1" si="22"/>
        <v>0.49973757423967413</v>
      </c>
      <c r="N118">
        <f t="shared" ca="1" si="22"/>
        <v>0.54427129727871293</v>
      </c>
      <c r="O118">
        <f t="shared" ca="1" si="22"/>
        <v>0.98771336363886353</v>
      </c>
      <c r="P118">
        <f t="shared" ca="1" si="22"/>
        <v>0.19506938054817624</v>
      </c>
      <c r="Q118">
        <f t="shared" ca="1" si="22"/>
        <v>0.96150939236132249</v>
      </c>
      <c r="R118">
        <f t="shared" ca="1" si="22"/>
        <v>0.82219225968764498</v>
      </c>
      <c r="S118">
        <f t="shared" ca="1" si="22"/>
        <v>0.64683951382340776</v>
      </c>
      <c r="T118">
        <f t="shared" ca="1" si="22"/>
        <v>0.47738881096770425</v>
      </c>
      <c r="U118">
        <f t="shared" ca="1" si="22"/>
        <v>0.21253090946043862</v>
      </c>
      <c r="V118">
        <f t="shared" ca="1" si="23"/>
        <v>0.88606060522446395</v>
      </c>
      <c r="W118">
        <f t="shared" ca="1" si="23"/>
        <v>0.41988338596937425</v>
      </c>
      <c r="X118">
        <f t="shared" ca="1" si="23"/>
        <v>0.8114457342822492</v>
      </c>
      <c r="Y118">
        <f t="shared" ca="1" si="23"/>
        <v>0.14668568564650059</v>
      </c>
      <c r="Z118">
        <f t="shared" ca="1" si="23"/>
        <v>1.689597379957708E-2</v>
      </c>
      <c r="AA118">
        <f t="shared" ca="1" si="23"/>
        <v>0.26573725373931367</v>
      </c>
      <c r="AB118">
        <f t="shared" ca="1" si="23"/>
        <v>0.88138218208468988</v>
      </c>
      <c r="AC118">
        <f t="shared" ca="1" si="23"/>
        <v>0.76933815855636745</v>
      </c>
      <c r="AD118">
        <f t="shared" ca="1" si="23"/>
        <v>0.17111882813955365</v>
      </c>
      <c r="AE118">
        <f t="shared" ca="1" si="23"/>
        <v>1.5982058021396961E-2</v>
      </c>
    </row>
    <row r="119" spans="2:31" x14ac:dyDescent="0.3">
      <c r="B119">
        <f t="shared" ca="1" si="21"/>
        <v>0.22419352968720307</v>
      </c>
      <c r="C119">
        <f t="shared" ca="1" si="21"/>
        <v>0.92821635948780035</v>
      </c>
      <c r="D119">
        <f t="shared" ca="1" si="21"/>
        <v>0.56264299861108724</v>
      </c>
      <c r="E119">
        <f t="shared" ca="1" si="21"/>
        <v>0.24685381488632635</v>
      </c>
      <c r="F119">
        <f t="shared" ca="1" si="21"/>
        <v>2.6681145180214472E-2</v>
      </c>
      <c r="G119">
        <f t="shared" ca="1" si="21"/>
        <v>0.83299209389524287</v>
      </c>
      <c r="H119">
        <f t="shared" ca="1" si="21"/>
        <v>4.4763431941135856E-2</v>
      </c>
      <c r="I119">
        <f t="shared" ca="1" si="21"/>
        <v>0.52986798049403738</v>
      </c>
      <c r="J119">
        <f t="shared" ca="1" si="21"/>
        <v>0.48593000111806273</v>
      </c>
      <c r="K119">
        <f t="shared" ca="1" si="21"/>
        <v>0.99178032817443418</v>
      </c>
      <c r="L119">
        <f t="shared" ca="1" si="22"/>
        <v>0.71049592234275272</v>
      </c>
      <c r="M119">
        <f t="shared" ca="1" si="22"/>
        <v>7.9929914389922363E-3</v>
      </c>
      <c r="N119">
        <f t="shared" ca="1" si="22"/>
        <v>0.1171771373578494</v>
      </c>
      <c r="O119">
        <f t="shared" ca="1" si="22"/>
        <v>0.86904651768021157</v>
      </c>
      <c r="P119">
        <f t="shared" ca="1" si="22"/>
        <v>0.53850501166049081</v>
      </c>
      <c r="Q119">
        <f t="shared" ca="1" si="22"/>
        <v>0.33360423358228902</v>
      </c>
      <c r="R119">
        <f t="shared" ca="1" si="22"/>
        <v>7.6379419329353659E-2</v>
      </c>
      <c r="S119">
        <f t="shared" ca="1" si="22"/>
        <v>0.44403472685259437</v>
      </c>
      <c r="T119">
        <f t="shared" ca="1" si="22"/>
        <v>0.10917754889795872</v>
      </c>
      <c r="U119">
        <f t="shared" ca="1" si="22"/>
        <v>0.25943364734231728</v>
      </c>
      <c r="V119">
        <f t="shared" ca="1" si="23"/>
        <v>9.8467376707803922E-2</v>
      </c>
      <c r="W119">
        <f t="shared" ca="1" si="23"/>
        <v>0.66499207212877587</v>
      </c>
      <c r="X119">
        <f t="shared" ca="1" si="23"/>
        <v>0.11021827360473768</v>
      </c>
      <c r="Y119">
        <f t="shared" ca="1" si="23"/>
        <v>0.63831574088927856</v>
      </c>
      <c r="Z119">
        <f t="shared" ca="1" si="23"/>
        <v>9.9202717382027572E-3</v>
      </c>
      <c r="AA119">
        <f t="shared" ca="1" si="23"/>
        <v>0.53933393679581898</v>
      </c>
      <c r="AB119">
        <f t="shared" ca="1" si="23"/>
        <v>0.21844292912501739</v>
      </c>
      <c r="AC119">
        <f t="shared" ca="1" si="23"/>
        <v>0.93768527807037216</v>
      </c>
      <c r="AD119">
        <f t="shared" ca="1" si="23"/>
        <v>0.4514536562751319</v>
      </c>
      <c r="AE119">
        <f t="shared" ca="1" si="23"/>
        <v>0.92691580558560993</v>
      </c>
    </row>
    <row r="120" spans="2:31" x14ac:dyDescent="0.3">
      <c r="B120">
        <f t="shared" ref="B120:K129" ca="1" si="24">RAND()</f>
        <v>0.57089049880924403</v>
      </c>
      <c r="C120">
        <f t="shared" ca="1" si="24"/>
        <v>0.98191218445156392</v>
      </c>
      <c r="D120">
        <f t="shared" ca="1" si="24"/>
        <v>0.21390597547952872</v>
      </c>
      <c r="E120">
        <f t="shared" ca="1" si="24"/>
        <v>0.54271485378021378</v>
      </c>
      <c r="F120">
        <f t="shared" ca="1" si="24"/>
        <v>0.57482246083431221</v>
      </c>
      <c r="G120">
        <f t="shared" ca="1" si="24"/>
        <v>0.58796084873850263</v>
      </c>
      <c r="H120">
        <f t="shared" ca="1" si="24"/>
        <v>0.3235288294317013</v>
      </c>
      <c r="I120">
        <f t="shared" ca="1" si="24"/>
        <v>6.4363323676757123E-2</v>
      </c>
      <c r="J120">
        <f t="shared" ca="1" si="24"/>
        <v>0.39373312659848048</v>
      </c>
      <c r="K120">
        <f t="shared" ca="1" si="24"/>
        <v>0.23848716079081544</v>
      </c>
      <c r="L120">
        <f t="shared" ref="L120:U129" ca="1" si="25">RAND()</f>
        <v>0.75532299767445177</v>
      </c>
      <c r="M120">
        <f t="shared" ca="1" si="25"/>
        <v>2.4696466347385648E-2</v>
      </c>
      <c r="N120">
        <f t="shared" ca="1" si="25"/>
        <v>0.41877745336181116</v>
      </c>
      <c r="O120">
        <f t="shared" ca="1" si="25"/>
        <v>0.56758043482877119</v>
      </c>
      <c r="P120">
        <f t="shared" ca="1" si="25"/>
        <v>0.63795502020515515</v>
      </c>
      <c r="Q120">
        <f t="shared" ca="1" si="25"/>
        <v>0.48767199144895684</v>
      </c>
      <c r="R120">
        <f t="shared" ca="1" si="25"/>
        <v>9.9916133284945419E-2</v>
      </c>
      <c r="S120">
        <f t="shared" ca="1" si="25"/>
        <v>0.14213304033533092</v>
      </c>
      <c r="T120">
        <f t="shared" ca="1" si="25"/>
        <v>0.45279816780779303</v>
      </c>
      <c r="U120">
        <f t="shared" ca="1" si="25"/>
        <v>0.47971097354320413</v>
      </c>
      <c r="V120">
        <f t="shared" ref="V120:AE129" ca="1" si="26">RAND()</f>
        <v>0.43195890275669924</v>
      </c>
      <c r="W120">
        <f t="shared" ca="1" si="26"/>
        <v>0.27972921615953128</v>
      </c>
      <c r="X120">
        <f t="shared" ca="1" si="26"/>
        <v>0.19968113249324504</v>
      </c>
      <c r="Y120">
        <f t="shared" ca="1" si="26"/>
        <v>0.11923310804729592</v>
      </c>
      <c r="Z120">
        <f t="shared" ca="1" si="26"/>
        <v>0.90315730639528025</v>
      </c>
      <c r="AA120">
        <f t="shared" ca="1" si="26"/>
        <v>0.2489249394467361</v>
      </c>
      <c r="AB120">
        <f t="shared" ca="1" si="26"/>
        <v>0.45199446063938975</v>
      </c>
      <c r="AC120">
        <f t="shared" ca="1" si="26"/>
        <v>0.74455153929952544</v>
      </c>
      <c r="AD120">
        <f t="shared" ca="1" si="26"/>
        <v>0.92674200433146314</v>
      </c>
      <c r="AE120">
        <f t="shared" ca="1" si="26"/>
        <v>0.82565068883049908</v>
      </c>
    </row>
    <row r="121" spans="2:31" x14ac:dyDescent="0.3">
      <c r="B121">
        <f t="shared" ca="1" si="24"/>
        <v>0.38556301025240103</v>
      </c>
      <c r="C121">
        <f t="shared" ca="1" si="24"/>
        <v>0.85665148518585199</v>
      </c>
      <c r="D121">
        <f t="shared" ca="1" si="24"/>
        <v>0.18365190148510191</v>
      </c>
      <c r="E121">
        <f t="shared" ca="1" si="24"/>
        <v>0.89888731543646117</v>
      </c>
      <c r="F121">
        <f t="shared" ca="1" si="24"/>
        <v>0.9035421607082208</v>
      </c>
      <c r="G121">
        <f t="shared" ca="1" si="24"/>
        <v>0.83135039356080931</v>
      </c>
      <c r="H121">
        <f t="shared" ca="1" si="24"/>
        <v>0.89447307029768464</v>
      </c>
      <c r="I121">
        <f t="shared" ca="1" si="24"/>
        <v>0.48932727278997024</v>
      </c>
      <c r="J121">
        <f t="shared" ca="1" si="24"/>
        <v>0.26344343755959576</v>
      </c>
      <c r="K121">
        <f t="shared" ca="1" si="24"/>
        <v>0.54465452768939615</v>
      </c>
      <c r="L121">
        <f t="shared" ca="1" si="25"/>
        <v>0.20846485363279599</v>
      </c>
      <c r="M121">
        <f t="shared" ca="1" si="25"/>
        <v>0.36798667527274542</v>
      </c>
      <c r="N121">
        <f t="shared" ca="1" si="25"/>
        <v>0.90185894101163555</v>
      </c>
      <c r="O121">
        <f t="shared" ca="1" si="25"/>
        <v>0.67525613806547313</v>
      </c>
      <c r="P121">
        <f t="shared" ca="1" si="25"/>
        <v>0.28932531607148615</v>
      </c>
      <c r="Q121">
        <f t="shared" ca="1" si="25"/>
        <v>0.47389043868405167</v>
      </c>
      <c r="R121">
        <f t="shared" ca="1" si="25"/>
        <v>0.83904516479367519</v>
      </c>
      <c r="S121">
        <f t="shared" ca="1" si="25"/>
        <v>0.43219913635727458</v>
      </c>
      <c r="T121">
        <f t="shared" ca="1" si="25"/>
        <v>0.42299367397783905</v>
      </c>
      <c r="U121">
        <f t="shared" ca="1" si="25"/>
        <v>0.14603519668811504</v>
      </c>
      <c r="V121">
        <f t="shared" ca="1" si="26"/>
        <v>0.55930503087228267</v>
      </c>
      <c r="W121">
        <f t="shared" ca="1" si="26"/>
        <v>0.57838794196424725</v>
      </c>
      <c r="X121">
        <f t="shared" ca="1" si="26"/>
        <v>0.85056176162732555</v>
      </c>
      <c r="Y121">
        <f t="shared" ca="1" si="26"/>
        <v>0.55286011961731263</v>
      </c>
      <c r="Z121">
        <f t="shared" ca="1" si="26"/>
        <v>6.1535641291071919E-2</v>
      </c>
      <c r="AA121">
        <f t="shared" ca="1" si="26"/>
        <v>0.90152226948796366</v>
      </c>
      <c r="AB121">
        <f t="shared" ca="1" si="26"/>
        <v>7.8303586900396738E-4</v>
      </c>
      <c r="AC121">
        <f t="shared" ca="1" si="26"/>
        <v>0.90711632787250474</v>
      </c>
      <c r="AD121">
        <f t="shared" ca="1" si="26"/>
        <v>0.10525361870765426</v>
      </c>
      <c r="AE121">
        <f t="shared" ca="1" si="26"/>
        <v>0.93685917183776679</v>
      </c>
    </row>
    <row r="122" spans="2:31" x14ac:dyDescent="0.3">
      <c r="B122">
        <f t="shared" ca="1" si="24"/>
        <v>0.13580343469828304</v>
      </c>
      <c r="C122">
        <f t="shared" ca="1" si="24"/>
        <v>0.14234033972453908</v>
      </c>
      <c r="D122">
        <f t="shared" ca="1" si="24"/>
        <v>0.95641289210260916</v>
      </c>
      <c r="E122">
        <f t="shared" ca="1" si="24"/>
        <v>0.24282100457103173</v>
      </c>
      <c r="F122">
        <f t="shared" ca="1" si="24"/>
        <v>0.79849623195240516</v>
      </c>
      <c r="G122">
        <f t="shared" ca="1" si="24"/>
        <v>0.1136938365983049</v>
      </c>
      <c r="H122">
        <f t="shared" ca="1" si="24"/>
        <v>0.95467899061568051</v>
      </c>
      <c r="I122">
        <f t="shared" ca="1" si="24"/>
        <v>0.66935580409231399</v>
      </c>
      <c r="J122">
        <f t="shared" ca="1" si="24"/>
        <v>0.80800916696915714</v>
      </c>
      <c r="K122">
        <f t="shared" ca="1" si="24"/>
        <v>6.4755811187220402E-3</v>
      </c>
      <c r="L122">
        <f t="shared" ca="1" si="25"/>
        <v>0.73483302602394041</v>
      </c>
      <c r="M122">
        <f t="shared" ca="1" si="25"/>
        <v>0.61312732980613216</v>
      </c>
      <c r="N122">
        <f t="shared" ca="1" si="25"/>
        <v>0.58684470016595114</v>
      </c>
      <c r="O122">
        <f t="shared" ca="1" si="25"/>
        <v>0.95584721695348396</v>
      </c>
      <c r="P122">
        <f t="shared" ca="1" si="25"/>
        <v>0.71303782916372604</v>
      </c>
      <c r="Q122">
        <f t="shared" ca="1" si="25"/>
        <v>0.51069154982477993</v>
      </c>
      <c r="R122">
        <f t="shared" ca="1" si="25"/>
        <v>0.57400461913754453</v>
      </c>
      <c r="S122">
        <f t="shared" ca="1" si="25"/>
        <v>0.30071914037461944</v>
      </c>
      <c r="T122">
        <f t="shared" ca="1" si="25"/>
        <v>0.43407895246312744</v>
      </c>
      <c r="U122">
        <f t="shared" ca="1" si="25"/>
        <v>0.8816029683283233</v>
      </c>
      <c r="V122">
        <f t="shared" ca="1" si="26"/>
        <v>0.65550048630163205</v>
      </c>
      <c r="W122">
        <f t="shared" ca="1" si="26"/>
        <v>0.23576460375586006</v>
      </c>
      <c r="X122">
        <f t="shared" ca="1" si="26"/>
        <v>0.87577888581649077</v>
      </c>
      <c r="Y122">
        <f t="shared" ca="1" si="26"/>
        <v>0.47751394480051079</v>
      </c>
      <c r="Z122">
        <f t="shared" ca="1" si="26"/>
        <v>0.75229265725942374</v>
      </c>
      <c r="AA122">
        <f t="shared" ca="1" si="26"/>
        <v>5.8501269285944346E-2</v>
      </c>
      <c r="AB122">
        <f t="shared" ca="1" si="26"/>
        <v>0.8748444327735756</v>
      </c>
      <c r="AC122">
        <f t="shared" ca="1" si="26"/>
        <v>0.80782644511075996</v>
      </c>
      <c r="AD122">
        <f t="shared" ca="1" si="26"/>
        <v>0.1296809387481021</v>
      </c>
      <c r="AE122">
        <f t="shared" ca="1" si="26"/>
        <v>2.9418425205045118E-2</v>
      </c>
    </row>
    <row r="123" spans="2:31" x14ac:dyDescent="0.3">
      <c r="B123">
        <f t="shared" ca="1" si="24"/>
        <v>0.60165136864119795</v>
      </c>
      <c r="C123">
        <f t="shared" ca="1" si="24"/>
        <v>0.66290503251895339</v>
      </c>
      <c r="D123">
        <f t="shared" ca="1" si="24"/>
        <v>2.6723508607322977E-2</v>
      </c>
      <c r="E123">
        <f t="shared" ca="1" si="24"/>
        <v>0.67913811185302997</v>
      </c>
      <c r="F123">
        <f t="shared" ca="1" si="24"/>
        <v>0.82990202740167529</v>
      </c>
      <c r="G123">
        <f t="shared" ca="1" si="24"/>
        <v>0.64103640922791993</v>
      </c>
      <c r="H123">
        <f t="shared" ca="1" si="24"/>
        <v>0.23301392011090805</v>
      </c>
      <c r="I123">
        <f t="shared" ca="1" si="24"/>
        <v>0.53477463465228703</v>
      </c>
      <c r="J123">
        <f t="shared" ca="1" si="24"/>
        <v>6.8254093028678575E-2</v>
      </c>
      <c r="K123">
        <f t="shared" ca="1" si="24"/>
        <v>0.57110853549465723</v>
      </c>
      <c r="L123">
        <f t="shared" ca="1" si="25"/>
        <v>0.72226451293508753</v>
      </c>
      <c r="M123">
        <f t="shared" ca="1" si="25"/>
        <v>6.3996633490778443E-2</v>
      </c>
      <c r="N123">
        <f t="shared" ca="1" si="25"/>
        <v>0.61937202623291832</v>
      </c>
      <c r="O123">
        <f t="shared" ca="1" si="25"/>
        <v>0.81116057886429416</v>
      </c>
      <c r="P123">
        <f t="shared" ca="1" si="25"/>
        <v>0.35124731021065719</v>
      </c>
      <c r="Q123">
        <f t="shared" ca="1" si="25"/>
        <v>1.4982172926403692E-2</v>
      </c>
      <c r="R123">
        <f t="shared" ca="1" si="25"/>
        <v>0.71538577081487897</v>
      </c>
      <c r="S123">
        <f t="shared" ca="1" si="25"/>
        <v>0.68633581700140667</v>
      </c>
      <c r="T123">
        <f t="shared" ca="1" si="25"/>
        <v>0.79283932479554031</v>
      </c>
      <c r="U123">
        <f t="shared" ca="1" si="25"/>
        <v>3.6230029859276591E-3</v>
      </c>
      <c r="V123">
        <f t="shared" ca="1" si="26"/>
        <v>0.52558724121810263</v>
      </c>
      <c r="W123">
        <f t="shared" ca="1" si="26"/>
        <v>0.63998719684769556</v>
      </c>
      <c r="X123">
        <f t="shared" ca="1" si="26"/>
        <v>0.70312887284358494</v>
      </c>
      <c r="Y123">
        <f t="shared" ca="1" si="26"/>
        <v>0.70303347946979367</v>
      </c>
      <c r="Z123">
        <f t="shared" ca="1" si="26"/>
        <v>0.61047670364315954</v>
      </c>
      <c r="AA123">
        <f t="shared" ca="1" si="26"/>
        <v>0.30011191830807893</v>
      </c>
      <c r="AB123">
        <f t="shared" ca="1" si="26"/>
        <v>0.19113010741455128</v>
      </c>
      <c r="AC123">
        <f t="shared" ca="1" si="26"/>
        <v>0.45677423919228333</v>
      </c>
      <c r="AD123">
        <f t="shared" ca="1" si="26"/>
        <v>0.21313974618055109</v>
      </c>
      <c r="AE123">
        <f t="shared" ca="1" si="26"/>
        <v>0.56409752700806237</v>
      </c>
    </row>
    <row r="124" spans="2:31" x14ac:dyDescent="0.3">
      <c r="B124">
        <f t="shared" ca="1" si="24"/>
        <v>0.62868880669249649</v>
      </c>
      <c r="C124">
        <f t="shared" ca="1" si="24"/>
        <v>0.27730550471506898</v>
      </c>
      <c r="D124">
        <f t="shared" ca="1" si="24"/>
        <v>0.93046186523823593</v>
      </c>
      <c r="E124">
        <f t="shared" ca="1" si="24"/>
        <v>0.29026770541342412</v>
      </c>
      <c r="F124">
        <f t="shared" ca="1" si="24"/>
        <v>0.1004051461872939</v>
      </c>
      <c r="G124">
        <f t="shared" ca="1" si="24"/>
        <v>0.38935842359700512</v>
      </c>
      <c r="H124">
        <f t="shared" ca="1" si="24"/>
        <v>0.97517340712998646</v>
      </c>
      <c r="I124">
        <f t="shared" ca="1" si="24"/>
        <v>0.8397071424913074</v>
      </c>
      <c r="J124">
        <f t="shared" ca="1" si="24"/>
        <v>0.74968214847189607</v>
      </c>
      <c r="K124">
        <f t="shared" ca="1" si="24"/>
        <v>0.37231833368785988</v>
      </c>
      <c r="L124">
        <f t="shared" ca="1" si="25"/>
        <v>7.9947153175204955E-2</v>
      </c>
      <c r="M124">
        <f t="shared" ca="1" si="25"/>
        <v>0.17053951941280676</v>
      </c>
      <c r="N124">
        <f t="shared" ca="1" si="25"/>
        <v>0.61602272808465663</v>
      </c>
      <c r="O124">
        <f t="shared" ca="1" si="25"/>
        <v>0.46017764949883766</v>
      </c>
      <c r="P124">
        <f t="shared" ca="1" si="25"/>
        <v>0.77988482340387932</v>
      </c>
      <c r="Q124">
        <f t="shared" ca="1" si="25"/>
        <v>0.84192735544480235</v>
      </c>
      <c r="R124">
        <f t="shared" ca="1" si="25"/>
        <v>0.17723557686136288</v>
      </c>
      <c r="S124">
        <f t="shared" ca="1" si="25"/>
        <v>3.4412575967504466E-2</v>
      </c>
      <c r="T124">
        <f t="shared" ca="1" si="25"/>
        <v>0.44881611705284263</v>
      </c>
      <c r="U124">
        <f t="shared" ca="1" si="25"/>
        <v>0.13646649924824894</v>
      </c>
      <c r="V124">
        <f t="shared" ca="1" si="26"/>
        <v>0.64697333667643298</v>
      </c>
      <c r="W124">
        <f t="shared" ca="1" si="26"/>
        <v>0.46476281909547668</v>
      </c>
      <c r="X124">
        <f t="shared" ca="1" si="26"/>
        <v>0.55017344830659765</v>
      </c>
      <c r="Y124">
        <f t="shared" ca="1" si="26"/>
        <v>0.58663464478650917</v>
      </c>
      <c r="Z124">
        <f t="shared" ca="1" si="26"/>
        <v>0.3072370743961701</v>
      </c>
      <c r="AA124">
        <f t="shared" ca="1" si="26"/>
        <v>0.27106159353165626</v>
      </c>
      <c r="AB124">
        <f t="shared" ca="1" si="26"/>
        <v>0.95988796808813071</v>
      </c>
      <c r="AC124">
        <f t="shared" ca="1" si="26"/>
        <v>0.98714474706935018</v>
      </c>
      <c r="AD124">
        <f t="shared" ca="1" si="26"/>
        <v>0.91037326318573153</v>
      </c>
      <c r="AE124">
        <f t="shared" ca="1" si="26"/>
        <v>0.36703991917963402</v>
      </c>
    </row>
    <row r="125" spans="2:31" x14ac:dyDescent="0.3">
      <c r="B125">
        <f t="shared" ca="1" si="24"/>
        <v>9.4099960586414788E-2</v>
      </c>
      <c r="C125">
        <f t="shared" ca="1" si="24"/>
        <v>0.9532514787659695</v>
      </c>
      <c r="D125">
        <f t="shared" ca="1" si="24"/>
        <v>9.456694068615884E-2</v>
      </c>
      <c r="E125">
        <f t="shared" ca="1" si="24"/>
        <v>8.8166504423244696E-2</v>
      </c>
      <c r="F125">
        <f t="shared" ca="1" si="24"/>
        <v>0.87800395474029358</v>
      </c>
      <c r="G125">
        <f t="shared" ca="1" si="24"/>
        <v>0.52587991823182367</v>
      </c>
      <c r="H125">
        <f t="shared" ca="1" si="24"/>
        <v>0.63581249902435921</v>
      </c>
      <c r="I125">
        <f t="shared" ca="1" si="24"/>
        <v>0.81004220400152982</v>
      </c>
      <c r="J125">
        <f t="shared" ca="1" si="24"/>
        <v>0.41346082020201624</v>
      </c>
      <c r="K125">
        <f t="shared" ca="1" si="24"/>
        <v>0.80431749657063456</v>
      </c>
      <c r="L125">
        <f t="shared" ca="1" si="25"/>
        <v>0.96167325022875172</v>
      </c>
      <c r="M125">
        <f t="shared" ca="1" si="25"/>
        <v>0.84642606111905394</v>
      </c>
      <c r="N125">
        <f t="shared" ca="1" si="25"/>
        <v>0.44360402189808767</v>
      </c>
      <c r="O125">
        <f t="shared" ca="1" si="25"/>
        <v>0.24572164515038164</v>
      </c>
      <c r="P125">
        <f t="shared" ca="1" si="25"/>
        <v>0.6180668358257968</v>
      </c>
      <c r="Q125">
        <f t="shared" ca="1" si="25"/>
        <v>0.73184062110129577</v>
      </c>
      <c r="R125">
        <f t="shared" ca="1" si="25"/>
        <v>0.47444460987894321</v>
      </c>
      <c r="S125">
        <f t="shared" ca="1" si="25"/>
        <v>0.23452429667140606</v>
      </c>
      <c r="T125">
        <f t="shared" ca="1" si="25"/>
        <v>0.77079963316329003</v>
      </c>
      <c r="U125">
        <f t="shared" ca="1" si="25"/>
        <v>0.74896237375350405</v>
      </c>
      <c r="V125">
        <f t="shared" ca="1" si="26"/>
        <v>6.9599596311348488E-2</v>
      </c>
      <c r="W125">
        <f t="shared" ca="1" si="26"/>
        <v>0.44545955326303954</v>
      </c>
      <c r="X125">
        <f t="shared" ca="1" si="26"/>
        <v>9.2173315604649531E-2</v>
      </c>
      <c r="Y125">
        <f t="shared" ca="1" si="26"/>
        <v>7.1670995450117569E-2</v>
      </c>
      <c r="Z125">
        <f t="shared" ca="1" si="26"/>
        <v>0.49596378617202425</v>
      </c>
      <c r="AA125">
        <f t="shared" ca="1" si="26"/>
        <v>7.0490238955928319E-2</v>
      </c>
      <c r="AB125">
        <f t="shared" ca="1" si="26"/>
        <v>0.50533134744312758</v>
      </c>
      <c r="AC125">
        <f t="shared" ca="1" si="26"/>
        <v>0.86277303781157144</v>
      </c>
      <c r="AD125">
        <f t="shared" ca="1" si="26"/>
        <v>0.75090636860175253</v>
      </c>
      <c r="AE125">
        <f t="shared" ca="1" si="26"/>
        <v>0.11419810399843211</v>
      </c>
    </row>
    <row r="126" spans="2:31" x14ac:dyDescent="0.3">
      <c r="B126">
        <f t="shared" ca="1" si="24"/>
        <v>0.56042183801079304</v>
      </c>
      <c r="C126">
        <f t="shared" ca="1" si="24"/>
        <v>0.49092242081641491</v>
      </c>
      <c r="D126">
        <f t="shared" ca="1" si="24"/>
        <v>0.79281942729058308</v>
      </c>
      <c r="E126">
        <f t="shared" ca="1" si="24"/>
        <v>0.8560820173533541</v>
      </c>
      <c r="F126">
        <f t="shared" ca="1" si="24"/>
        <v>0.52720138020744867</v>
      </c>
      <c r="G126">
        <f t="shared" ca="1" si="24"/>
        <v>0.30743466799513364</v>
      </c>
      <c r="H126">
        <f t="shared" ca="1" si="24"/>
        <v>0.74097302796741626</v>
      </c>
      <c r="I126">
        <f t="shared" ca="1" si="24"/>
        <v>0.61241519662233657</v>
      </c>
      <c r="J126">
        <f t="shared" ca="1" si="24"/>
        <v>0.99057133572921519</v>
      </c>
      <c r="K126">
        <f t="shared" ca="1" si="24"/>
        <v>0.89347105634209645</v>
      </c>
      <c r="L126">
        <f t="shared" ca="1" si="25"/>
        <v>5.5359143066525007E-2</v>
      </c>
      <c r="M126">
        <f t="shared" ca="1" si="25"/>
        <v>0.76986498647215829</v>
      </c>
      <c r="N126">
        <f t="shared" ca="1" si="25"/>
        <v>0.54338239873602201</v>
      </c>
      <c r="O126">
        <f t="shared" ca="1" si="25"/>
        <v>0.39928032332743468</v>
      </c>
      <c r="P126">
        <f t="shared" ca="1" si="25"/>
        <v>0.29326829786410014</v>
      </c>
      <c r="Q126">
        <f t="shared" ca="1" si="25"/>
        <v>0.27747499656836005</v>
      </c>
      <c r="R126">
        <f t="shared" ca="1" si="25"/>
        <v>0.78943754688896939</v>
      </c>
      <c r="S126">
        <f t="shared" ca="1" si="25"/>
        <v>0.31265432344434263</v>
      </c>
      <c r="T126">
        <f t="shared" ca="1" si="25"/>
        <v>0.63069965658521987</v>
      </c>
      <c r="U126">
        <f t="shared" ca="1" si="25"/>
        <v>0.78611336652648256</v>
      </c>
      <c r="V126">
        <f t="shared" ca="1" si="26"/>
        <v>0.38067149845907</v>
      </c>
      <c r="W126">
        <f t="shared" ca="1" si="26"/>
        <v>0.7517736833823907</v>
      </c>
      <c r="X126">
        <f t="shared" ca="1" si="26"/>
        <v>0.75038595323117629</v>
      </c>
      <c r="Y126">
        <f t="shared" ca="1" si="26"/>
        <v>0.86004877904014165</v>
      </c>
      <c r="Z126">
        <f t="shared" ca="1" si="26"/>
        <v>0.56996728660819063</v>
      </c>
      <c r="AA126">
        <f t="shared" ca="1" si="26"/>
        <v>0.55038780575161472</v>
      </c>
      <c r="AB126">
        <f t="shared" ca="1" si="26"/>
        <v>3.6894314306664455E-2</v>
      </c>
      <c r="AC126">
        <f t="shared" ca="1" si="26"/>
        <v>0.67863003434622815</v>
      </c>
      <c r="AD126">
        <f t="shared" ca="1" si="26"/>
        <v>0.52514685908098424</v>
      </c>
      <c r="AE126">
        <f t="shared" ca="1" si="26"/>
        <v>0.17547233681489471</v>
      </c>
    </row>
    <row r="127" spans="2:31" x14ac:dyDescent="0.3">
      <c r="B127">
        <f t="shared" ca="1" si="24"/>
        <v>0.12330354804366306</v>
      </c>
      <c r="C127">
        <f t="shared" ca="1" si="24"/>
        <v>0.28203970843580528</v>
      </c>
      <c r="D127">
        <f t="shared" ca="1" si="24"/>
        <v>0.99298143902947111</v>
      </c>
      <c r="E127">
        <f t="shared" ca="1" si="24"/>
        <v>4.0808640101723803E-2</v>
      </c>
      <c r="F127">
        <f t="shared" ca="1" si="24"/>
        <v>0.80733423089706768</v>
      </c>
      <c r="G127">
        <f t="shared" ca="1" si="24"/>
        <v>0.67280277031166857</v>
      </c>
      <c r="H127">
        <f t="shared" ca="1" si="24"/>
        <v>0.60456791322373604</v>
      </c>
      <c r="I127">
        <f t="shared" ca="1" si="24"/>
        <v>0.71178018948306931</v>
      </c>
      <c r="J127">
        <f t="shared" ca="1" si="24"/>
        <v>0.83733840272777549</v>
      </c>
      <c r="K127">
        <f t="shared" ca="1" si="24"/>
        <v>0.41712921407216452</v>
      </c>
      <c r="L127">
        <f t="shared" ca="1" si="25"/>
        <v>0.8811939519615184</v>
      </c>
      <c r="M127">
        <f t="shared" ca="1" si="25"/>
        <v>1.0657760610117251E-2</v>
      </c>
      <c r="N127">
        <f t="shared" ca="1" si="25"/>
        <v>0.56407690976077896</v>
      </c>
      <c r="O127">
        <f t="shared" ca="1" si="25"/>
        <v>0.22944229201810007</v>
      </c>
      <c r="P127">
        <f t="shared" ca="1" si="25"/>
        <v>0.54760392172813543</v>
      </c>
      <c r="Q127">
        <f t="shared" ca="1" si="25"/>
        <v>0.40294636767352898</v>
      </c>
      <c r="R127">
        <f t="shared" ca="1" si="25"/>
        <v>0.6334580612328351</v>
      </c>
      <c r="S127">
        <f t="shared" ca="1" si="25"/>
        <v>4.7899616236761311E-2</v>
      </c>
      <c r="T127">
        <f t="shared" ca="1" si="25"/>
        <v>0.65704475843765775</v>
      </c>
      <c r="U127">
        <f t="shared" ca="1" si="25"/>
        <v>0.17019099050589936</v>
      </c>
      <c r="V127">
        <f t="shared" ca="1" si="26"/>
        <v>0.14611127828026738</v>
      </c>
      <c r="W127">
        <f t="shared" ca="1" si="26"/>
        <v>0.39862893638919461</v>
      </c>
      <c r="X127">
        <f t="shared" ca="1" si="26"/>
        <v>0.26231415354204146</v>
      </c>
      <c r="Y127">
        <f t="shared" ca="1" si="26"/>
        <v>0.23032796936702393</v>
      </c>
      <c r="Z127">
        <f t="shared" ca="1" si="26"/>
        <v>0.92984614611234773</v>
      </c>
      <c r="AA127">
        <f t="shared" ca="1" si="26"/>
        <v>0.20249653998025785</v>
      </c>
      <c r="AB127">
        <f t="shared" ca="1" si="26"/>
        <v>0.57030762341309238</v>
      </c>
      <c r="AC127">
        <f t="shared" ca="1" si="26"/>
        <v>0.87723846661474525</v>
      </c>
      <c r="AD127">
        <f t="shared" ca="1" si="26"/>
        <v>0.73268159163696311</v>
      </c>
      <c r="AE127">
        <f t="shared" ca="1" si="26"/>
        <v>0.19494158991870858</v>
      </c>
    </row>
    <row r="128" spans="2:31" x14ac:dyDescent="0.3">
      <c r="B128">
        <f t="shared" ca="1" si="24"/>
        <v>0.93523914210262893</v>
      </c>
      <c r="C128">
        <f t="shared" ca="1" si="24"/>
        <v>0.51712900031993714</v>
      </c>
      <c r="D128">
        <f t="shared" ca="1" si="24"/>
        <v>0.49835106425010894</v>
      </c>
      <c r="E128">
        <f t="shared" ca="1" si="24"/>
        <v>3.1594239289710835E-2</v>
      </c>
      <c r="F128">
        <f t="shared" ca="1" si="24"/>
        <v>0.52589555719776904</v>
      </c>
      <c r="G128">
        <f t="shared" ca="1" si="24"/>
        <v>8.413751843571915E-2</v>
      </c>
      <c r="H128">
        <f t="shared" ca="1" si="24"/>
        <v>0.1370403024659847</v>
      </c>
      <c r="I128">
        <f t="shared" ca="1" si="24"/>
        <v>4.3165228928058852E-2</v>
      </c>
      <c r="J128">
        <f t="shared" ca="1" si="24"/>
        <v>0.79063556035321536</v>
      </c>
      <c r="K128">
        <f t="shared" ca="1" si="24"/>
        <v>0.61832596564100939</v>
      </c>
      <c r="L128">
        <f t="shared" ca="1" si="25"/>
        <v>0.54591253425981479</v>
      </c>
      <c r="M128">
        <f t="shared" ca="1" si="25"/>
        <v>0.20907591747625087</v>
      </c>
      <c r="N128">
        <f t="shared" ca="1" si="25"/>
        <v>0.62549615608568132</v>
      </c>
      <c r="O128">
        <f t="shared" ca="1" si="25"/>
        <v>0.41741311161349004</v>
      </c>
      <c r="P128">
        <f t="shared" ca="1" si="25"/>
        <v>0.38063395643128128</v>
      </c>
      <c r="Q128">
        <f t="shared" ca="1" si="25"/>
        <v>0.73558388218678661</v>
      </c>
      <c r="R128">
        <f t="shared" ca="1" si="25"/>
        <v>0.39655068291234974</v>
      </c>
      <c r="S128">
        <f t="shared" ca="1" si="25"/>
        <v>0.5676799942656463</v>
      </c>
      <c r="T128">
        <f t="shared" ca="1" si="25"/>
        <v>6.2351731289508772E-2</v>
      </c>
      <c r="U128">
        <f t="shared" ca="1" si="25"/>
        <v>0.22399460591908049</v>
      </c>
      <c r="V128">
        <f t="shared" ca="1" si="26"/>
        <v>0.9059171843606475</v>
      </c>
      <c r="W128">
        <f t="shared" ca="1" si="26"/>
        <v>3.2552142366801817E-2</v>
      </c>
      <c r="X128">
        <f t="shared" ca="1" si="26"/>
        <v>0.82555964007151683</v>
      </c>
      <c r="Y128">
        <f t="shared" ca="1" si="26"/>
        <v>0.99751697715508314</v>
      </c>
      <c r="Z128">
        <f t="shared" ca="1" si="26"/>
        <v>0.69084473984086703</v>
      </c>
      <c r="AA128">
        <f t="shared" ca="1" si="26"/>
        <v>0.90311368676711545</v>
      </c>
      <c r="AB128">
        <f t="shared" ca="1" si="26"/>
        <v>0.58850338933782376</v>
      </c>
      <c r="AC128">
        <f t="shared" ca="1" si="26"/>
        <v>0.25418767705827694</v>
      </c>
      <c r="AD128">
        <f t="shared" ca="1" si="26"/>
        <v>0.52663098062081848</v>
      </c>
      <c r="AE128">
        <f t="shared" ca="1" si="26"/>
        <v>0.19298597942985651</v>
      </c>
    </row>
    <row r="129" spans="2:31" x14ac:dyDescent="0.3">
      <c r="B129">
        <f t="shared" ca="1" si="24"/>
        <v>0.64198978301389165</v>
      </c>
      <c r="C129">
        <f t="shared" ca="1" si="24"/>
        <v>0.92133496209988941</v>
      </c>
      <c r="D129">
        <f t="shared" ca="1" si="24"/>
        <v>0.58575603380125241</v>
      </c>
      <c r="E129">
        <f t="shared" ca="1" si="24"/>
        <v>0.7288844750059873</v>
      </c>
      <c r="F129">
        <f t="shared" ca="1" si="24"/>
        <v>0.45438525175389533</v>
      </c>
      <c r="G129">
        <f t="shared" ca="1" si="24"/>
        <v>0.92396324796372609</v>
      </c>
      <c r="H129">
        <f t="shared" ca="1" si="24"/>
        <v>0.35604445944893226</v>
      </c>
      <c r="I129">
        <f t="shared" ca="1" si="24"/>
        <v>0.16761477624065257</v>
      </c>
      <c r="J129">
        <f t="shared" ca="1" si="24"/>
        <v>0.45636455429958667</v>
      </c>
      <c r="K129">
        <f t="shared" ca="1" si="24"/>
        <v>0.30284543707914668</v>
      </c>
      <c r="L129">
        <f t="shared" ca="1" si="25"/>
        <v>0.56227385382721506</v>
      </c>
      <c r="M129">
        <f t="shared" ca="1" si="25"/>
        <v>1.123622307848765E-2</v>
      </c>
      <c r="N129">
        <f t="shared" ca="1" si="25"/>
        <v>2.6657153978523418E-2</v>
      </c>
      <c r="O129">
        <f t="shared" ca="1" si="25"/>
        <v>0.90212965381875354</v>
      </c>
      <c r="P129">
        <f t="shared" ca="1" si="25"/>
        <v>0.25829251630728223</v>
      </c>
      <c r="Q129">
        <f t="shared" ca="1" si="25"/>
        <v>0.69616606919013413</v>
      </c>
      <c r="R129">
        <f t="shared" ca="1" si="25"/>
        <v>0.40509976978609002</v>
      </c>
      <c r="S129">
        <f t="shared" ca="1" si="25"/>
        <v>8.5245267566417482E-2</v>
      </c>
      <c r="T129">
        <f t="shared" ca="1" si="25"/>
        <v>0.86833050791849775</v>
      </c>
      <c r="U129">
        <f t="shared" ca="1" si="25"/>
        <v>0.55652754337724453</v>
      </c>
      <c r="V129">
        <f t="shared" ca="1" si="26"/>
        <v>0.80769221062451657</v>
      </c>
      <c r="W129">
        <f t="shared" ca="1" si="26"/>
        <v>6.5532671338012882E-2</v>
      </c>
      <c r="X129">
        <f t="shared" ca="1" si="26"/>
        <v>0.67119989875484554</v>
      </c>
      <c r="Y129">
        <f t="shared" ca="1" si="26"/>
        <v>0.18923326269206342</v>
      </c>
      <c r="Z129">
        <f t="shared" ca="1" si="26"/>
        <v>0.7454411878894911</v>
      </c>
      <c r="AA129">
        <f t="shared" ca="1" si="26"/>
        <v>0.97948621466122487</v>
      </c>
      <c r="AB129">
        <f t="shared" ca="1" si="26"/>
        <v>0.64950291815646688</v>
      </c>
      <c r="AC129">
        <f t="shared" ca="1" si="26"/>
        <v>0.81574566499523027</v>
      </c>
      <c r="AD129">
        <f t="shared" ca="1" si="26"/>
        <v>8.0195949360044316E-2</v>
      </c>
      <c r="AE129">
        <f t="shared" ca="1" si="26"/>
        <v>8.246297413189696E-2</v>
      </c>
    </row>
    <row r="130" spans="2:31" x14ac:dyDescent="0.3">
      <c r="B130">
        <f t="shared" ref="B130:K139" ca="1" si="27">RAND()</f>
        <v>0.12858885408554444</v>
      </c>
      <c r="C130">
        <f t="shared" ca="1" si="27"/>
        <v>0.14417241236677381</v>
      </c>
      <c r="D130">
        <f t="shared" ca="1" si="27"/>
        <v>0.63007156556484745</v>
      </c>
      <c r="E130">
        <f t="shared" ca="1" si="27"/>
        <v>0.8916015420594201</v>
      </c>
      <c r="F130">
        <f t="shared" ca="1" si="27"/>
        <v>0.86596887023134705</v>
      </c>
      <c r="G130">
        <f t="shared" ca="1" si="27"/>
        <v>0.93703845248653206</v>
      </c>
      <c r="H130">
        <f t="shared" ca="1" si="27"/>
        <v>0.1837619093221145</v>
      </c>
      <c r="I130">
        <f t="shared" ca="1" si="27"/>
        <v>8.5731843489392334E-2</v>
      </c>
      <c r="J130">
        <f t="shared" ca="1" si="27"/>
        <v>0.1046608700583942</v>
      </c>
      <c r="K130">
        <f t="shared" ca="1" si="27"/>
        <v>0.86955435636595646</v>
      </c>
      <c r="L130">
        <f t="shared" ref="L130:U139" ca="1" si="28">RAND()</f>
        <v>0.27091520490340759</v>
      </c>
      <c r="M130">
        <f t="shared" ca="1" si="28"/>
        <v>0.92394456656194923</v>
      </c>
      <c r="N130">
        <f t="shared" ca="1" si="28"/>
        <v>0.2125763789396764</v>
      </c>
      <c r="O130">
        <f t="shared" ca="1" si="28"/>
        <v>0.58955312589134912</v>
      </c>
      <c r="P130">
        <f t="shared" ca="1" si="28"/>
        <v>0.32454721781141344</v>
      </c>
      <c r="Q130">
        <f t="shared" ca="1" si="28"/>
        <v>3.5038511375400816E-2</v>
      </c>
      <c r="R130">
        <f t="shared" ca="1" si="28"/>
        <v>0.95721654734867889</v>
      </c>
      <c r="S130">
        <f t="shared" ca="1" si="28"/>
        <v>0.34688380913831063</v>
      </c>
      <c r="T130">
        <f t="shared" ca="1" si="28"/>
        <v>0.75166842040618453</v>
      </c>
      <c r="U130">
        <f t="shared" ca="1" si="28"/>
        <v>0.28750028932088445</v>
      </c>
      <c r="V130">
        <f t="shared" ref="V130:AE139" ca="1" si="29">RAND()</f>
        <v>0.24743673488334395</v>
      </c>
      <c r="W130">
        <f t="shared" ca="1" si="29"/>
        <v>0.47510804497860537</v>
      </c>
      <c r="X130">
        <f t="shared" ca="1" si="29"/>
        <v>0.54111228806078593</v>
      </c>
      <c r="Y130">
        <f t="shared" ca="1" si="29"/>
        <v>0.47208326904470632</v>
      </c>
      <c r="Z130">
        <f t="shared" ca="1" si="29"/>
        <v>0.38002858734029576</v>
      </c>
      <c r="AA130">
        <f t="shared" ca="1" si="29"/>
        <v>0.51951621032352513</v>
      </c>
      <c r="AB130">
        <f t="shared" ca="1" si="29"/>
        <v>0.44774546270342364</v>
      </c>
      <c r="AC130">
        <f t="shared" ca="1" si="29"/>
        <v>0.26690117284010828</v>
      </c>
      <c r="AD130">
        <f t="shared" ca="1" si="29"/>
        <v>0.99746009308347827</v>
      </c>
      <c r="AE130">
        <f t="shared" ca="1" si="29"/>
        <v>0.1574978243654499</v>
      </c>
    </row>
    <row r="131" spans="2:31" x14ac:dyDescent="0.3">
      <c r="B131">
        <f t="shared" ca="1" si="27"/>
        <v>0.86518136348888763</v>
      </c>
      <c r="C131">
        <f t="shared" ca="1" si="27"/>
        <v>0.1186899352778219</v>
      </c>
      <c r="D131">
        <f t="shared" ca="1" si="27"/>
        <v>0.2446703352953139</v>
      </c>
      <c r="E131">
        <f t="shared" ca="1" si="27"/>
        <v>0.41319960730427607</v>
      </c>
      <c r="F131">
        <f t="shared" ca="1" si="27"/>
        <v>0.2438857420433056</v>
      </c>
      <c r="G131">
        <f t="shared" ca="1" si="27"/>
        <v>0.69718282850443369</v>
      </c>
      <c r="H131">
        <f t="shared" ca="1" si="27"/>
        <v>0.64967781853462014</v>
      </c>
      <c r="I131">
        <f t="shared" ca="1" si="27"/>
        <v>0.98039286740846499</v>
      </c>
      <c r="J131">
        <f t="shared" ca="1" si="27"/>
        <v>0.21034202890412468</v>
      </c>
      <c r="K131">
        <f t="shared" ca="1" si="27"/>
        <v>0.28622329854687956</v>
      </c>
      <c r="L131">
        <f t="shared" ca="1" si="28"/>
        <v>0.28246358785241288</v>
      </c>
      <c r="M131">
        <f t="shared" ca="1" si="28"/>
        <v>0.99735985506443869</v>
      </c>
      <c r="N131">
        <f t="shared" ca="1" si="28"/>
        <v>0.72648264258782858</v>
      </c>
      <c r="O131">
        <f t="shared" ca="1" si="28"/>
        <v>0.48503361731418265</v>
      </c>
      <c r="P131">
        <f t="shared" ca="1" si="28"/>
        <v>3.2407464272203867E-2</v>
      </c>
      <c r="Q131">
        <f t="shared" ca="1" si="28"/>
        <v>0.57314133799656575</v>
      </c>
      <c r="R131">
        <f t="shared" ca="1" si="28"/>
        <v>3.6794808506058096E-2</v>
      </c>
      <c r="S131">
        <f t="shared" ca="1" si="28"/>
        <v>0.73748350145692965</v>
      </c>
      <c r="T131">
        <f t="shared" ca="1" si="28"/>
        <v>0.30898341884751623</v>
      </c>
      <c r="U131">
        <f t="shared" ca="1" si="28"/>
        <v>0.62896829817929412</v>
      </c>
      <c r="V131">
        <f t="shared" ca="1" si="29"/>
        <v>0.71473553011894708</v>
      </c>
      <c r="W131">
        <f t="shared" ca="1" si="29"/>
        <v>0.47138818944406058</v>
      </c>
      <c r="X131">
        <f t="shared" ca="1" si="29"/>
        <v>0.78100601376534406</v>
      </c>
      <c r="Y131">
        <f t="shared" ca="1" si="29"/>
        <v>0.8579136217303498</v>
      </c>
      <c r="Z131">
        <f t="shared" ca="1" si="29"/>
        <v>0.68726673318620612</v>
      </c>
      <c r="AA131">
        <f t="shared" ca="1" si="29"/>
        <v>0.43442377962867185</v>
      </c>
      <c r="AB131">
        <f t="shared" ca="1" si="29"/>
        <v>0.38043204325217683</v>
      </c>
      <c r="AC131">
        <f t="shared" ca="1" si="29"/>
        <v>0.53896437277703413</v>
      </c>
      <c r="AD131">
        <f t="shared" ca="1" si="29"/>
        <v>0.87244961178828806</v>
      </c>
      <c r="AE131">
        <f t="shared" ca="1" si="29"/>
        <v>0.77025365264349743</v>
      </c>
    </row>
    <row r="132" spans="2:31" x14ac:dyDescent="0.3">
      <c r="B132">
        <f t="shared" ca="1" si="27"/>
        <v>8.8337127242912483E-2</v>
      </c>
      <c r="C132">
        <f t="shared" ca="1" si="27"/>
        <v>4.5604012842606956E-2</v>
      </c>
      <c r="D132">
        <f t="shared" ca="1" si="27"/>
        <v>0.70418840006240124</v>
      </c>
      <c r="E132">
        <f t="shared" ca="1" si="27"/>
        <v>0.55885275037165894</v>
      </c>
      <c r="F132">
        <f t="shared" ca="1" si="27"/>
        <v>0.62410625453114466</v>
      </c>
      <c r="G132">
        <f t="shared" ca="1" si="27"/>
        <v>0.38279327759439274</v>
      </c>
      <c r="H132">
        <f t="shared" ca="1" si="27"/>
        <v>0.32401705185598151</v>
      </c>
      <c r="I132">
        <f t="shared" ca="1" si="27"/>
        <v>0.33867352510455717</v>
      </c>
      <c r="J132">
        <f t="shared" ca="1" si="27"/>
        <v>0.94370505513950764</v>
      </c>
      <c r="K132">
        <f t="shared" ca="1" si="27"/>
        <v>0.51142779534213823</v>
      </c>
      <c r="L132">
        <f t="shared" ca="1" si="28"/>
        <v>0.87102129119186866</v>
      </c>
      <c r="M132">
        <f t="shared" ca="1" si="28"/>
        <v>0.44075549274933223</v>
      </c>
      <c r="N132">
        <f t="shared" ca="1" si="28"/>
        <v>0.42849296695781991</v>
      </c>
      <c r="O132">
        <f t="shared" ca="1" si="28"/>
        <v>0.9277280486678503</v>
      </c>
      <c r="P132">
        <f t="shared" ca="1" si="28"/>
        <v>0.63208597913131737</v>
      </c>
      <c r="Q132">
        <f t="shared" ca="1" si="28"/>
        <v>0.96226664891346414</v>
      </c>
      <c r="R132">
        <f t="shared" ca="1" si="28"/>
        <v>0.18804102837276382</v>
      </c>
      <c r="S132">
        <f t="shared" ca="1" si="28"/>
        <v>0.98126226596358546</v>
      </c>
      <c r="T132">
        <f t="shared" ca="1" si="28"/>
        <v>0.48068118676977534</v>
      </c>
      <c r="U132">
        <f t="shared" ca="1" si="28"/>
        <v>0.82326334937244372</v>
      </c>
      <c r="V132">
        <f t="shared" ca="1" si="29"/>
        <v>0.64225760476014382</v>
      </c>
      <c r="W132">
        <f t="shared" ca="1" si="29"/>
        <v>0.24075256395527544</v>
      </c>
      <c r="X132">
        <f t="shared" ca="1" si="29"/>
        <v>0.44944806288198302</v>
      </c>
      <c r="Y132">
        <f t="shared" ca="1" si="29"/>
        <v>0.24460219133111516</v>
      </c>
      <c r="Z132">
        <f t="shared" ca="1" si="29"/>
        <v>0.29009604675606671</v>
      </c>
      <c r="AA132">
        <f t="shared" ca="1" si="29"/>
        <v>0.97271955697451951</v>
      </c>
      <c r="AB132">
        <f t="shared" ca="1" si="29"/>
        <v>0.58158653829110829</v>
      </c>
      <c r="AC132">
        <f t="shared" ca="1" si="29"/>
        <v>0.93476939818127391</v>
      </c>
      <c r="AD132">
        <f t="shared" ca="1" si="29"/>
        <v>0.91026610756523585</v>
      </c>
      <c r="AE132">
        <f t="shared" ca="1" si="29"/>
        <v>0.57526717636773905</v>
      </c>
    </row>
    <row r="133" spans="2:31" x14ac:dyDescent="0.3">
      <c r="B133">
        <f t="shared" ca="1" si="27"/>
        <v>0.36272924754875957</v>
      </c>
      <c r="C133">
        <f t="shared" ca="1" si="27"/>
        <v>0.56553827535358403</v>
      </c>
      <c r="D133">
        <f t="shared" ca="1" si="27"/>
        <v>0.63367826201765132</v>
      </c>
      <c r="E133">
        <f t="shared" ca="1" si="27"/>
        <v>0.15023137677039178</v>
      </c>
      <c r="F133">
        <f t="shared" ca="1" si="27"/>
        <v>0.22542907080508812</v>
      </c>
      <c r="G133">
        <f t="shared" ca="1" si="27"/>
        <v>0.28317015599947104</v>
      </c>
      <c r="H133">
        <f t="shared" ca="1" si="27"/>
        <v>0.14459544274065772</v>
      </c>
      <c r="I133">
        <f t="shared" ca="1" si="27"/>
        <v>0.27348877593348342</v>
      </c>
      <c r="J133">
        <f t="shared" ca="1" si="27"/>
        <v>0.15335120270603131</v>
      </c>
      <c r="K133">
        <f t="shared" ca="1" si="27"/>
        <v>0.84736198189621281</v>
      </c>
      <c r="L133">
        <f t="shared" ca="1" si="28"/>
        <v>1.1876187249963976E-2</v>
      </c>
      <c r="M133">
        <f t="shared" ca="1" si="28"/>
        <v>0.79348340792050198</v>
      </c>
      <c r="N133">
        <f t="shared" ca="1" si="28"/>
        <v>0.83867041608878123</v>
      </c>
      <c r="O133">
        <f t="shared" ca="1" si="28"/>
        <v>5.7695483496190691E-2</v>
      </c>
      <c r="P133">
        <f t="shared" ca="1" si="28"/>
        <v>0.32683498304485248</v>
      </c>
      <c r="Q133">
        <f t="shared" ca="1" si="28"/>
        <v>0.92466301883545921</v>
      </c>
      <c r="R133">
        <f t="shared" ca="1" si="28"/>
        <v>0.96076910050084874</v>
      </c>
      <c r="S133">
        <f t="shared" ca="1" si="28"/>
        <v>0.27235000937791476</v>
      </c>
      <c r="T133">
        <f t="shared" ca="1" si="28"/>
        <v>0.64260879981767416</v>
      </c>
      <c r="U133">
        <f t="shared" ca="1" si="28"/>
        <v>0.39633757069542996</v>
      </c>
      <c r="V133">
        <f t="shared" ca="1" si="29"/>
        <v>0.62225689955917884</v>
      </c>
      <c r="W133">
        <f t="shared" ca="1" si="29"/>
        <v>0.49581620302408708</v>
      </c>
      <c r="X133">
        <f t="shared" ca="1" si="29"/>
        <v>3.5972354057939526E-2</v>
      </c>
      <c r="Y133">
        <f t="shared" ca="1" si="29"/>
        <v>0.66457841822157193</v>
      </c>
      <c r="Z133">
        <f t="shared" ca="1" si="29"/>
        <v>0.26346128209125563</v>
      </c>
      <c r="AA133">
        <f t="shared" ca="1" si="29"/>
        <v>0.99990348582446709</v>
      </c>
      <c r="AB133">
        <f t="shared" ca="1" si="29"/>
        <v>2.7979694174302461E-2</v>
      </c>
      <c r="AC133">
        <f t="shared" ca="1" si="29"/>
        <v>0.15027152557725021</v>
      </c>
      <c r="AD133">
        <f t="shared" ca="1" si="29"/>
        <v>0.77924233219891836</v>
      </c>
      <c r="AE133">
        <f t="shared" ca="1" si="29"/>
        <v>1.9302302752489453E-2</v>
      </c>
    </row>
    <row r="134" spans="2:31" x14ac:dyDescent="0.3">
      <c r="B134">
        <f t="shared" ca="1" si="27"/>
        <v>0.45309112873462504</v>
      </c>
      <c r="C134">
        <f t="shared" ca="1" si="27"/>
        <v>5.765622280101157E-2</v>
      </c>
      <c r="D134">
        <f t="shared" ca="1" si="27"/>
        <v>0.72597966899733235</v>
      </c>
      <c r="E134">
        <f t="shared" ca="1" si="27"/>
        <v>3.0052594103449071E-3</v>
      </c>
      <c r="F134">
        <f t="shared" ca="1" si="27"/>
        <v>0.24313121660313719</v>
      </c>
      <c r="G134">
        <f t="shared" ca="1" si="27"/>
        <v>0.73893002792145435</v>
      </c>
      <c r="H134">
        <f t="shared" ca="1" si="27"/>
        <v>0.62331000947234716</v>
      </c>
      <c r="I134">
        <f t="shared" ca="1" si="27"/>
        <v>0.30194603227873662</v>
      </c>
      <c r="J134">
        <f t="shared" ca="1" si="27"/>
        <v>0.29346203228105883</v>
      </c>
      <c r="K134">
        <f t="shared" ca="1" si="27"/>
        <v>0.23073843142574901</v>
      </c>
      <c r="L134">
        <f t="shared" ca="1" si="28"/>
        <v>0.22136436324523223</v>
      </c>
      <c r="M134">
        <f t="shared" ca="1" si="28"/>
        <v>0.35688932261106254</v>
      </c>
      <c r="N134">
        <f t="shared" ca="1" si="28"/>
        <v>0.19693977826317188</v>
      </c>
      <c r="O134">
        <f t="shared" ca="1" si="28"/>
        <v>0.38600810638206529</v>
      </c>
      <c r="P134">
        <f t="shared" ca="1" si="28"/>
        <v>0.34285456482093291</v>
      </c>
      <c r="Q134">
        <f t="shared" ca="1" si="28"/>
        <v>0.35435612743761541</v>
      </c>
      <c r="R134">
        <f t="shared" ca="1" si="28"/>
        <v>3.6161595471686958E-2</v>
      </c>
      <c r="S134">
        <f t="shared" ca="1" si="28"/>
        <v>0.88614446946293368</v>
      </c>
      <c r="T134">
        <f t="shared" ca="1" si="28"/>
        <v>0.48474440662554352</v>
      </c>
      <c r="U134">
        <f t="shared" ca="1" si="28"/>
        <v>0.23890371829820034</v>
      </c>
      <c r="V134">
        <f t="shared" ca="1" si="29"/>
        <v>0.21403396565709176</v>
      </c>
      <c r="W134">
        <f t="shared" ca="1" si="29"/>
        <v>0.96090038763523644</v>
      </c>
      <c r="X134">
        <f t="shared" ca="1" si="29"/>
        <v>0.48281738859460699</v>
      </c>
      <c r="Y134">
        <f t="shared" ca="1" si="29"/>
        <v>0.44550162818334127</v>
      </c>
      <c r="Z134">
        <f t="shared" ca="1" si="29"/>
        <v>0.22759741112190035</v>
      </c>
      <c r="AA134">
        <f t="shared" ca="1" si="29"/>
        <v>0.9324932563294086</v>
      </c>
      <c r="AB134">
        <f t="shared" ca="1" si="29"/>
        <v>0.30034835212873734</v>
      </c>
      <c r="AC134">
        <f t="shared" ca="1" si="29"/>
        <v>0.8619375849050126</v>
      </c>
      <c r="AD134">
        <f t="shared" ca="1" si="29"/>
        <v>0.59532131255319265</v>
      </c>
      <c r="AE134">
        <f t="shared" ca="1" si="29"/>
        <v>6.0623561176311291E-2</v>
      </c>
    </row>
    <row r="135" spans="2:31" x14ac:dyDescent="0.3">
      <c r="B135">
        <f t="shared" ca="1" si="27"/>
        <v>0.77953867188282011</v>
      </c>
      <c r="C135">
        <f t="shared" ca="1" si="27"/>
        <v>0.78999778145523702</v>
      </c>
      <c r="D135">
        <f t="shared" ca="1" si="27"/>
        <v>0.50652465846466299</v>
      </c>
      <c r="E135">
        <f t="shared" ca="1" si="27"/>
        <v>0.64181806309525147</v>
      </c>
      <c r="F135">
        <f t="shared" ca="1" si="27"/>
        <v>0.89669386936799667</v>
      </c>
      <c r="G135">
        <f t="shared" ca="1" si="27"/>
        <v>0.45918800192132858</v>
      </c>
      <c r="H135">
        <f t="shared" ca="1" si="27"/>
        <v>0.10765175246939429</v>
      </c>
      <c r="I135">
        <f t="shared" ca="1" si="27"/>
        <v>0.34282622184629563</v>
      </c>
      <c r="J135">
        <f t="shared" ca="1" si="27"/>
        <v>0.87436427036165831</v>
      </c>
      <c r="K135">
        <f t="shared" ca="1" si="27"/>
        <v>0.6075412928693984</v>
      </c>
      <c r="L135">
        <f t="shared" ca="1" si="28"/>
        <v>0.63347889362517762</v>
      </c>
      <c r="M135">
        <f t="shared" ca="1" si="28"/>
        <v>0.70251727440114298</v>
      </c>
      <c r="N135">
        <f t="shared" ca="1" si="28"/>
        <v>0.57718065271096641</v>
      </c>
      <c r="O135">
        <f t="shared" ca="1" si="28"/>
        <v>0.58602645898103156</v>
      </c>
      <c r="P135">
        <f t="shared" ca="1" si="28"/>
        <v>0.38869511245891264</v>
      </c>
      <c r="Q135">
        <f t="shared" ca="1" si="28"/>
        <v>0.50831660402326229</v>
      </c>
      <c r="R135">
        <f t="shared" ca="1" si="28"/>
        <v>0.99992841763608831</v>
      </c>
      <c r="S135">
        <f t="shared" ca="1" si="28"/>
        <v>0.41449838116461013</v>
      </c>
      <c r="T135">
        <f t="shared" ca="1" si="28"/>
        <v>0.45842614513605179</v>
      </c>
      <c r="U135">
        <f t="shared" ca="1" si="28"/>
        <v>3.0164657279822427E-2</v>
      </c>
      <c r="V135">
        <f t="shared" ca="1" si="29"/>
        <v>0.15434465305542</v>
      </c>
      <c r="W135">
        <f t="shared" ca="1" si="29"/>
        <v>0.18714418263446242</v>
      </c>
      <c r="X135">
        <f t="shared" ca="1" si="29"/>
        <v>0.21779613248983143</v>
      </c>
      <c r="Y135">
        <f t="shared" ca="1" si="29"/>
        <v>0.50290260351618876</v>
      </c>
      <c r="Z135">
        <f t="shared" ca="1" si="29"/>
        <v>0.48358533505788781</v>
      </c>
      <c r="AA135">
        <f t="shared" ca="1" si="29"/>
        <v>0.89433583732156174</v>
      </c>
      <c r="AB135">
        <f t="shared" ca="1" si="29"/>
        <v>0.65926921992030563</v>
      </c>
      <c r="AC135">
        <f t="shared" ca="1" si="29"/>
        <v>0.47352081684349051</v>
      </c>
      <c r="AD135">
        <f t="shared" ca="1" si="29"/>
        <v>1.9780286510217238E-2</v>
      </c>
      <c r="AE135">
        <f t="shared" ca="1" si="29"/>
        <v>0.89031752909953266</v>
      </c>
    </row>
    <row r="136" spans="2:31" x14ac:dyDescent="0.3">
      <c r="B136">
        <f t="shared" ca="1" si="27"/>
        <v>0.42986243666929025</v>
      </c>
      <c r="C136">
        <f t="shared" ca="1" si="27"/>
        <v>0.1767863288297189</v>
      </c>
      <c r="D136">
        <f t="shared" ca="1" si="27"/>
        <v>0.78311429175530289</v>
      </c>
      <c r="E136">
        <f t="shared" ca="1" si="27"/>
        <v>0.85149901102655079</v>
      </c>
      <c r="F136">
        <f t="shared" ca="1" si="27"/>
        <v>0.68838612890856599</v>
      </c>
      <c r="G136">
        <f t="shared" ca="1" si="27"/>
        <v>0.22762214225933292</v>
      </c>
      <c r="H136">
        <f t="shared" ca="1" si="27"/>
        <v>4.8876519208050029E-2</v>
      </c>
      <c r="I136">
        <f t="shared" ca="1" si="27"/>
        <v>0.18194048971787069</v>
      </c>
      <c r="J136">
        <f t="shared" ca="1" si="27"/>
        <v>0.97555957779143854</v>
      </c>
      <c r="K136">
        <f t="shared" ca="1" si="27"/>
        <v>0.20616680914141039</v>
      </c>
      <c r="L136">
        <f t="shared" ca="1" si="28"/>
        <v>0.4535174462691316</v>
      </c>
      <c r="M136">
        <f t="shared" ca="1" si="28"/>
        <v>0.68254171575667133</v>
      </c>
      <c r="N136">
        <f t="shared" ca="1" si="28"/>
        <v>0.90413106758128059</v>
      </c>
      <c r="O136">
        <f t="shared" ca="1" si="28"/>
        <v>0.94966834376006326</v>
      </c>
      <c r="P136">
        <f t="shared" ca="1" si="28"/>
        <v>0.11564385921431219</v>
      </c>
      <c r="Q136">
        <f t="shared" ca="1" si="28"/>
        <v>7.4524418782121404E-2</v>
      </c>
      <c r="R136">
        <f t="shared" ca="1" si="28"/>
        <v>4.3769799146602395E-2</v>
      </c>
      <c r="S136">
        <f t="shared" ca="1" si="28"/>
        <v>0.77240937203942028</v>
      </c>
      <c r="T136">
        <f t="shared" ca="1" si="28"/>
        <v>0.71475013566561851</v>
      </c>
      <c r="U136">
        <f t="shared" ca="1" si="28"/>
        <v>8.3138521854766889E-2</v>
      </c>
      <c r="V136">
        <f t="shared" ca="1" si="29"/>
        <v>0.52885366169655379</v>
      </c>
      <c r="W136">
        <f t="shared" ca="1" si="29"/>
        <v>0.12099760988307673</v>
      </c>
      <c r="X136">
        <f t="shared" ca="1" si="29"/>
        <v>0.2436523440189271</v>
      </c>
      <c r="Y136">
        <f t="shared" ca="1" si="29"/>
        <v>0.96650364783056908</v>
      </c>
      <c r="Z136">
        <f t="shared" ca="1" si="29"/>
        <v>0.43455403488930155</v>
      </c>
      <c r="AA136">
        <f t="shared" ca="1" si="29"/>
        <v>0.4557807990056908</v>
      </c>
      <c r="AB136">
        <f t="shared" ca="1" si="29"/>
        <v>0.57542454473057791</v>
      </c>
      <c r="AC136">
        <f t="shared" ca="1" si="29"/>
        <v>0.53144935317632935</v>
      </c>
      <c r="AD136">
        <f t="shared" ca="1" si="29"/>
        <v>0.44275736914297692</v>
      </c>
      <c r="AE136">
        <f t="shared" ca="1" si="29"/>
        <v>0.90746679873425751</v>
      </c>
    </row>
    <row r="137" spans="2:31" x14ac:dyDescent="0.3">
      <c r="B137">
        <f t="shared" ca="1" si="27"/>
        <v>0.37335262598500502</v>
      </c>
      <c r="C137">
        <f t="shared" ca="1" si="27"/>
        <v>7.5874353490070767E-2</v>
      </c>
      <c r="D137">
        <f t="shared" ca="1" si="27"/>
        <v>0.72486147514036148</v>
      </c>
      <c r="E137">
        <f t="shared" ca="1" si="27"/>
        <v>0.10727151353987785</v>
      </c>
      <c r="F137">
        <f t="shared" ca="1" si="27"/>
        <v>0.15190876127823438</v>
      </c>
      <c r="G137">
        <f t="shared" ca="1" si="27"/>
        <v>0.51888204681410022</v>
      </c>
      <c r="H137">
        <f t="shared" ca="1" si="27"/>
        <v>5.2368145305652591E-2</v>
      </c>
      <c r="I137">
        <f t="shared" ca="1" si="27"/>
        <v>0.26716638235875223</v>
      </c>
      <c r="J137">
        <f t="shared" ca="1" si="27"/>
        <v>0.6825227410021748</v>
      </c>
      <c r="K137">
        <f t="shared" ca="1" si="27"/>
        <v>0.67217912592821527</v>
      </c>
      <c r="L137">
        <f t="shared" ca="1" si="28"/>
        <v>0.77552803707625784</v>
      </c>
      <c r="M137">
        <f t="shared" ca="1" si="28"/>
        <v>0.19810245403086002</v>
      </c>
      <c r="N137">
        <f t="shared" ca="1" si="28"/>
        <v>0.73291790810040025</v>
      </c>
      <c r="O137">
        <f t="shared" ca="1" si="28"/>
        <v>0.3611161379602994</v>
      </c>
      <c r="P137">
        <f t="shared" ca="1" si="28"/>
        <v>0.22830157714468591</v>
      </c>
      <c r="Q137">
        <f t="shared" ca="1" si="28"/>
        <v>0.61022471994472505</v>
      </c>
      <c r="R137">
        <f t="shared" ca="1" si="28"/>
        <v>0.10542703367477291</v>
      </c>
      <c r="S137">
        <f t="shared" ca="1" si="28"/>
        <v>0.16046167396738364</v>
      </c>
      <c r="T137">
        <f t="shared" ca="1" si="28"/>
        <v>0.16932584611281615</v>
      </c>
      <c r="U137">
        <f t="shared" ca="1" si="28"/>
        <v>0.10314204244436542</v>
      </c>
      <c r="V137">
        <f t="shared" ca="1" si="29"/>
        <v>0.71386740810940275</v>
      </c>
      <c r="W137">
        <f t="shared" ca="1" si="29"/>
        <v>0.52067025154343849</v>
      </c>
      <c r="X137">
        <f t="shared" ca="1" si="29"/>
        <v>0.51016284932812783</v>
      </c>
      <c r="Y137">
        <f t="shared" ca="1" si="29"/>
        <v>0.13728732673346178</v>
      </c>
      <c r="Z137">
        <f t="shared" ca="1" si="29"/>
        <v>0.29843457492380954</v>
      </c>
      <c r="AA137">
        <f t="shared" ca="1" si="29"/>
        <v>0.23053529249311921</v>
      </c>
      <c r="AB137">
        <f t="shared" ca="1" si="29"/>
        <v>0.58690756626539997</v>
      </c>
      <c r="AC137">
        <f t="shared" ca="1" si="29"/>
        <v>0.44347577441872166</v>
      </c>
      <c r="AD137">
        <f t="shared" ca="1" si="29"/>
        <v>0.36169760195238965</v>
      </c>
      <c r="AE137">
        <f t="shared" ca="1" si="29"/>
        <v>0.82976788215069264</v>
      </c>
    </row>
    <row r="138" spans="2:31" x14ac:dyDescent="0.3">
      <c r="B138">
        <f t="shared" ca="1" si="27"/>
        <v>0.1981079768742644</v>
      </c>
      <c r="C138">
        <f t="shared" ca="1" si="27"/>
        <v>0.57224180643283518</v>
      </c>
      <c r="D138">
        <f t="shared" ca="1" si="27"/>
        <v>0.41730586649082912</v>
      </c>
      <c r="E138">
        <f t="shared" ca="1" si="27"/>
        <v>0.46708135412549545</v>
      </c>
      <c r="F138">
        <f t="shared" ca="1" si="27"/>
        <v>0.80106463235455916</v>
      </c>
      <c r="G138">
        <f t="shared" ca="1" si="27"/>
        <v>0.60783929718280771</v>
      </c>
      <c r="H138">
        <f t="shared" ca="1" si="27"/>
        <v>0.12426397640741094</v>
      </c>
      <c r="I138">
        <f t="shared" ca="1" si="27"/>
        <v>0.82954006078570486</v>
      </c>
      <c r="J138">
        <f t="shared" ca="1" si="27"/>
        <v>0.24647370054584927</v>
      </c>
      <c r="K138">
        <f t="shared" ca="1" si="27"/>
        <v>0.32736331806338925</v>
      </c>
      <c r="L138">
        <f t="shared" ca="1" si="28"/>
        <v>0.24917177846635408</v>
      </c>
      <c r="M138">
        <f t="shared" ca="1" si="28"/>
        <v>0.80766091485372837</v>
      </c>
      <c r="N138">
        <f t="shared" ca="1" si="28"/>
        <v>0.20248409875927642</v>
      </c>
      <c r="O138">
        <f t="shared" ca="1" si="28"/>
        <v>0.68282162275723035</v>
      </c>
      <c r="P138">
        <f t="shared" ca="1" si="28"/>
        <v>4.9737449813945345E-2</v>
      </c>
      <c r="Q138">
        <f t="shared" ca="1" si="28"/>
        <v>0.32306673561244414</v>
      </c>
      <c r="R138">
        <f t="shared" ca="1" si="28"/>
        <v>0.42746275732976402</v>
      </c>
      <c r="S138">
        <f t="shared" ca="1" si="28"/>
        <v>0.68589920942443028</v>
      </c>
      <c r="T138">
        <f t="shared" ca="1" si="28"/>
        <v>0.3853451351399475</v>
      </c>
      <c r="U138">
        <f t="shared" ca="1" si="28"/>
        <v>0.2866484083224865</v>
      </c>
      <c r="V138">
        <f t="shared" ca="1" si="29"/>
        <v>0.43132830886959805</v>
      </c>
      <c r="W138">
        <f t="shared" ca="1" si="29"/>
        <v>0.69037979852447506</v>
      </c>
      <c r="X138">
        <f t="shared" ca="1" si="29"/>
        <v>0.73123704844705473</v>
      </c>
      <c r="Y138">
        <f t="shared" ca="1" si="29"/>
        <v>0.40785255167991519</v>
      </c>
      <c r="Z138">
        <f t="shared" ca="1" si="29"/>
        <v>0.91642363563299867</v>
      </c>
      <c r="AA138">
        <f t="shared" ca="1" si="29"/>
        <v>0.94804043342181377</v>
      </c>
      <c r="AB138">
        <f t="shared" ca="1" si="29"/>
        <v>0.59461732139633661</v>
      </c>
      <c r="AC138">
        <f t="shared" ca="1" si="29"/>
        <v>0.79598648715216336</v>
      </c>
      <c r="AD138">
        <f t="shared" ca="1" si="29"/>
        <v>0.18089651354110092</v>
      </c>
      <c r="AE138">
        <f t="shared" ca="1" si="29"/>
        <v>0.99704404536335822</v>
      </c>
    </row>
    <row r="139" spans="2:31" x14ac:dyDescent="0.3">
      <c r="B139">
        <f t="shared" ca="1" si="27"/>
        <v>4.5289249266404985E-2</v>
      </c>
      <c r="C139">
        <f t="shared" ca="1" si="27"/>
        <v>0.24802300806936833</v>
      </c>
      <c r="D139">
        <f t="shared" ca="1" si="27"/>
        <v>5.3664259852160612E-2</v>
      </c>
      <c r="E139">
        <f t="shared" ca="1" si="27"/>
        <v>0.53893110042356707</v>
      </c>
      <c r="F139">
        <f t="shared" ca="1" si="27"/>
        <v>0.78080924591186474</v>
      </c>
      <c r="G139">
        <f t="shared" ca="1" si="27"/>
        <v>0.75191624908318011</v>
      </c>
      <c r="H139">
        <f t="shared" ca="1" si="27"/>
        <v>0.33311685054974882</v>
      </c>
      <c r="I139">
        <f t="shared" ca="1" si="27"/>
        <v>0.18370041643931878</v>
      </c>
      <c r="J139">
        <f t="shared" ca="1" si="27"/>
        <v>0.38539582256556759</v>
      </c>
      <c r="K139">
        <f t="shared" ca="1" si="27"/>
        <v>0.4228870857165834</v>
      </c>
      <c r="L139">
        <f t="shared" ca="1" si="28"/>
        <v>0.96601278485752129</v>
      </c>
      <c r="M139">
        <f t="shared" ca="1" si="28"/>
        <v>0.47110830727877584</v>
      </c>
      <c r="N139">
        <f t="shared" ca="1" si="28"/>
        <v>0.64772016915866804</v>
      </c>
      <c r="O139">
        <f t="shared" ca="1" si="28"/>
        <v>0.94373652308004874</v>
      </c>
      <c r="P139">
        <f t="shared" ca="1" si="28"/>
        <v>0.37865109556288362</v>
      </c>
      <c r="Q139">
        <f t="shared" ca="1" si="28"/>
        <v>4.532810549796995E-2</v>
      </c>
      <c r="R139">
        <f t="shared" ca="1" si="28"/>
        <v>0.74023358121428551</v>
      </c>
      <c r="S139">
        <f t="shared" ca="1" si="28"/>
        <v>0.669232146072825</v>
      </c>
      <c r="T139">
        <f t="shared" ca="1" si="28"/>
        <v>0.83275205224988014</v>
      </c>
      <c r="U139">
        <f t="shared" ca="1" si="28"/>
        <v>0.63543645505063129</v>
      </c>
      <c r="V139">
        <f t="shared" ca="1" si="29"/>
        <v>0.57208269111649024</v>
      </c>
      <c r="W139">
        <f t="shared" ca="1" si="29"/>
        <v>0.64050104426139054</v>
      </c>
      <c r="X139">
        <f t="shared" ca="1" si="29"/>
        <v>0.89363905651606368</v>
      </c>
      <c r="Y139">
        <f t="shared" ca="1" si="29"/>
        <v>0.39412303350539823</v>
      </c>
      <c r="Z139">
        <f t="shared" ca="1" si="29"/>
        <v>0.29988624335948533</v>
      </c>
      <c r="AA139">
        <f t="shared" ca="1" si="29"/>
        <v>0.98443015571157311</v>
      </c>
      <c r="AB139">
        <f t="shared" ca="1" si="29"/>
        <v>0.57476561482086463</v>
      </c>
      <c r="AC139">
        <f t="shared" ca="1" si="29"/>
        <v>0.75128433342987688</v>
      </c>
      <c r="AD139">
        <f t="shared" ca="1" si="29"/>
        <v>0.17905915460069544</v>
      </c>
      <c r="AE139">
        <f t="shared" ca="1" si="29"/>
        <v>0.43661213034870183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5.0800487161557627E-2</v>
      </c>
      <c r="D41">
        <v>4.8139045782297891E-2</v>
      </c>
      <c r="E41">
        <v>6.685193990710718E-2</v>
      </c>
      <c r="F41">
        <v>6.2110924926631061E-2</v>
      </c>
      <c r="G41">
        <v>8.554568432381722E-2</v>
      </c>
      <c r="H41">
        <v>8.6556534873131891E-2</v>
      </c>
      <c r="I41">
        <v>9.9102529324702343E-2</v>
      </c>
      <c r="J41">
        <v>0.13989529421170291</v>
      </c>
      <c r="K41">
        <v>0.15816613130306645</v>
      </c>
      <c r="L41">
        <v>0.17771718305571835</v>
      </c>
      <c r="M41">
        <v>0.19849024005558089</v>
      </c>
      <c r="N41">
        <v>0.2203464850200007</v>
      </c>
      <c r="O41">
        <v>0.24302738180583</v>
      </c>
      <c r="P41">
        <v>0.26610145064293178</v>
      </c>
      <c r="Q41">
        <v>0.30785916536239527</v>
      </c>
      <c r="R41">
        <v>0.28108563615111348</v>
      </c>
      <c r="S41">
        <v>0.41567031236154062</v>
      </c>
      <c r="T41">
        <v>0.48787925390073811</v>
      </c>
      <c r="U41">
        <v>0.57702233286998017</v>
      </c>
      <c r="V41">
        <v>0.53389812055368457</v>
      </c>
      <c r="W41">
        <v>0.63968876611117176</v>
      </c>
      <c r="X41">
        <v>0.77413926328905269</v>
      </c>
      <c r="Y41">
        <v>1.2406804887227747</v>
      </c>
      <c r="Z41">
        <v>1.1738003673696575</v>
      </c>
      <c r="AA41">
        <v>1.4748227345293725</v>
      </c>
      <c r="AB41">
        <v>2.515903273179251</v>
      </c>
      <c r="AC41">
        <v>2.4454237994522696</v>
      </c>
      <c r="AD41">
        <v>3.2414783324445615</v>
      </c>
      <c r="AE41">
        <v>4.3963735164933766</v>
      </c>
    </row>
    <row r="42" spans="2:31" x14ac:dyDescent="0.3">
      <c r="B42">
        <v>4.1092881151378401E-2</v>
      </c>
      <c r="C42">
        <v>3.9961078557035068E-2</v>
      </c>
      <c r="D42">
        <v>3.6209735649336931E-2</v>
      </c>
      <c r="E42">
        <v>6.685193990710718E-2</v>
      </c>
      <c r="F42">
        <v>6.2110924926631061E-2</v>
      </c>
      <c r="G42">
        <v>8.554568432381722E-2</v>
      </c>
      <c r="H42">
        <v>0.10718419343871585</v>
      </c>
      <c r="I42">
        <v>0.12291035173391412</v>
      </c>
      <c r="J42">
        <v>0.13989529421170291</v>
      </c>
      <c r="K42">
        <v>0.15816613130306645</v>
      </c>
      <c r="L42">
        <v>0.14247041425138196</v>
      </c>
      <c r="M42">
        <v>0.15875423289817245</v>
      </c>
      <c r="N42">
        <v>0.2203464850200007</v>
      </c>
      <c r="O42">
        <v>0.24302738180583</v>
      </c>
      <c r="P42">
        <v>0.21106387735954807</v>
      </c>
      <c r="Q42">
        <v>0.24345566880157141</v>
      </c>
      <c r="R42">
        <v>0.3566062738399447</v>
      </c>
      <c r="S42">
        <v>0.32648605258087404</v>
      </c>
      <c r="T42">
        <v>0.38174068376354475</v>
      </c>
      <c r="U42">
        <v>0.44962757999725939</v>
      </c>
      <c r="V42">
        <v>0.53389812055368457</v>
      </c>
      <c r="W42">
        <v>0.63968876611117176</v>
      </c>
      <c r="X42">
        <v>0.77413926328905269</v>
      </c>
      <c r="Y42">
        <v>0.9473383543021392</v>
      </c>
      <c r="Z42">
        <v>1.1738003673696575</v>
      </c>
      <c r="AA42">
        <v>1.4748227345293725</v>
      </c>
      <c r="AB42">
        <v>2.515903273179251</v>
      </c>
      <c r="AC42">
        <v>3.295007270560403</v>
      </c>
      <c r="AD42">
        <v>3.2414783324445615</v>
      </c>
      <c r="AE42">
        <v>4.3963735164933766</v>
      </c>
    </row>
    <row r="43" spans="2:31" x14ac:dyDescent="0.3">
      <c r="B43">
        <v>4.1092881151378401E-2</v>
      </c>
      <c r="C43">
        <v>5.0800487161557627E-2</v>
      </c>
      <c r="D43">
        <v>4.8139045782297891E-2</v>
      </c>
      <c r="E43">
        <v>6.685193990710718E-2</v>
      </c>
      <c r="F43">
        <v>7.3659957771653614E-2</v>
      </c>
      <c r="G43">
        <v>8.554568432381722E-2</v>
      </c>
      <c r="H43">
        <v>8.6556534873131891E-2</v>
      </c>
      <c r="I43">
        <v>9.9102529324702343E-2</v>
      </c>
      <c r="J43">
        <v>0.1126028002093248</v>
      </c>
      <c r="K43">
        <v>0.15816613130306645</v>
      </c>
      <c r="L43">
        <v>0.14247041425138196</v>
      </c>
      <c r="M43">
        <v>0.15875423289817245</v>
      </c>
      <c r="N43">
        <v>0.2203464850200007</v>
      </c>
      <c r="O43">
        <v>0.19334514102766467</v>
      </c>
      <c r="P43">
        <v>0.26610145064293178</v>
      </c>
      <c r="Q43">
        <v>0.24345566880157141</v>
      </c>
      <c r="R43">
        <v>0.28108563615111348</v>
      </c>
      <c r="S43">
        <v>0.41567031236154062</v>
      </c>
      <c r="T43">
        <v>0.38174068376354475</v>
      </c>
      <c r="U43">
        <v>0.44962757999725939</v>
      </c>
      <c r="V43">
        <v>0.53389812055368457</v>
      </c>
      <c r="W43">
        <v>0.63968876611117176</v>
      </c>
      <c r="X43">
        <v>1.0080769379432311</v>
      </c>
      <c r="Y43">
        <v>0.9473383543021392</v>
      </c>
      <c r="Z43">
        <v>1.1738003673696575</v>
      </c>
      <c r="AA43">
        <v>1.4748227345293725</v>
      </c>
      <c r="AB43">
        <v>2.515903273179251</v>
      </c>
      <c r="AC43">
        <v>3.295007270560403</v>
      </c>
      <c r="AD43">
        <v>4.4064850035636143</v>
      </c>
      <c r="AE43">
        <v>4.3963735164933766</v>
      </c>
    </row>
    <row r="44" spans="2:31" x14ac:dyDescent="0.3">
      <c r="B44">
        <v>4.1092881151378401E-2</v>
      </c>
      <c r="C44">
        <v>3.9961078557035068E-2</v>
      </c>
      <c r="D44">
        <v>3.6209735649336931E-2</v>
      </c>
      <c r="E44">
        <v>5.4342336083559775E-2</v>
      </c>
      <c r="F44">
        <v>7.3659957771653614E-2</v>
      </c>
      <c r="G44">
        <v>7.1634372030326285E-2</v>
      </c>
      <c r="H44">
        <v>8.6556534873131891E-2</v>
      </c>
      <c r="I44">
        <v>9.9102529324702343E-2</v>
      </c>
      <c r="J44">
        <v>0.1126028002093248</v>
      </c>
      <c r="K44">
        <v>0.15816613130306645</v>
      </c>
      <c r="L44">
        <v>0.17771718305571835</v>
      </c>
      <c r="M44">
        <v>0.19849024005558089</v>
      </c>
      <c r="N44">
        <v>0.2203464850200007</v>
      </c>
      <c r="O44">
        <v>0.19334514102766467</v>
      </c>
      <c r="P44">
        <v>0.21106387735954807</v>
      </c>
      <c r="Q44">
        <v>0.24345566880157141</v>
      </c>
      <c r="R44">
        <v>0.3566062738399447</v>
      </c>
      <c r="S44">
        <v>0.32648605258087404</v>
      </c>
      <c r="T44">
        <v>0.38174068376354475</v>
      </c>
      <c r="U44">
        <v>0.44962757999725939</v>
      </c>
      <c r="V44">
        <v>0.53389812055368457</v>
      </c>
      <c r="W44">
        <v>0.82862681739939659</v>
      </c>
      <c r="X44">
        <v>1.0080769379432311</v>
      </c>
      <c r="Y44">
        <v>0.9473383543021392</v>
      </c>
      <c r="Z44">
        <v>1.5468419739050414</v>
      </c>
      <c r="AA44">
        <v>1.9567213921253781</v>
      </c>
      <c r="AB44">
        <v>1.8823432711270764</v>
      </c>
      <c r="AC44">
        <v>2.4454237994522696</v>
      </c>
      <c r="AD44">
        <v>4.4064850035636143</v>
      </c>
      <c r="AE44">
        <v>6.0349888528642142</v>
      </c>
    </row>
    <row r="45" spans="2:31" x14ac:dyDescent="0.3">
      <c r="B45">
        <v>4.1092881151378401E-2</v>
      </c>
      <c r="C45">
        <v>3.9961078557035068E-2</v>
      </c>
      <c r="D45">
        <v>3.6209735649336931E-2</v>
      </c>
      <c r="E45">
        <v>5.4342336083559775E-2</v>
      </c>
      <c r="F45">
        <v>6.2110924926631061E-2</v>
      </c>
      <c r="G45">
        <v>7.1634372030326285E-2</v>
      </c>
      <c r="H45">
        <v>0.10718419343871585</v>
      </c>
      <c r="I45">
        <v>0.12291035173391412</v>
      </c>
      <c r="J45">
        <v>0.1126028002093248</v>
      </c>
      <c r="K45">
        <v>0.15816613130306645</v>
      </c>
      <c r="L45">
        <v>0.14247041425138196</v>
      </c>
      <c r="M45">
        <v>0.19849024005558089</v>
      </c>
      <c r="N45">
        <v>0.17578761866066206</v>
      </c>
      <c r="O45">
        <v>0.19334514102766467</v>
      </c>
      <c r="P45">
        <v>0.26610145064293178</v>
      </c>
      <c r="Q45">
        <v>0.30785916536239527</v>
      </c>
      <c r="R45">
        <v>0.28108563615111348</v>
      </c>
      <c r="S45">
        <v>0.41567031236154062</v>
      </c>
      <c r="T45">
        <v>0.38174068376354475</v>
      </c>
      <c r="U45">
        <v>0.57702233286998017</v>
      </c>
      <c r="V45">
        <v>0.68824372056869687</v>
      </c>
      <c r="W45">
        <v>0.63968876611117176</v>
      </c>
      <c r="X45">
        <v>0.77413926328905269</v>
      </c>
      <c r="Y45">
        <v>0.9473383543021392</v>
      </c>
      <c r="Z45">
        <v>1.1738003673696575</v>
      </c>
      <c r="AA45">
        <v>1.9567213921253781</v>
      </c>
      <c r="AB45">
        <v>2.515903273179251</v>
      </c>
      <c r="AC45">
        <v>2.4454237994522696</v>
      </c>
      <c r="AD45">
        <v>3.2414783324445615</v>
      </c>
      <c r="AE45">
        <v>6.0349888528642142</v>
      </c>
    </row>
    <row r="46" spans="2:31" x14ac:dyDescent="0.3">
      <c r="B46">
        <v>4.1092881151378401E-2</v>
      </c>
      <c r="C46">
        <v>3.9961078557035068E-2</v>
      </c>
      <c r="D46">
        <v>3.6209735649336931E-2</v>
      </c>
      <c r="E46">
        <v>5.4342336083559775E-2</v>
      </c>
      <c r="F46">
        <v>7.3659957771653614E-2</v>
      </c>
      <c r="G46">
        <v>8.554568432381722E-2</v>
      </c>
      <c r="H46">
        <v>0.10718419343871585</v>
      </c>
      <c r="I46">
        <v>9.9102529324702343E-2</v>
      </c>
      <c r="J46">
        <v>0.13989529421170291</v>
      </c>
      <c r="K46">
        <v>0.15816613130306645</v>
      </c>
      <c r="L46">
        <v>0.14247041425138196</v>
      </c>
      <c r="M46">
        <v>0.15875423289817245</v>
      </c>
      <c r="N46">
        <v>0.17578761866066206</v>
      </c>
      <c r="O46">
        <v>0.24302738180583</v>
      </c>
      <c r="P46">
        <v>0.26610145064293178</v>
      </c>
      <c r="Q46">
        <v>0.30785916536239527</v>
      </c>
      <c r="R46">
        <v>0.3566062738399447</v>
      </c>
      <c r="S46">
        <v>0.32648605258087404</v>
      </c>
      <c r="T46">
        <v>0.48787925390073811</v>
      </c>
      <c r="U46">
        <v>0.44962757999725939</v>
      </c>
      <c r="V46">
        <v>0.68824372056869687</v>
      </c>
      <c r="W46">
        <v>0.63968876611117176</v>
      </c>
      <c r="X46">
        <v>1.0080769379432311</v>
      </c>
      <c r="Y46">
        <v>1.2406804887227747</v>
      </c>
      <c r="Z46">
        <v>1.1738003673696575</v>
      </c>
      <c r="AA46">
        <v>1.4748227345293725</v>
      </c>
      <c r="AB46">
        <v>1.8823432711270764</v>
      </c>
      <c r="AC46">
        <v>3.295007270560403</v>
      </c>
      <c r="AD46">
        <v>4.4064850035636143</v>
      </c>
      <c r="AE46">
        <v>4.3963735164933766</v>
      </c>
    </row>
    <row r="47" spans="2:31" x14ac:dyDescent="0.3">
      <c r="B47">
        <v>4.1092881151378401E-2</v>
      </c>
      <c r="C47">
        <v>3.9961078557035068E-2</v>
      </c>
      <c r="D47">
        <v>4.8139045782297891E-2</v>
      </c>
      <c r="E47">
        <v>5.4342336083559775E-2</v>
      </c>
      <c r="F47">
        <v>7.3659957771653614E-2</v>
      </c>
      <c r="G47">
        <v>8.554568432381722E-2</v>
      </c>
      <c r="H47">
        <v>8.6556534873131891E-2</v>
      </c>
      <c r="I47">
        <v>0.12291035173391412</v>
      </c>
      <c r="J47">
        <v>0.13989529421170291</v>
      </c>
      <c r="K47">
        <v>0.15816613130306645</v>
      </c>
      <c r="L47">
        <v>0.14247041425138196</v>
      </c>
      <c r="M47">
        <v>0.19849024005558089</v>
      </c>
      <c r="N47">
        <v>0.2203464850200007</v>
      </c>
      <c r="O47">
        <v>0.24302738180583</v>
      </c>
      <c r="P47">
        <v>0.21106387735954807</v>
      </c>
      <c r="Q47">
        <v>0.30785916536239527</v>
      </c>
      <c r="R47">
        <v>0.28108563615111348</v>
      </c>
      <c r="S47">
        <v>0.32648605258087404</v>
      </c>
      <c r="T47">
        <v>0.48787925390073811</v>
      </c>
      <c r="U47">
        <v>0.57702233286998017</v>
      </c>
      <c r="V47">
        <v>0.68824372056869687</v>
      </c>
      <c r="W47">
        <v>0.63968876611117176</v>
      </c>
      <c r="X47">
        <v>1.0080769379432311</v>
      </c>
      <c r="Y47">
        <v>0.9473383543021392</v>
      </c>
      <c r="Z47">
        <v>1.5468419739050414</v>
      </c>
      <c r="AA47">
        <v>1.4748227345293725</v>
      </c>
      <c r="AB47">
        <v>2.515903273179251</v>
      </c>
      <c r="AC47">
        <v>3.295007270560403</v>
      </c>
      <c r="AD47">
        <v>4.4064850035636143</v>
      </c>
      <c r="AE47">
        <v>6.0349888528642142</v>
      </c>
    </row>
    <row r="48" spans="2:31" x14ac:dyDescent="0.3">
      <c r="B48">
        <v>4.1092881151378401E-2</v>
      </c>
      <c r="C48">
        <v>5.0800487161557627E-2</v>
      </c>
      <c r="D48">
        <v>4.8139045782297891E-2</v>
      </c>
      <c r="E48">
        <v>5.4342336083559775E-2</v>
      </c>
      <c r="F48">
        <v>6.2110924926631061E-2</v>
      </c>
      <c r="G48">
        <v>8.554568432381722E-2</v>
      </c>
      <c r="H48">
        <v>8.6556534873131891E-2</v>
      </c>
      <c r="I48">
        <v>0.12291035173391412</v>
      </c>
      <c r="J48">
        <v>0.1126028002093248</v>
      </c>
      <c r="K48">
        <v>0.15816613130306645</v>
      </c>
      <c r="L48">
        <v>0.14247041425138196</v>
      </c>
      <c r="M48">
        <v>0.19849024005558089</v>
      </c>
      <c r="N48">
        <v>0.17578761866066206</v>
      </c>
      <c r="O48">
        <v>0.24302738180583</v>
      </c>
      <c r="P48">
        <v>0.26610145064293178</v>
      </c>
      <c r="Q48">
        <v>0.24345566880157141</v>
      </c>
      <c r="R48">
        <v>0.28108563615111348</v>
      </c>
      <c r="S48">
        <v>0.32648605258087404</v>
      </c>
      <c r="T48">
        <v>0.38174068376354475</v>
      </c>
      <c r="U48">
        <v>0.44962757999725939</v>
      </c>
      <c r="V48">
        <v>0.68824372056869687</v>
      </c>
      <c r="W48">
        <v>0.63968876611117176</v>
      </c>
      <c r="X48">
        <v>1.0080769379432311</v>
      </c>
      <c r="Y48">
        <v>1.2406804887227747</v>
      </c>
      <c r="Z48">
        <v>1.5468419739050414</v>
      </c>
      <c r="AA48">
        <v>1.4748227345293725</v>
      </c>
      <c r="AB48">
        <v>1.8823432711270764</v>
      </c>
      <c r="AC48">
        <v>2.4454237994522696</v>
      </c>
      <c r="AD48">
        <v>3.2414783324445615</v>
      </c>
      <c r="AE48">
        <v>4.3963735164933766</v>
      </c>
    </row>
    <row r="49" spans="2:31" x14ac:dyDescent="0.3">
      <c r="B49">
        <v>4.1092881151378401E-2</v>
      </c>
      <c r="C49">
        <v>3.9961078557035068E-2</v>
      </c>
      <c r="D49">
        <v>4.8139045782297891E-2</v>
      </c>
      <c r="E49">
        <v>6.685193990710718E-2</v>
      </c>
      <c r="F49">
        <v>7.3659957771653614E-2</v>
      </c>
      <c r="G49">
        <v>8.554568432381722E-2</v>
      </c>
      <c r="H49">
        <v>0.10718419343871585</v>
      </c>
      <c r="I49">
        <v>9.9102529324702343E-2</v>
      </c>
      <c r="J49">
        <v>0.1126028002093248</v>
      </c>
      <c r="K49">
        <v>0.15816613130306645</v>
      </c>
      <c r="L49">
        <v>0.14247041425138196</v>
      </c>
      <c r="M49">
        <v>0.15875423289817245</v>
      </c>
      <c r="N49">
        <v>0.17578761866066206</v>
      </c>
      <c r="O49">
        <v>0.24302738180583</v>
      </c>
      <c r="P49">
        <v>0.26610145064293178</v>
      </c>
      <c r="Q49">
        <v>0.24345566880157141</v>
      </c>
      <c r="R49">
        <v>0.3566062738399447</v>
      </c>
      <c r="S49">
        <v>0.32648605258087404</v>
      </c>
      <c r="T49">
        <v>0.48787925390073811</v>
      </c>
      <c r="U49">
        <v>0.57702233286998017</v>
      </c>
      <c r="V49">
        <v>0.68824372056869687</v>
      </c>
      <c r="W49">
        <v>0.82862681739939659</v>
      </c>
      <c r="X49">
        <v>1.0080769379432311</v>
      </c>
      <c r="Y49">
        <v>0.9473383543021392</v>
      </c>
      <c r="Z49">
        <v>1.5468419739050414</v>
      </c>
      <c r="AA49">
        <v>1.4748227345293725</v>
      </c>
      <c r="AB49">
        <v>2.515903273179251</v>
      </c>
      <c r="AC49">
        <v>3.295007270560403</v>
      </c>
      <c r="AD49">
        <v>4.4064850035636143</v>
      </c>
      <c r="AE49">
        <v>6.0349888528642142</v>
      </c>
    </row>
    <row r="50" spans="2:31" x14ac:dyDescent="0.3">
      <c r="B50">
        <v>4.1092881151378401E-2</v>
      </c>
      <c r="C50">
        <v>3.9961078557035068E-2</v>
      </c>
      <c r="D50">
        <v>4.8139045782297891E-2</v>
      </c>
      <c r="E50">
        <v>6.685193990710718E-2</v>
      </c>
      <c r="F50">
        <v>7.3659957771653614E-2</v>
      </c>
      <c r="G50">
        <v>8.554568432381722E-2</v>
      </c>
      <c r="H50">
        <v>0.10718419343871585</v>
      </c>
      <c r="I50">
        <v>9.9102529324702343E-2</v>
      </c>
      <c r="J50">
        <v>0.1126028002093248</v>
      </c>
      <c r="K50">
        <v>0.12706541124072349</v>
      </c>
      <c r="L50">
        <v>0.14247041425138196</v>
      </c>
      <c r="M50">
        <v>0.19849024005558089</v>
      </c>
      <c r="N50">
        <v>0.2203464850200007</v>
      </c>
      <c r="O50">
        <v>0.24302738180583</v>
      </c>
      <c r="P50">
        <v>0.26610145064293178</v>
      </c>
      <c r="Q50">
        <v>0.30785916536239527</v>
      </c>
      <c r="R50">
        <v>0.3566062738399447</v>
      </c>
      <c r="S50">
        <v>0.41567031236154062</v>
      </c>
      <c r="T50">
        <v>0.48787925390073811</v>
      </c>
      <c r="U50">
        <v>0.44962757999725939</v>
      </c>
      <c r="V50">
        <v>0.68824372056869687</v>
      </c>
      <c r="W50">
        <v>0.63968876611117176</v>
      </c>
      <c r="X50">
        <v>0.77413926328905269</v>
      </c>
      <c r="Y50">
        <v>1.2406804887227747</v>
      </c>
      <c r="Z50">
        <v>1.1738003673696575</v>
      </c>
      <c r="AA50">
        <v>1.4748227345293725</v>
      </c>
      <c r="AB50">
        <v>2.515903273179251</v>
      </c>
      <c r="AC50">
        <v>3.295007270560403</v>
      </c>
      <c r="AD50">
        <v>4.4064850035636143</v>
      </c>
      <c r="AE50">
        <v>6.0349888528642142</v>
      </c>
    </row>
    <row r="51" spans="2:31" x14ac:dyDescent="0.3">
      <c r="B51">
        <v>4.1092881151378401E-2</v>
      </c>
      <c r="C51">
        <v>3.9961078557035068E-2</v>
      </c>
      <c r="D51">
        <v>3.6209735649336931E-2</v>
      </c>
      <c r="E51">
        <v>5.4342336083559775E-2</v>
      </c>
      <c r="F51">
        <v>6.2110924926631061E-2</v>
      </c>
      <c r="G51">
        <v>8.554568432381722E-2</v>
      </c>
      <c r="H51">
        <v>0.10718419343871585</v>
      </c>
      <c r="I51">
        <v>0.12291035173391412</v>
      </c>
      <c r="J51">
        <v>0.13989529421170291</v>
      </c>
      <c r="K51">
        <v>0.12706541124072349</v>
      </c>
      <c r="L51">
        <v>0.14247041425138196</v>
      </c>
      <c r="M51">
        <v>0.15875423289817245</v>
      </c>
      <c r="N51">
        <v>0.2203464850200007</v>
      </c>
      <c r="O51">
        <v>0.19334514102766467</v>
      </c>
      <c r="P51">
        <v>0.21106387735954807</v>
      </c>
      <c r="Q51">
        <v>0.24345566880157141</v>
      </c>
      <c r="R51">
        <v>0.28108563615111348</v>
      </c>
      <c r="S51">
        <v>0.32648605258087404</v>
      </c>
      <c r="T51">
        <v>0.38174068376354475</v>
      </c>
      <c r="U51">
        <v>0.57702233286998017</v>
      </c>
      <c r="V51">
        <v>0.68824372056869687</v>
      </c>
      <c r="W51">
        <v>0.82862681739939659</v>
      </c>
      <c r="X51">
        <v>0.77413926328905269</v>
      </c>
      <c r="Y51">
        <v>1.2406804887227747</v>
      </c>
      <c r="Z51">
        <v>1.5468419739050414</v>
      </c>
      <c r="AA51">
        <v>1.4748227345293725</v>
      </c>
      <c r="AB51">
        <v>2.515903273179251</v>
      </c>
      <c r="AC51">
        <v>2.4454237994522696</v>
      </c>
      <c r="AD51">
        <v>3.2414783324445615</v>
      </c>
      <c r="AE51">
        <v>4.3963735164933766</v>
      </c>
    </row>
    <row r="52" spans="2:31" x14ac:dyDescent="0.3">
      <c r="B52">
        <v>4.1092881151378401E-2</v>
      </c>
      <c r="C52">
        <v>3.9961078557035068E-2</v>
      </c>
      <c r="D52">
        <v>3.6209735649336931E-2</v>
      </c>
      <c r="E52">
        <v>6.685193990710718E-2</v>
      </c>
      <c r="F52">
        <v>6.2110924926631061E-2</v>
      </c>
      <c r="G52">
        <v>7.1634372030326285E-2</v>
      </c>
      <c r="H52">
        <v>8.6556534873131891E-2</v>
      </c>
      <c r="I52">
        <v>0.12291035173391412</v>
      </c>
      <c r="J52">
        <v>0.1126028002093248</v>
      </c>
      <c r="K52">
        <v>0.15816613130306645</v>
      </c>
      <c r="L52">
        <v>0.14247041425138196</v>
      </c>
      <c r="M52">
        <v>0.19849024005558089</v>
      </c>
      <c r="N52">
        <v>0.2203464850200007</v>
      </c>
      <c r="O52">
        <v>0.24302738180583</v>
      </c>
      <c r="P52">
        <v>0.26610145064293178</v>
      </c>
      <c r="Q52">
        <v>0.30785916536239527</v>
      </c>
      <c r="R52">
        <v>0.3566062738399447</v>
      </c>
      <c r="S52">
        <v>0.32648605258087404</v>
      </c>
      <c r="T52">
        <v>0.38174068376354475</v>
      </c>
      <c r="U52">
        <v>0.44962757999725939</v>
      </c>
      <c r="V52">
        <v>0.53389812055368457</v>
      </c>
      <c r="W52">
        <v>0.82862681739939659</v>
      </c>
      <c r="X52">
        <v>1.0080769379432311</v>
      </c>
      <c r="Y52">
        <v>0.9473383543021392</v>
      </c>
      <c r="Z52">
        <v>1.5468419739050414</v>
      </c>
      <c r="AA52">
        <v>1.9567213921253781</v>
      </c>
      <c r="AB52">
        <v>1.8823432711270764</v>
      </c>
      <c r="AC52">
        <v>2.4454237994522696</v>
      </c>
      <c r="AD52">
        <v>3.2414783324445615</v>
      </c>
      <c r="AE52">
        <v>4.3963735164933766</v>
      </c>
    </row>
    <row r="53" spans="2:31" x14ac:dyDescent="0.3">
      <c r="B53">
        <v>4.1092881151378401E-2</v>
      </c>
      <c r="C53">
        <v>5.0800487161557627E-2</v>
      </c>
      <c r="D53">
        <v>3.6209735649336931E-2</v>
      </c>
      <c r="E53">
        <v>6.685193990710718E-2</v>
      </c>
      <c r="F53">
        <v>6.2110924926631061E-2</v>
      </c>
      <c r="G53">
        <v>8.554568432381722E-2</v>
      </c>
      <c r="H53">
        <v>8.6556534873131891E-2</v>
      </c>
      <c r="I53">
        <v>9.9102529324702343E-2</v>
      </c>
      <c r="J53">
        <v>0.13989529421170291</v>
      </c>
      <c r="K53">
        <v>0.12706541124072349</v>
      </c>
      <c r="L53">
        <v>0.17771718305571835</v>
      </c>
      <c r="M53">
        <v>0.15875423289817245</v>
      </c>
      <c r="N53">
        <v>0.17578761866066206</v>
      </c>
      <c r="O53">
        <v>0.24302738180583</v>
      </c>
      <c r="P53">
        <v>0.21106387735954807</v>
      </c>
      <c r="Q53">
        <v>0.30785916536239527</v>
      </c>
      <c r="R53">
        <v>0.28108563615111348</v>
      </c>
      <c r="S53">
        <v>0.32648605258087404</v>
      </c>
      <c r="T53">
        <v>0.48787925390073811</v>
      </c>
      <c r="U53">
        <v>0.44962757999725939</v>
      </c>
      <c r="V53">
        <v>0.53389812055368457</v>
      </c>
      <c r="W53">
        <v>0.63968876611117176</v>
      </c>
      <c r="X53">
        <v>1.0080769379432311</v>
      </c>
      <c r="Y53">
        <v>1.2406804887227747</v>
      </c>
      <c r="Z53">
        <v>1.1738003673696575</v>
      </c>
      <c r="AA53">
        <v>1.9567213921253781</v>
      </c>
      <c r="AB53">
        <v>2.515903273179251</v>
      </c>
      <c r="AC53">
        <v>2.4454237994522696</v>
      </c>
      <c r="AD53">
        <v>4.4064850035636143</v>
      </c>
      <c r="AE53">
        <v>6.0349888528642142</v>
      </c>
    </row>
    <row r="54" spans="2:31" x14ac:dyDescent="0.3">
      <c r="B54">
        <v>4.1092881151378401E-2</v>
      </c>
      <c r="C54">
        <v>5.0800487161557627E-2</v>
      </c>
      <c r="D54">
        <v>4.8139045782297891E-2</v>
      </c>
      <c r="E54">
        <v>5.4342336083559775E-2</v>
      </c>
      <c r="F54">
        <v>7.3659957771653614E-2</v>
      </c>
      <c r="G54">
        <v>7.1634372030326285E-2</v>
      </c>
      <c r="H54">
        <v>0.10718419343871585</v>
      </c>
      <c r="I54">
        <v>9.9102529324702343E-2</v>
      </c>
      <c r="J54">
        <v>0.13989529421170291</v>
      </c>
      <c r="K54">
        <v>0.15816613130306645</v>
      </c>
      <c r="L54">
        <v>0.17771718305571835</v>
      </c>
      <c r="M54">
        <v>0.15875423289817245</v>
      </c>
      <c r="N54">
        <v>0.2203464850200007</v>
      </c>
      <c r="O54">
        <v>0.24302738180583</v>
      </c>
      <c r="P54">
        <v>0.21106387735954807</v>
      </c>
      <c r="Q54">
        <v>0.24345566880157141</v>
      </c>
      <c r="R54">
        <v>0.28108563615111348</v>
      </c>
      <c r="S54">
        <v>0.32648605258087404</v>
      </c>
      <c r="T54">
        <v>0.48787925390073811</v>
      </c>
      <c r="U54">
        <v>0.44962757999725939</v>
      </c>
      <c r="V54">
        <v>0.53389812055368457</v>
      </c>
      <c r="W54">
        <v>0.63968876611117176</v>
      </c>
      <c r="X54">
        <v>0.77413926328905269</v>
      </c>
      <c r="Y54">
        <v>0.9473383543021392</v>
      </c>
      <c r="Z54">
        <v>1.5468419739050414</v>
      </c>
      <c r="AA54">
        <v>1.9567213921253781</v>
      </c>
      <c r="AB54">
        <v>2.515903273179251</v>
      </c>
      <c r="AC54">
        <v>3.295007270560403</v>
      </c>
      <c r="AD54">
        <v>3.2414783324445615</v>
      </c>
      <c r="AE54">
        <v>6.0349888528642142</v>
      </c>
    </row>
    <row r="55" spans="2:31" x14ac:dyDescent="0.3">
      <c r="B55">
        <v>4.1092881151378401E-2</v>
      </c>
      <c r="C55">
        <v>5.0800487161557627E-2</v>
      </c>
      <c r="D55">
        <v>3.6209735649336931E-2</v>
      </c>
      <c r="E55">
        <v>5.4342336083559775E-2</v>
      </c>
      <c r="F55">
        <v>7.3659957771653614E-2</v>
      </c>
      <c r="G55">
        <v>7.1634372030326285E-2</v>
      </c>
      <c r="H55">
        <v>8.6556534873131891E-2</v>
      </c>
      <c r="I55">
        <v>0.12291035173391412</v>
      </c>
      <c r="J55">
        <v>0.13989529421170291</v>
      </c>
      <c r="K55">
        <v>0.12706541124072349</v>
      </c>
      <c r="L55">
        <v>0.17771718305571835</v>
      </c>
      <c r="M55">
        <v>0.15875423289817245</v>
      </c>
      <c r="N55">
        <v>0.17578761866066206</v>
      </c>
      <c r="O55">
        <v>0.24302738180583</v>
      </c>
      <c r="P55">
        <v>0.21106387735954807</v>
      </c>
      <c r="Q55">
        <v>0.30785916536239527</v>
      </c>
      <c r="R55">
        <v>0.28108563615111348</v>
      </c>
      <c r="S55">
        <v>0.32648605258087404</v>
      </c>
      <c r="T55">
        <v>0.38174068376354475</v>
      </c>
      <c r="U55">
        <v>0.44962757999725939</v>
      </c>
      <c r="V55">
        <v>0.53389812055368457</v>
      </c>
      <c r="W55">
        <v>0.82862681739939659</v>
      </c>
      <c r="X55">
        <v>0.77413926328905269</v>
      </c>
      <c r="Y55">
        <v>0.9473383543021392</v>
      </c>
      <c r="Z55">
        <v>1.5468419739050414</v>
      </c>
      <c r="AA55">
        <v>1.4748227345293725</v>
      </c>
      <c r="AB55">
        <v>1.8823432711270764</v>
      </c>
      <c r="AC55">
        <v>2.4454237994522696</v>
      </c>
      <c r="AD55">
        <v>4.4064850035636143</v>
      </c>
      <c r="AE55">
        <v>4.3963735164933766</v>
      </c>
    </row>
    <row r="56" spans="2:31" x14ac:dyDescent="0.3">
      <c r="B56">
        <v>4.1092881151378401E-2</v>
      </c>
      <c r="C56">
        <v>3.9961078557035068E-2</v>
      </c>
      <c r="D56">
        <v>3.6209735649336931E-2</v>
      </c>
      <c r="E56">
        <v>6.685193990710718E-2</v>
      </c>
      <c r="F56">
        <v>7.3659957771653614E-2</v>
      </c>
      <c r="G56">
        <v>8.554568432381722E-2</v>
      </c>
      <c r="H56">
        <v>0.10718419343871585</v>
      </c>
      <c r="I56">
        <v>9.9102529324702343E-2</v>
      </c>
      <c r="J56">
        <v>0.1126028002093248</v>
      </c>
      <c r="K56">
        <v>0.15816613130306645</v>
      </c>
      <c r="L56">
        <v>0.14247041425138196</v>
      </c>
      <c r="M56">
        <v>0.15875423289817245</v>
      </c>
      <c r="N56">
        <v>0.2203464850200007</v>
      </c>
      <c r="O56">
        <v>0.24302738180583</v>
      </c>
      <c r="P56">
        <v>0.26610145064293178</v>
      </c>
      <c r="Q56">
        <v>0.24345566880157141</v>
      </c>
      <c r="R56">
        <v>0.3566062738399447</v>
      </c>
      <c r="S56">
        <v>0.32648605258087404</v>
      </c>
      <c r="T56">
        <v>0.48787925390073811</v>
      </c>
      <c r="U56">
        <v>0.44962757999725939</v>
      </c>
      <c r="V56">
        <v>0.68824372056869687</v>
      </c>
      <c r="W56">
        <v>0.63968876611117176</v>
      </c>
      <c r="X56">
        <v>1.0080769379432311</v>
      </c>
      <c r="Y56">
        <v>1.2406804887227747</v>
      </c>
      <c r="Z56">
        <v>1.5468419739050414</v>
      </c>
      <c r="AA56">
        <v>1.4748227345293725</v>
      </c>
      <c r="AB56">
        <v>2.515903273179251</v>
      </c>
      <c r="AC56">
        <v>2.4454237994522696</v>
      </c>
      <c r="AD56">
        <v>3.2414783324445615</v>
      </c>
      <c r="AE56">
        <v>4.3963735164933766</v>
      </c>
    </row>
    <row r="57" spans="2:31" x14ac:dyDescent="0.3">
      <c r="B57">
        <v>4.1092881151378401E-2</v>
      </c>
      <c r="C57">
        <v>3.9961078557035068E-2</v>
      </c>
      <c r="D57">
        <v>3.6209735649336931E-2</v>
      </c>
      <c r="E57">
        <v>5.4342336083559775E-2</v>
      </c>
      <c r="F57">
        <v>7.3659957771653614E-2</v>
      </c>
      <c r="G57">
        <v>8.554568432381722E-2</v>
      </c>
      <c r="H57">
        <v>0.10718419343871585</v>
      </c>
      <c r="I57">
        <v>9.9102529324702343E-2</v>
      </c>
      <c r="J57">
        <v>0.13989529421170291</v>
      </c>
      <c r="K57">
        <v>0.15816613130306645</v>
      </c>
      <c r="L57">
        <v>0.14247041425138196</v>
      </c>
      <c r="M57">
        <v>0.15875423289817245</v>
      </c>
      <c r="N57">
        <v>0.17578761866066206</v>
      </c>
      <c r="O57">
        <v>0.24302738180583</v>
      </c>
      <c r="P57">
        <v>0.21106387735954807</v>
      </c>
      <c r="Q57">
        <v>0.30785916536239527</v>
      </c>
      <c r="R57">
        <v>0.3566062738399447</v>
      </c>
      <c r="S57">
        <v>0.41567031236154062</v>
      </c>
      <c r="T57">
        <v>0.38174068376354475</v>
      </c>
      <c r="U57">
        <v>0.44962757999725939</v>
      </c>
      <c r="V57">
        <v>0.68824372056869687</v>
      </c>
      <c r="W57">
        <v>0.63968876611117176</v>
      </c>
      <c r="X57">
        <v>0.77413926328905269</v>
      </c>
      <c r="Y57">
        <v>1.2406804887227747</v>
      </c>
      <c r="Z57">
        <v>1.1738003673696575</v>
      </c>
      <c r="AA57">
        <v>1.4748227345293725</v>
      </c>
      <c r="AB57">
        <v>2.515903273179251</v>
      </c>
      <c r="AC57">
        <v>3.295007270560403</v>
      </c>
      <c r="AD57">
        <v>3.2414783324445615</v>
      </c>
      <c r="AE57">
        <v>6.0349888528642142</v>
      </c>
    </row>
    <row r="58" spans="2:31" x14ac:dyDescent="0.3">
      <c r="B58">
        <v>4.1092881151378401E-2</v>
      </c>
      <c r="C58">
        <v>3.9961078557035068E-2</v>
      </c>
      <c r="D58">
        <v>3.6209735649336931E-2</v>
      </c>
      <c r="E58">
        <v>5.4342336083559775E-2</v>
      </c>
      <c r="F58">
        <v>6.2110924926631061E-2</v>
      </c>
      <c r="G58">
        <v>8.554568432381722E-2</v>
      </c>
      <c r="H58">
        <v>0.10718419343871585</v>
      </c>
      <c r="I58">
        <v>9.9102529324702343E-2</v>
      </c>
      <c r="J58">
        <v>0.1126028002093248</v>
      </c>
      <c r="K58">
        <v>0.15816613130306645</v>
      </c>
      <c r="L58">
        <v>0.17771718305571835</v>
      </c>
      <c r="M58">
        <v>0.15875423289817245</v>
      </c>
      <c r="N58">
        <v>0.2203464850200007</v>
      </c>
      <c r="O58">
        <v>0.19334514102766467</v>
      </c>
      <c r="P58">
        <v>0.26610145064293178</v>
      </c>
      <c r="Q58">
        <v>0.30785916536239527</v>
      </c>
      <c r="R58">
        <v>0.3566062738399447</v>
      </c>
      <c r="S58">
        <v>0.41567031236154062</v>
      </c>
      <c r="T58">
        <v>0.38174068376354475</v>
      </c>
      <c r="U58">
        <v>0.57702233286998017</v>
      </c>
      <c r="V58">
        <v>0.68824372056869687</v>
      </c>
      <c r="W58">
        <v>0.82862681739939659</v>
      </c>
      <c r="X58">
        <v>1.0080769379432311</v>
      </c>
      <c r="Y58">
        <v>1.2406804887227747</v>
      </c>
      <c r="Z58">
        <v>1.1738003673696575</v>
      </c>
      <c r="AA58">
        <v>1.4748227345293725</v>
      </c>
      <c r="AB58">
        <v>2.515903273179251</v>
      </c>
      <c r="AC58">
        <v>2.4454237994522696</v>
      </c>
      <c r="AD58">
        <v>3.2414783324445615</v>
      </c>
      <c r="AE58">
        <v>6.0349888528642142</v>
      </c>
    </row>
    <row r="59" spans="2:31" x14ac:dyDescent="0.3">
      <c r="B59">
        <v>4.1092881151378401E-2</v>
      </c>
      <c r="C59">
        <v>3.9961078557035068E-2</v>
      </c>
      <c r="D59">
        <v>4.8139045782297891E-2</v>
      </c>
      <c r="E59">
        <v>5.4342336083559775E-2</v>
      </c>
      <c r="F59">
        <v>7.3659957771653614E-2</v>
      </c>
      <c r="G59">
        <v>8.554568432381722E-2</v>
      </c>
      <c r="H59">
        <v>8.6556534873131891E-2</v>
      </c>
      <c r="I59">
        <v>0.12291035173391412</v>
      </c>
      <c r="J59">
        <v>0.1126028002093248</v>
      </c>
      <c r="K59">
        <v>0.12706541124072349</v>
      </c>
      <c r="L59">
        <v>0.17771718305571835</v>
      </c>
      <c r="M59">
        <v>0.19849024005558089</v>
      </c>
      <c r="N59">
        <v>0.17578761866066206</v>
      </c>
      <c r="O59">
        <v>0.24302738180583</v>
      </c>
      <c r="P59">
        <v>0.26610145064293178</v>
      </c>
      <c r="Q59">
        <v>0.24345566880157141</v>
      </c>
      <c r="R59">
        <v>0.28108563615111348</v>
      </c>
      <c r="S59">
        <v>0.41567031236154062</v>
      </c>
      <c r="T59">
        <v>0.38174068376354475</v>
      </c>
      <c r="U59">
        <v>0.44962757999725939</v>
      </c>
      <c r="V59">
        <v>0.53389812055368457</v>
      </c>
      <c r="W59">
        <v>0.63968876611117176</v>
      </c>
      <c r="X59">
        <v>0.77413926328905269</v>
      </c>
      <c r="Y59">
        <v>0.9473383543021392</v>
      </c>
      <c r="Z59">
        <v>1.1738003673696575</v>
      </c>
      <c r="AA59">
        <v>1.9567213921253781</v>
      </c>
      <c r="AB59">
        <v>1.8823432711270764</v>
      </c>
      <c r="AC59">
        <v>3.295007270560403</v>
      </c>
      <c r="AD59">
        <v>4.4064850035636143</v>
      </c>
      <c r="AE59">
        <v>6.0349888528642142</v>
      </c>
    </row>
    <row r="60" spans="2:31" x14ac:dyDescent="0.3">
      <c r="B60">
        <v>4.1092881151378401E-2</v>
      </c>
      <c r="C60">
        <v>5.0800487161557627E-2</v>
      </c>
      <c r="D60">
        <v>4.8139045782297891E-2</v>
      </c>
      <c r="E60">
        <v>6.685193990710718E-2</v>
      </c>
      <c r="F60">
        <v>7.3659957771653614E-2</v>
      </c>
      <c r="G60">
        <v>8.554568432381722E-2</v>
      </c>
      <c r="H60">
        <v>8.6556534873131891E-2</v>
      </c>
      <c r="I60">
        <v>0.12291035173391412</v>
      </c>
      <c r="J60">
        <v>0.1126028002093248</v>
      </c>
      <c r="K60">
        <v>0.12706541124072349</v>
      </c>
      <c r="L60">
        <v>0.14247041425138196</v>
      </c>
      <c r="M60">
        <v>0.19849024005558089</v>
      </c>
      <c r="N60">
        <v>0.17578761866066206</v>
      </c>
      <c r="O60">
        <v>0.24302738180583</v>
      </c>
      <c r="P60">
        <v>0.26610145064293178</v>
      </c>
      <c r="Q60">
        <v>0.30785916536239527</v>
      </c>
      <c r="R60">
        <v>0.3566062738399447</v>
      </c>
      <c r="S60">
        <v>0.32648605258087404</v>
      </c>
      <c r="T60">
        <v>0.38174068376354475</v>
      </c>
      <c r="U60">
        <v>0.57702233286998017</v>
      </c>
      <c r="V60">
        <v>0.53389812055368457</v>
      </c>
      <c r="W60">
        <v>0.82862681739939659</v>
      </c>
      <c r="X60">
        <v>0.77413926328905269</v>
      </c>
      <c r="Y60">
        <v>0.9473383543021392</v>
      </c>
      <c r="Z60">
        <v>1.5468419739050414</v>
      </c>
      <c r="AA60">
        <v>1.4748227345293725</v>
      </c>
      <c r="AB60">
        <v>1.8823432711270764</v>
      </c>
      <c r="AC60">
        <v>2.4454237994522696</v>
      </c>
      <c r="AD60">
        <v>3.2414783324445615</v>
      </c>
      <c r="AE60">
        <v>4.3963735164933766</v>
      </c>
    </row>
    <row r="61" spans="2:31" x14ac:dyDescent="0.3">
      <c r="B61">
        <v>4.1092881151378401E-2</v>
      </c>
      <c r="C61">
        <v>3.9961078557035068E-2</v>
      </c>
      <c r="D61">
        <v>3.6209735649336931E-2</v>
      </c>
      <c r="E61">
        <v>5.4342336083559775E-2</v>
      </c>
      <c r="F61">
        <v>6.2110924926631061E-2</v>
      </c>
      <c r="G61">
        <v>7.1634372030326285E-2</v>
      </c>
      <c r="H61">
        <v>8.6556534873131891E-2</v>
      </c>
      <c r="I61">
        <v>9.9102529324702343E-2</v>
      </c>
      <c r="J61">
        <v>0.13989529421170291</v>
      </c>
      <c r="K61">
        <v>0.15816613130306645</v>
      </c>
      <c r="L61">
        <v>0.17771718305571835</v>
      </c>
      <c r="M61">
        <v>0.19849024005558089</v>
      </c>
      <c r="N61">
        <v>0.2203464850200007</v>
      </c>
      <c r="O61">
        <v>0.24302738180583</v>
      </c>
      <c r="P61">
        <v>0.21106387735954807</v>
      </c>
      <c r="Q61">
        <v>0.30785916536239527</v>
      </c>
      <c r="R61">
        <v>0.28108563615111348</v>
      </c>
      <c r="S61">
        <v>0.32648605258087404</v>
      </c>
      <c r="T61">
        <v>0.48787925390073811</v>
      </c>
      <c r="U61">
        <v>0.44962757999725939</v>
      </c>
      <c r="V61">
        <v>0.68824372056869687</v>
      </c>
      <c r="W61">
        <v>0.82862681739939659</v>
      </c>
      <c r="X61">
        <v>0.77413926328905269</v>
      </c>
      <c r="Y61">
        <v>1.2406804887227747</v>
      </c>
      <c r="Z61">
        <v>1.1738003673696575</v>
      </c>
      <c r="AA61">
        <v>1.4748227345293725</v>
      </c>
      <c r="AB61">
        <v>1.8823432711270764</v>
      </c>
      <c r="AC61">
        <v>2.4454237994522696</v>
      </c>
      <c r="AD61">
        <v>4.4064850035636143</v>
      </c>
      <c r="AE61">
        <v>6.0349888528642142</v>
      </c>
    </row>
    <row r="62" spans="2:31" x14ac:dyDescent="0.3">
      <c r="B62">
        <v>4.1092881151378401E-2</v>
      </c>
      <c r="C62">
        <v>5.0800487161557627E-2</v>
      </c>
      <c r="D62">
        <v>4.8139045782297891E-2</v>
      </c>
      <c r="E62">
        <v>6.685193990710718E-2</v>
      </c>
      <c r="F62">
        <v>6.2110924926631061E-2</v>
      </c>
      <c r="G62">
        <v>7.1634372030326285E-2</v>
      </c>
      <c r="H62">
        <v>8.6556534873131891E-2</v>
      </c>
      <c r="I62">
        <v>9.9102529324702343E-2</v>
      </c>
      <c r="J62">
        <v>0.13989529421170291</v>
      </c>
      <c r="K62">
        <v>0.15816613130306645</v>
      </c>
      <c r="L62">
        <v>0.14247041425138196</v>
      </c>
      <c r="M62">
        <v>0.19849024005558089</v>
      </c>
      <c r="N62">
        <v>0.2203464850200007</v>
      </c>
      <c r="O62">
        <v>0.24302738180583</v>
      </c>
      <c r="P62">
        <v>0.26610145064293178</v>
      </c>
      <c r="Q62">
        <v>0.30785916536239527</v>
      </c>
      <c r="R62">
        <v>0.3566062738399447</v>
      </c>
      <c r="S62">
        <v>0.41567031236154062</v>
      </c>
      <c r="T62">
        <v>0.48787925390073811</v>
      </c>
      <c r="U62">
        <v>0.57702233286998017</v>
      </c>
      <c r="V62">
        <v>0.68824372056869687</v>
      </c>
      <c r="W62">
        <v>0.63968876611117176</v>
      </c>
      <c r="X62">
        <v>0.77413926328905269</v>
      </c>
      <c r="Y62">
        <v>0.9473383543021392</v>
      </c>
      <c r="Z62">
        <v>1.1738003673696575</v>
      </c>
      <c r="AA62">
        <v>1.4748227345293725</v>
      </c>
      <c r="AB62">
        <v>2.515903273179251</v>
      </c>
      <c r="AC62">
        <v>3.295007270560403</v>
      </c>
      <c r="AD62">
        <v>4.4064850035636143</v>
      </c>
      <c r="AE62">
        <v>6.0349888528642142</v>
      </c>
    </row>
    <row r="63" spans="2:31" x14ac:dyDescent="0.3">
      <c r="B63">
        <v>4.1092881151378401E-2</v>
      </c>
      <c r="C63">
        <v>5.0800487161557627E-2</v>
      </c>
      <c r="D63">
        <v>3.6209735649336931E-2</v>
      </c>
      <c r="E63">
        <v>5.4342336083559775E-2</v>
      </c>
      <c r="F63">
        <v>7.3659957771653614E-2</v>
      </c>
      <c r="G63">
        <v>7.1634372030326285E-2</v>
      </c>
      <c r="H63">
        <v>8.6556534873131891E-2</v>
      </c>
      <c r="I63">
        <v>9.9102529324702343E-2</v>
      </c>
      <c r="J63">
        <v>0.13989529421170291</v>
      </c>
      <c r="K63">
        <v>0.15816613130306645</v>
      </c>
      <c r="L63">
        <v>0.14247041425138196</v>
      </c>
      <c r="M63">
        <v>0.15875423289817245</v>
      </c>
      <c r="N63">
        <v>0.2203464850200007</v>
      </c>
      <c r="O63">
        <v>0.24302738180583</v>
      </c>
      <c r="P63">
        <v>0.26610145064293178</v>
      </c>
      <c r="Q63">
        <v>0.30785916536239527</v>
      </c>
      <c r="R63">
        <v>0.3566062738399447</v>
      </c>
      <c r="S63">
        <v>0.32648605258087404</v>
      </c>
      <c r="T63">
        <v>0.48787925390073811</v>
      </c>
      <c r="U63">
        <v>0.44962757999725939</v>
      </c>
      <c r="V63">
        <v>0.53389812055368457</v>
      </c>
      <c r="W63">
        <v>0.82862681739939659</v>
      </c>
      <c r="X63">
        <v>0.77413926328905269</v>
      </c>
      <c r="Y63">
        <v>1.2406804887227747</v>
      </c>
      <c r="Z63">
        <v>1.1738003673696575</v>
      </c>
      <c r="AA63">
        <v>1.9567213921253781</v>
      </c>
      <c r="AB63">
        <v>1.8823432711270764</v>
      </c>
      <c r="AC63">
        <v>2.4454237994522696</v>
      </c>
      <c r="AD63">
        <v>3.2414783324445615</v>
      </c>
      <c r="AE63">
        <v>6.0349888528642142</v>
      </c>
    </row>
    <row r="64" spans="2:31" x14ac:dyDescent="0.3">
      <c r="B64">
        <v>4.1092881151378401E-2</v>
      </c>
      <c r="C64">
        <v>5.0800487161557627E-2</v>
      </c>
      <c r="D64">
        <v>3.6209735649336931E-2</v>
      </c>
      <c r="E64">
        <v>6.685193990710718E-2</v>
      </c>
      <c r="F64">
        <v>7.3659957771653614E-2</v>
      </c>
      <c r="G64">
        <v>7.1634372030326285E-2</v>
      </c>
      <c r="H64">
        <v>8.6556534873131891E-2</v>
      </c>
      <c r="I64">
        <v>0.12291035173391412</v>
      </c>
      <c r="J64">
        <v>0.1126028002093248</v>
      </c>
      <c r="K64">
        <v>0.12706541124072349</v>
      </c>
      <c r="L64">
        <v>0.17771718305571835</v>
      </c>
      <c r="M64">
        <v>0.19849024005558089</v>
      </c>
      <c r="N64">
        <v>0.2203464850200007</v>
      </c>
      <c r="O64">
        <v>0.24302738180583</v>
      </c>
      <c r="P64">
        <v>0.21106387735954807</v>
      </c>
      <c r="Q64">
        <v>0.30785916536239527</v>
      </c>
      <c r="R64">
        <v>0.3566062738399447</v>
      </c>
      <c r="S64">
        <v>0.32648605258087404</v>
      </c>
      <c r="T64">
        <v>0.38174068376354475</v>
      </c>
      <c r="U64">
        <v>0.57702233286998017</v>
      </c>
      <c r="V64">
        <v>0.68824372056869687</v>
      </c>
      <c r="W64">
        <v>0.63968876611117176</v>
      </c>
      <c r="X64">
        <v>0.77413926328905269</v>
      </c>
      <c r="Y64">
        <v>1.2406804887227747</v>
      </c>
      <c r="Z64">
        <v>1.1738003673696575</v>
      </c>
      <c r="AA64">
        <v>1.4748227345293725</v>
      </c>
      <c r="AB64">
        <v>1.8823432711270764</v>
      </c>
      <c r="AC64">
        <v>3.295007270560403</v>
      </c>
      <c r="AD64">
        <v>4.4064850035636143</v>
      </c>
      <c r="AE64">
        <v>6.0349888528642142</v>
      </c>
    </row>
    <row r="65" spans="2:31" x14ac:dyDescent="0.3">
      <c r="B65">
        <v>4.1092881151378401E-2</v>
      </c>
      <c r="C65">
        <v>3.9961078557035068E-2</v>
      </c>
      <c r="D65">
        <v>4.8139045782297891E-2</v>
      </c>
      <c r="E65">
        <v>6.685193990710718E-2</v>
      </c>
      <c r="F65">
        <v>6.2110924926631061E-2</v>
      </c>
      <c r="G65">
        <v>8.554568432381722E-2</v>
      </c>
      <c r="H65">
        <v>0.10718419343871585</v>
      </c>
      <c r="I65">
        <v>9.9102529324702343E-2</v>
      </c>
      <c r="J65">
        <v>0.1126028002093248</v>
      </c>
      <c r="K65">
        <v>0.12706541124072349</v>
      </c>
      <c r="L65">
        <v>0.14247041425138196</v>
      </c>
      <c r="M65">
        <v>0.15875423289817245</v>
      </c>
      <c r="N65">
        <v>0.17578761866066206</v>
      </c>
      <c r="O65">
        <v>0.19334514102766467</v>
      </c>
      <c r="P65">
        <v>0.26610145064293178</v>
      </c>
      <c r="Q65">
        <v>0.24345566880157141</v>
      </c>
      <c r="R65">
        <v>0.3566062738399447</v>
      </c>
      <c r="S65">
        <v>0.41567031236154062</v>
      </c>
      <c r="T65">
        <v>0.38174068376354475</v>
      </c>
      <c r="U65">
        <v>0.44962757999725939</v>
      </c>
      <c r="V65">
        <v>0.68824372056869687</v>
      </c>
      <c r="W65">
        <v>0.82862681739939659</v>
      </c>
      <c r="X65">
        <v>0.77413926328905269</v>
      </c>
      <c r="Y65">
        <v>0.9473383543021392</v>
      </c>
      <c r="Z65">
        <v>1.5468419739050414</v>
      </c>
      <c r="AA65">
        <v>1.9567213921253781</v>
      </c>
      <c r="AB65">
        <v>2.515903273179251</v>
      </c>
      <c r="AC65">
        <v>2.4454237994522696</v>
      </c>
      <c r="AD65">
        <v>4.4064850035636143</v>
      </c>
      <c r="AE65">
        <v>4.3963735164933766</v>
      </c>
    </row>
    <row r="66" spans="2:31" x14ac:dyDescent="0.3">
      <c r="B66">
        <v>4.1092881151378401E-2</v>
      </c>
      <c r="C66">
        <v>3.9961078557035068E-2</v>
      </c>
      <c r="D66">
        <v>3.6209735649336931E-2</v>
      </c>
      <c r="E66">
        <v>5.4342336083559775E-2</v>
      </c>
      <c r="F66">
        <v>7.3659957771653614E-2</v>
      </c>
      <c r="G66">
        <v>8.554568432381722E-2</v>
      </c>
      <c r="H66">
        <v>8.6556534873131891E-2</v>
      </c>
      <c r="I66">
        <v>0.12291035173391412</v>
      </c>
      <c r="J66">
        <v>0.13989529421170291</v>
      </c>
      <c r="K66">
        <v>0.12706541124072349</v>
      </c>
      <c r="L66">
        <v>0.14247041425138196</v>
      </c>
      <c r="M66">
        <v>0.15875423289817245</v>
      </c>
      <c r="N66">
        <v>0.2203464850200007</v>
      </c>
      <c r="O66">
        <v>0.19334514102766467</v>
      </c>
      <c r="P66">
        <v>0.21106387735954807</v>
      </c>
      <c r="Q66">
        <v>0.24345566880157141</v>
      </c>
      <c r="R66">
        <v>0.3566062738399447</v>
      </c>
      <c r="S66">
        <v>0.32648605258087404</v>
      </c>
      <c r="T66">
        <v>0.48787925390073811</v>
      </c>
      <c r="U66">
        <v>0.57702233286998017</v>
      </c>
      <c r="V66">
        <v>0.53389812055368457</v>
      </c>
      <c r="W66">
        <v>0.82862681739939659</v>
      </c>
      <c r="X66">
        <v>1.0080769379432311</v>
      </c>
      <c r="Y66">
        <v>0.9473383543021392</v>
      </c>
      <c r="Z66">
        <v>1.1738003673696575</v>
      </c>
      <c r="AA66">
        <v>1.4748227345293725</v>
      </c>
      <c r="AB66">
        <v>2.515903273179251</v>
      </c>
      <c r="AC66">
        <v>3.295007270560403</v>
      </c>
      <c r="AD66">
        <v>4.4064850035636143</v>
      </c>
      <c r="AE66">
        <v>4.3963735164933766</v>
      </c>
    </row>
    <row r="67" spans="2:31" x14ac:dyDescent="0.3">
      <c r="B67">
        <v>4.1092881151378401E-2</v>
      </c>
      <c r="C67">
        <v>3.9961078557035068E-2</v>
      </c>
      <c r="D67">
        <v>3.6209735649336931E-2</v>
      </c>
      <c r="E67">
        <v>5.4342336083559775E-2</v>
      </c>
      <c r="F67">
        <v>6.2110924926631061E-2</v>
      </c>
      <c r="G67">
        <v>7.1634372030326285E-2</v>
      </c>
      <c r="H67">
        <v>8.6556534873131891E-2</v>
      </c>
      <c r="I67">
        <v>0.12291035173391412</v>
      </c>
      <c r="J67">
        <v>0.13989529421170291</v>
      </c>
      <c r="K67">
        <v>0.15816613130306645</v>
      </c>
      <c r="L67">
        <v>0.14247041425138196</v>
      </c>
      <c r="M67">
        <v>0.19849024005558089</v>
      </c>
      <c r="N67">
        <v>0.17578761866066206</v>
      </c>
      <c r="O67">
        <v>0.24302738180583</v>
      </c>
      <c r="P67">
        <v>0.21106387735954807</v>
      </c>
      <c r="Q67">
        <v>0.30785916536239527</v>
      </c>
      <c r="R67">
        <v>0.3566062738399447</v>
      </c>
      <c r="S67">
        <v>0.41567031236154062</v>
      </c>
      <c r="T67">
        <v>0.48787925390073811</v>
      </c>
      <c r="U67">
        <v>0.44962757999725939</v>
      </c>
      <c r="V67">
        <v>0.53389812055368457</v>
      </c>
      <c r="W67">
        <v>0.63968876611117176</v>
      </c>
      <c r="X67">
        <v>1.0080769379432311</v>
      </c>
      <c r="Y67">
        <v>1.2406804887227747</v>
      </c>
      <c r="Z67">
        <v>1.5468419739050414</v>
      </c>
      <c r="AA67">
        <v>1.4748227345293725</v>
      </c>
      <c r="AB67">
        <v>1.8823432711270764</v>
      </c>
      <c r="AC67">
        <v>3.295007270560403</v>
      </c>
      <c r="AD67">
        <v>3.2414783324445615</v>
      </c>
      <c r="AE67">
        <v>6.0349888528642142</v>
      </c>
    </row>
    <row r="68" spans="2:31" x14ac:dyDescent="0.3">
      <c r="B68">
        <v>4.1092881151378401E-2</v>
      </c>
      <c r="C68">
        <v>3.9961078557035068E-2</v>
      </c>
      <c r="D68">
        <v>3.6209735649336931E-2</v>
      </c>
      <c r="E68">
        <v>6.685193990710718E-2</v>
      </c>
      <c r="F68">
        <v>7.3659957771653614E-2</v>
      </c>
      <c r="G68">
        <v>8.554568432381722E-2</v>
      </c>
      <c r="H68">
        <v>8.6556534873131891E-2</v>
      </c>
      <c r="I68">
        <v>9.9102529324702343E-2</v>
      </c>
      <c r="J68">
        <v>0.13989529421170291</v>
      </c>
      <c r="K68">
        <v>0.12706541124072349</v>
      </c>
      <c r="L68">
        <v>0.17771718305571835</v>
      </c>
      <c r="M68">
        <v>0.15875423289817245</v>
      </c>
      <c r="N68">
        <v>0.2203464850200007</v>
      </c>
      <c r="O68">
        <v>0.19334514102766467</v>
      </c>
      <c r="P68">
        <v>0.21106387735954807</v>
      </c>
      <c r="Q68">
        <v>0.30785916536239527</v>
      </c>
      <c r="R68">
        <v>0.28108563615111348</v>
      </c>
      <c r="S68">
        <v>0.32648605258087404</v>
      </c>
      <c r="T68">
        <v>0.48787925390073811</v>
      </c>
      <c r="U68">
        <v>0.57702233286998017</v>
      </c>
      <c r="V68">
        <v>0.53389812055368457</v>
      </c>
      <c r="W68">
        <v>0.82862681739939659</v>
      </c>
      <c r="X68">
        <v>0.77413926328905269</v>
      </c>
      <c r="Y68">
        <v>0.9473383543021392</v>
      </c>
      <c r="Z68">
        <v>1.5468419739050414</v>
      </c>
      <c r="AA68">
        <v>1.9567213921253781</v>
      </c>
      <c r="AB68">
        <v>2.515903273179251</v>
      </c>
      <c r="AC68">
        <v>3.295007270560403</v>
      </c>
      <c r="AD68">
        <v>4.4064850035636143</v>
      </c>
      <c r="AE68">
        <v>6.0349888528642142</v>
      </c>
    </row>
    <row r="69" spans="2:31" x14ac:dyDescent="0.3">
      <c r="B69">
        <v>4.1092881151378401E-2</v>
      </c>
      <c r="C69">
        <v>5.0800487161557627E-2</v>
      </c>
      <c r="D69">
        <v>3.6209735649336931E-2</v>
      </c>
      <c r="E69">
        <v>5.4342336083559775E-2</v>
      </c>
      <c r="F69">
        <v>7.3659957771653614E-2</v>
      </c>
      <c r="G69">
        <v>7.1634372030326285E-2</v>
      </c>
      <c r="H69">
        <v>8.6556534873131891E-2</v>
      </c>
      <c r="I69">
        <v>0.12291035173391412</v>
      </c>
      <c r="J69">
        <v>0.1126028002093248</v>
      </c>
      <c r="K69">
        <v>0.12706541124072349</v>
      </c>
      <c r="L69">
        <v>0.14247041425138196</v>
      </c>
      <c r="M69">
        <v>0.15875423289817245</v>
      </c>
      <c r="N69">
        <v>0.2203464850200007</v>
      </c>
      <c r="O69">
        <v>0.19334514102766467</v>
      </c>
      <c r="P69">
        <v>0.26610145064293178</v>
      </c>
      <c r="Q69">
        <v>0.24345566880157141</v>
      </c>
      <c r="R69">
        <v>0.3566062738399447</v>
      </c>
      <c r="S69">
        <v>0.32648605258087404</v>
      </c>
      <c r="T69">
        <v>0.38174068376354475</v>
      </c>
      <c r="U69">
        <v>0.44962757999725939</v>
      </c>
      <c r="V69">
        <v>0.68824372056869687</v>
      </c>
      <c r="W69">
        <v>0.82862681739939659</v>
      </c>
      <c r="X69">
        <v>0.77413926328905269</v>
      </c>
      <c r="Y69">
        <v>1.2406804887227747</v>
      </c>
      <c r="Z69">
        <v>1.5468419739050414</v>
      </c>
      <c r="AA69">
        <v>1.9567213921253781</v>
      </c>
      <c r="AB69">
        <v>1.8823432711270764</v>
      </c>
      <c r="AC69">
        <v>2.4454237994522696</v>
      </c>
      <c r="AD69">
        <v>4.4064850035636143</v>
      </c>
      <c r="AE69">
        <v>6.0349888528642142</v>
      </c>
    </row>
    <row r="70" spans="2:31" x14ac:dyDescent="0.3">
      <c r="B70">
        <v>4.1092881151378401E-2</v>
      </c>
      <c r="C70">
        <v>5.0800487161557627E-2</v>
      </c>
      <c r="D70">
        <v>4.8139045782297891E-2</v>
      </c>
      <c r="E70">
        <v>6.685193990710718E-2</v>
      </c>
      <c r="F70">
        <v>7.3659957771653614E-2</v>
      </c>
      <c r="G70">
        <v>7.1634372030326285E-2</v>
      </c>
      <c r="H70">
        <v>0.10718419343871585</v>
      </c>
      <c r="I70">
        <v>9.9102529324702343E-2</v>
      </c>
      <c r="J70">
        <v>0.13989529421170291</v>
      </c>
      <c r="K70">
        <v>0.12706541124072349</v>
      </c>
      <c r="L70">
        <v>0.14247041425138196</v>
      </c>
      <c r="M70">
        <v>0.15875423289817245</v>
      </c>
      <c r="N70">
        <v>0.17578761866066206</v>
      </c>
      <c r="O70">
        <v>0.24302738180583</v>
      </c>
      <c r="P70">
        <v>0.26610145064293178</v>
      </c>
      <c r="Q70">
        <v>0.30785916536239527</v>
      </c>
      <c r="R70">
        <v>0.3566062738399447</v>
      </c>
      <c r="S70">
        <v>0.32648605258087404</v>
      </c>
      <c r="T70">
        <v>0.38174068376354475</v>
      </c>
      <c r="U70">
        <v>0.44962757999725939</v>
      </c>
      <c r="V70">
        <v>0.53389812055368457</v>
      </c>
      <c r="W70">
        <v>0.63968876611117176</v>
      </c>
      <c r="X70">
        <v>0.77413926328905269</v>
      </c>
      <c r="Y70">
        <v>0.9473383543021392</v>
      </c>
      <c r="Z70">
        <v>1.5468419739050414</v>
      </c>
      <c r="AA70">
        <v>1.9567213921253781</v>
      </c>
      <c r="AB70">
        <v>2.515903273179251</v>
      </c>
      <c r="AC70">
        <v>2.4454237994522696</v>
      </c>
      <c r="AD70">
        <v>3.2414783324445615</v>
      </c>
      <c r="AE70">
        <v>6.0349888528642142</v>
      </c>
    </row>
    <row r="71" spans="2:31" x14ac:dyDescent="0.3">
      <c r="B71">
        <v>4.1092881151378401E-2</v>
      </c>
      <c r="C71">
        <v>5.0800487161557627E-2</v>
      </c>
      <c r="D71">
        <v>3.6209735649336931E-2</v>
      </c>
      <c r="E71">
        <v>6.685193990710718E-2</v>
      </c>
      <c r="F71">
        <v>7.3659957771653614E-2</v>
      </c>
      <c r="G71">
        <v>7.1634372030326285E-2</v>
      </c>
      <c r="H71">
        <v>0.10718419343871585</v>
      </c>
      <c r="I71">
        <v>0.12291035173391412</v>
      </c>
      <c r="J71">
        <v>0.1126028002093248</v>
      </c>
      <c r="K71">
        <v>0.12706541124072349</v>
      </c>
      <c r="L71">
        <v>0.17771718305571835</v>
      </c>
      <c r="M71">
        <v>0.15875423289817245</v>
      </c>
      <c r="N71">
        <v>0.2203464850200007</v>
      </c>
      <c r="O71">
        <v>0.24302738180583</v>
      </c>
      <c r="P71">
        <v>0.21106387735954807</v>
      </c>
      <c r="Q71">
        <v>0.30785916536239527</v>
      </c>
      <c r="R71">
        <v>0.3566062738399447</v>
      </c>
      <c r="S71">
        <v>0.32648605258087404</v>
      </c>
      <c r="T71">
        <v>0.48787925390073811</v>
      </c>
      <c r="U71">
        <v>0.57702233286998017</v>
      </c>
      <c r="V71">
        <v>0.68824372056869687</v>
      </c>
      <c r="W71">
        <v>0.63968876611117176</v>
      </c>
      <c r="X71">
        <v>0.77413926328905269</v>
      </c>
      <c r="Y71">
        <v>0.9473383543021392</v>
      </c>
      <c r="Z71">
        <v>1.1738003673696575</v>
      </c>
      <c r="AA71">
        <v>1.9567213921253781</v>
      </c>
      <c r="AB71">
        <v>1.8823432711270764</v>
      </c>
      <c r="AC71">
        <v>3.295007270560403</v>
      </c>
      <c r="AD71">
        <v>4.4064850035636143</v>
      </c>
      <c r="AE71">
        <v>4.3963735164933766</v>
      </c>
    </row>
    <row r="72" spans="2:31" x14ac:dyDescent="0.3">
      <c r="B72">
        <v>4.1092881151378401E-2</v>
      </c>
      <c r="C72">
        <v>5.0800487161557627E-2</v>
      </c>
      <c r="D72">
        <v>3.6209735649336931E-2</v>
      </c>
      <c r="E72">
        <v>6.685193990710718E-2</v>
      </c>
      <c r="F72">
        <v>6.2110924926631061E-2</v>
      </c>
      <c r="G72">
        <v>7.1634372030326285E-2</v>
      </c>
      <c r="H72">
        <v>8.6556534873131891E-2</v>
      </c>
      <c r="I72">
        <v>9.9102529324702343E-2</v>
      </c>
      <c r="J72">
        <v>0.13989529421170291</v>
      </c>
      <c r="K72">
        <v>0.12706541124072349</v>
      </c>
      <c r="L72">
        <v>0.14247041425138196</v>
      </c>
      <c r="M72">
        <v>0.19849024005558089</v>
      </c>
      <c r="N72">
        <v>0.17578761866066206</v>
      </c>
      <c r="O72">
        <v>0.24302738180583</v>
      </c>
      <c r="P72">
        <v>0.21106387735954807</v>
      </c>
      <c r="Q72">
        <v>0.24345566880157141</v>
      </c>
      <c r="R72">
        <v>0.28108563615111348</v>
      </c>
      <c r="S72">
        <v>0.32648605258087404</v>
      </c>
      <c r="T72">
        <v>0.48787925390073811</v>
      </c>
      <c r="U72">
        <v>0.44962757999725939</v>
      </c>
      <c r="V72">
        <v>0.68824372056869687</v>
      </c>
      <c r="W72">
        <v>0.82862681739939659</v>
      </c>
      <c r="X72">
        <v>1.0080769379432311</v>
      </c>
      <c r="Y72">
        <v>1.2406804887227747</v>
      </c>
      <c r="Z72">
        <v>1.1738003673696575</v>
      </c>
      <c r="AA72">
        <v>1.4748227345293725</v>
      </c>
      <c r="AB72">
        <v>2.515903273179251</v>
      </c>
      <c r="AC72">
        <v>2.4454237994522696</v>
      </c>
      <c r="AD72">
        <v>4.4064850035636143</v>
      </c>
      <c r="AE72">
        <v>4.3963735164933766</v>
      </c>
    </row>
    <row r="73" spans="2:31" x14ac:dyDescent="0.3">
      <c r="B73">
        <v>4.1092881151378401E-2</v>
      </c>
      <c r="C73">
        <v>5.0800487161557627E-2</v>
      </c>
      <c r="D73">
        <v>4.8139045782297891E-2</v>
      </c>
      <c r="E73">
        <v>6.685193990710718E-2</v>
      </c>
      <c r="F73">
        <v>6.2110924926631061E-2</v>
      </c>
      <c r="G73">
        <v>8.554568432381722E-2</v>
      </c>
      <c r="H73">
        <v>0.10718419343871585</v>
      </c>
      <c r="I73">
        <v>9.9102529324702343E-2</v>
      </c>
      <c r="J73">
        <v>0.13989529421170291</v>
      </c>
      <c r="K73">
        <v>0.12706541124072349</v>
      </c>
      <c r="L73">
        <v>0.14247041425138196</v>
      </c>
      <c r="M73">
        <v>0.15875423289817245</v>
      </c>
      <c r="N73">
        <v>0.17578761866066206</v>
      </c>
      <c r="O73">
        <v>0.24302738180583</v>
      </c>
      <c r="P73">
        <v>0.26610145064293178</v>
      </c>
      <c r="Q73">
        <v>0.24345566880157141</v>
      </c>
      <c r="R73">
        <v>0.28108563615111348</v>
      </c>
      <c r="S73">
        <v>0.41567031236154062</v>
      </c>
      <c r="T73">
        <v>0.48787925390073811</v>
      </c>
      <c r="U73">
        <v>0.57702233286998017</v>
      </c>
      <c r="V73">
        <v>0.68824372056869687</v>
      </c>
      <c r="W73">
        <v>0.82862681739939659</v>
      </c>
      <c r="X73">
        <v>0.77413926328905269</v>
      </c>
      <c r="Y73">
        <v>1.2406804887227747</v>
      </c>
      <c r="Z73">
        <v>1.1738003673696575</v>
      </c>
      <c r="AA73">
        <v>1.4748227345293725</v>
      </c>
      <c r="AB73">
        <v>1.8823432711270764</v>
      </c>
      <c r="AC73">
        <v>2.4454237994522696</v>
      </c>
      <c r="AD73">
        <v>4.4064850035636143</v>
      </c>
      <c r="AE73">
        <v>6.0349888528642142</v>
      </c>
    </row>
    <row r="74" spans="2:31" x14ac:dyDescent="0.3">
      <c r="B74">
        <v>4.1092881151378401E-2</v>
      </c>
      <c r="C74">
        <v>3.9961078557035068E-2</v>
      </c>
      <c r="D74">
        <v>4.8139045782297891E-2</v>
      </c>
      <c r="E74">
        <v>6.685193990710718E-2</v>
      </c>
      <c r="F74">
        <v>7.3659957771653614E-2</v>
      </c>
      <c r="G74">
        <v>7.1634372030326285E-2</v>
      </c>
      <c r="H74">
        <v>8.6556534873131891E-2</v>
      </c>
      <c r="I74">
        <v>9.9102529324702343E-2</v>
      </c>
      <c r="J74">
        <v>0.1126028002093248</v>
      </c>
      <c r="K74">
        <v>0.15816613130306645</v>
      </c>
      <c r="L74">
        <v>0.17771718305571835</v>
      </c>
      <c r="M74">
        <v>0.15875423289817245</v>
      </c>
      <c r="N74">
        <v>0.17578761866066206</v>
      </c>
      <c r="O74">
        <v>0.19334514102766467</v>
      </c>
      <c r="P74">
        <v>0.21106387735954807</v>
      </c>
      <c r="Q74">
        <v>0.30785916536239527</v>
      </c>
      <c r="R74">
        <v>0.3566062738399447</v>
      </c>
      <c r="S74">
        <v>0.32648605258087404</v>
      </c>
      <c r="T74">
        <v>0.38174068376354475</v>
      </c>
      <c r="U74">
        <v>0.44962757999725939</v>
      </c>
      <c r="V74">
        <v>0.53389812055368457</v>
      </c>
      <c r="W74">
        <v>0.63968876611117176</v>
      </c>
      <c r="X74">
        <v>0.77413926328905269</v>
      </c>
      <c r="Y74">
        <v>0.9473383543021392</v>
      </c>
      <c r="Z74">
        <v>1.1738003673696575</v>
      </c>
      <c r="AA74">
        <v>1.9567213921253781</v>
      </c>
      <c r="AB74">
        <v>2.515903273179251</v>
      </c>
      <c r="AC74">
        <v>2.4454237994522696</v>
      </c>
      <c r="AD74">
        <v>4.4064850035636143</v>
      </c>
      <c r="AE74">
        <v>6.0349888528642142</v>
      </c>
    </row>
    <row r="75" spans="2:31" x14ac:dyDescent="0.3">
      <c r="B75">
        <v>4.1092881151378401E-2</v>
      </c>
      <c r="C75">
        <v>3.9961078557035068E-2</v>
      </c>
      <c r="D75">
        <v>4.8139045782297891E-2</v>
      </c>
      <c r="E75">
        <v>6.685193990710718E-2</v>
      </c>
      <c r="F75">
        <v>6.2110924926631061E-2</v>
      </c>
      <c r="G75">
        <v>8.554568432381722E-2</v>
      </c>
      <c r="H75">
        <v>0.10718419343871585</v>
      </c>
      <c r="I75">
        <v>0.12291035173391412</v>
      </c>
      <c r="J75">
        <v>0.13989529421170291</v>
      </c>
      <c r="K75">
        <v>0.15816613130306645</v>
      </c>
      <c r="L75">
        <v>0.17771718305571835</v>
      </c>
      <c r="M75">
        <v>0.19849024005558089</v>
      </c>
      <c r="N75">
        <v>0.17578761866066206</v>
      </c>
      <c r="O75">
        <v>0.19334514102766467</v>
      </c>
      <c r="P75">
        <v>0.26610145064293178</v>
      </c>
      <c r="Q75">
        <v>0.30785916536239527</v>
      </c>
      <c r="R75">
        <v>0.28108563615111348</v>
      </c>
      <c r="S75">
        <v>0.41567031236154062</v>
      </c>
      <c r="T75">
        <v>0.48787925390073811</v>
      </c>
      <c r="U75">
        <v>0.57702233286998017</v>
      </c>
      <c r="V75">
        <v>0.68824372056869687</v>
      </c>
      <c r="W75">
        <v>0.82862681739939659</v>
      </c>
      <c r="X75">
        <v>0.77413926328905269</v>
      </c>
      <c r="Y75">
        <v>0.9473383543021392</v>
      </c>
      <c r="Z75">
        <v>1.5468419739050414</v>
      </c>
      <c r="AA75">
        <v>1.9567213921253781</v>
      </c>
      <c r="AB75">
        <v>1.8823432711270764</v>
      </c>
      <c r="AC75">
        <v>2.4454237994522696</v>
      </c>
      <c r="AD75">
        <v>4.4064850035636143</v>
      </c>
      <c r="AE75">
        <v>4.3963735164933766</v>
      </c>
    </row>
    <row r="76" spans="2:31" x14ac:dyDescent="0.3">
      <c r="B76">
        <v>4.1092881151378401E-2</v>
      </c>
      <c r="C76">
        <v>5.0800487161557627E-2</v>
      </c>
      <c r="D76">
        <v>3.6209735649336931E-2</v>
      </c>
      <c r="E76">
        <v>6.685193990710718E-2</v>
      </c>
      <c r="F76">
        <v>6.2110924926631061E-2</v>
      </c>
      <c r="G76">
        <v>7.1634372030326285E-2</v>
      </c>
      <c r="H76">
        <v>0.10718419343871585</v>
      </c>
      <c r="I76">
        <v>0.12291035173391412</v>
      </c>
      <c r="J76">
        <v>0.13989529421170291</v>
      </c>
      <c r="K76">
        <v>0.12706541124072349</v>
      </c>
      <c r="L76">
        <v>0.17771718305571835</v>
      </c>
      <c r="M76">
        <v>0.15875423289817245</v>
      </c>
      <c r="N76">
        <v>0.17578761866066206</v>
      </c>
      <c r="O76">
        <v>0.24302738180583</v>
      </c>
      <c r="P76">
        <v>0.21106387735954807</v>
      </c>
      <c r="Q76">
        <v>0.30785916536239527</v>
      </c>
      <c r="R76">
        <v>0.28108563615111348</v>
      </c>
      <c r="S76">
        <v>0.32648605258087404</v>
      </c>
      <c r="T76">
        <v>0.48787925390073811</v>
      </c>
      <c r="U76">
        <v>0.44962757999725939</v>
      </c>
      <c r="V76">
        <v>0.53389812055368457</v>
      </c>
      <c r="W76">
        <v>0.63968876611117176</v>
      </c>
      <c r="X76">
        <v>1.0080769379432311</v>
      </c>
      <c r="Y76">
        <v>0.9473383543021392</v>
      </c>
      <c r="Z76">
        <v>1.1738003673696575</v>
      </c>
      <c r="AA76">
        <v>1.9567213921253781</v>
      </c>
      <c r="AB76">
        <v>1.8823432711270764</v>
      </c>
      <c r="AC76">
        <v>3.295007270560403</v>
      </c>
      <c r="AD76">
        <v>4.4064850035636143</v>
      </c>
      <c r="AE76">
        <v>6.0349888528642142</v>
      </c>
    </row>
    <row r="77" spans="2:31" x14ac:dyDescent="0.3">
      <c r="B77">
        <v>4.1092881151378401E-2</v>
      </c>
      <c r="C77">
        <v>5.0800487161557627E-2</v>
      </c>
      <c r="D77">
        <v>4.8139045782297891E-2</v>
      </c>
      <c r="E77">
        <v>6.685193990710718E-2</v>
      </c>
      <c r="F77">
        <v>7.3659957771653614E-2</v>
      </c>
      <c r="G77">
        <v>8.554568432381722E-2</v>
      </c>
      <c r="H77">
        <v>0.10718419343871585</v>
      </c>
      <c r="I77">
        <v>0.12291035173391412</v>
      </c>
      <c r="J77">
        <v>0.1126028002093248</v>
      </c>
      <c r="K77">
        <v>0.15816613130306645</v>
      </c>
      <c r="L77">
        <v>0.14247041425138196</v>
      </c>
      <c r="M77">
        <v>0.15875423289817245</v>
      </c>
      <c r="N77">
        <v>0.17578761866066206</v>
      </c>
      <c r="O77">
        <v>0.24302738180583</v>
      </c>
      <c r="P77">
        <v>0.21106387735954807</v>
      </c>
      <c r="Q77">
        <v>0.30785916536239527</v>
      </c>
      <c r="R77">
        <v>0.3566062738399447</v>
      </c>
      <c r="S77">
        <v>0.41567031236154062</v>
      </c>
      <c r="T77">
        <v>0.48787925390073811</v>
      </c>
      <c r="U77">
        <v>0.57702233286998017</v>
      </c>
      <c r="V77">
        <v>0.68824372056869687</v>
      </c>
      <c r="W77">
        <v>0.63968876611117176</v>
      </c>
      <c r="X77">
        <v>1.0080769379432311</v>
      </c>
      <c r="Y77">
        <v>1.2406804887227747</v>
      </c>
      <c r="Z77">
        <v>1.5468419739050414</v>
      </c>
      <c r="AA77">
        <v>1.4748227345293725</v>
      </c>
      <c r="AB77">
        <v>2.515903273179251</v>
      </c>
      <c r="AC77">
        <v>2.4454237994522696</v>
      </c>
      <c r="AD77">
        <v>4.4064850035636143</v>
      </c>
      <c r="AE77">
        <v>4.3963735164933766</v>
      </c>
    </row>
    <row r="78" spans="2:31" x14ac:dyDescent="0.3">
      <c r="B78">
        <v>4.1092881151378401E-2</v>
      </c>
      <c r="C78">
        <v>5.0800487161557627E-2</v>
      </c>
      <c r="D78">
        <v>4.8139045782297891E-2</v>
      </c>
      <c r="E78">
        <v>5.4342336083559775E-2</v>
      </c>
      <c r="F78">
        <v>6.2110924926631061E-2</v>
      </c>
      <c r="G78">
        <v>8.554568432381722E-2</v>
      </c>
      <c r="H78">
        <v>0.10718419343871585</v>
      </c>
      <c r="I78">
        <v>0.12291035173391412</v>
      </c>
      <c r="J78">
        <v>0.1126028002093248</v>
      </c>
      <c r="K78">
        <v>0.12706541124072349</v>
      </c>
      <c r="L78">
        <v>0.17771718305571835</v>
      </c>
      <c r="M78">
        <v>0.19849024005558089</v>
      </c>
      <c r="N78">
        <v>0.2203464850200007</v>
      </c>
      <c r="O78">
        <v>0.19334514102766467</v>
      </c>
      <c r="P78">
        <v>0.21106387735954807</v>
      </c>
      <c r="Q78">
        <v>0.30785916536239527</v>
      </c>
      <c r="R78">
        <v>0.3566062738399447</v>
      </c>
      <c r="S78">
        <v>0.32648605258087404</v>
      </c>
      <c r="T78">
        <v>0.38174068376354475</v>
      </c>
      <c r="U78">
        <v>0.57702233286998017</v>
      </c>
      <c r="V78">
        <v>0.68824372056869687</v>
      </c>
      <c r="W78">
        <v>0.82862681739939659</v>
      </c>
      <c r="X78">
        <v>0.77413926328905269</v>
      </c>
      <c r="Y78">
        <v>1.2406804887227747</v>
      </c>
      <c r="Z78">
        <v>1.5468419739050414</v>
      </c>
      <c r="AA78">
        <v>1.4748227345293725</v>
      </c>
      <c r="AB78">
        <v>2.515903273179251</v>
      </c>
      <c r="AC78">
        <v>2.4454237994522696</v>
      </c>
      <c r="AD78">
        <v>3.2414783324445615</v>
      </c>
      <c r="AE78">
        <v>6.0349888528642142</v>
      </c>
    </row>
    <row r="79" spans="2:31" x14ac:dyDescent="0.3">
      <c r="B79">
        <v>4.1092881151378401E-2</v>
      </c>
      <c r="C79">
        <v>3.9961078557035068E-2</v>
      </c>
      <c r="D79">
        <v>3.6209735649336931E-2</v>
      </c>
      <c r="E79">
        <v>6.685193990710718E-2</v>
      </c>
      <c r="F79">
        <v>7.3659957771653614E-2</v>
      </c>
      <c r="G79">
        <v>7.1634372030326285E-2</v>
      </c>
      <c r="H79">
        <v>8.6556534873131891E-2</v>
      </c>
      <c r="I79">
        <v>9.9102529324702343E-2</v>
      </c>
      <c r="J79">
        <v>0.1126028002093248</v>
      </c>
      <c r="K79">
        <v>0.15816613130306645</v>
      </c>
      <c r="L79">
        <v>0.17771718305571835</v>
      </c>
      <c r="M79">
        <v>0.15875423289817245</v>
      </c>
      <c r="N79">
        <v>0.2203464850200007</v>
      </c>
      <c r="O79">
        <v>0.24302738180583</v>
      </c>
      <c r="P79">
        <v>0.21106387735954807</v>
      </c>
      <c r="Q79">
        <v>0.30785916536239527</v>
      </c>
      <c r="R79">
        <v>0.28108563615111348</v>
      </c>
      <c r="S79">
        <v>0.41567031236154062</v>
      </c>
      <c r="T79">
        <v>0.38174068376354475</v>
      </c>
      <c r="U79">
        <v>0.57702233286998017</v>
      </c>
      <c r="V79">
        <v>0.53389812055368457</v>
      </c>
      <c r="W79">
        <v>0.63968876611117176</v>
      </c>
      <c r="X79">
        <v>0.77413926328905269</v>
      </c>
      <c r="Y79">
        <v>1.2406804887227747</v>
      </c>
      <c r="Z79">
        <v>1.1738003673696575</v>
      </c>
      <c r="AA79">
        <v>1.4748227345293725</v>
      </c>
      <c r="AB79">
        <v>1.8823432711270764</v>
      </c>
      <c r="AC79">
        <v>3.295007270560403</v>
      </c>
      <c r="AD79">
        <v>4.4064850035636143</v>
      </c>
      <c r="AE79">
        <v>6.0349888528642142</v>
      </c>
    </row>
    <row r="80" spans="2:31" x14ac:dyDescent="0.3">
      <c r="B80">
        <v>4.1092881151378401E-2</v>
      </c>
      <c r="C80">
        <v>5.0800487161557627E-2</v>
      </c>
      <c r="D80">
        <v>4.8139045782297891E-2</v>
      </c>
      <c r="E80">
        <v>6.685193990710718E-2</v>
      </c>
      <c r="F80">
        <v>7.3659957771653614E-2</v>
      </c>
      <c r="G80">
        <v>7.1634372030326285E-2</v>
      </c>
      <c r="H80">
        <v>8.6556534873131891E-2</v>
      </c>
      <c r="I80">
        <v>9.9102529324702343E-2</v>
      </c>
      <c r="J80">
        <v>0.13989529421170291</v>
      </c>
      <c r="K80">
        <v>0.15816613130306645</v>
      </c>
      <c r="L80">
        <v>0.17771718305571835</v>
      </c>
      <c r="M80">
        <v>0.15875423289817245</v>
      </c>
      <c r="N80">
        <v>0.17578761866066206</v>
      </c>
      <c r="O80">
        <v>0.19334514102766467</v>
      </c>
      <c r="P80">
        <v>0.26610145064293178</v>
      </c>
      <c r="Q80">
        <v>0.24345566880157141</v>
      </c>
      <c r="R80">
        <v>0.3566062738399447</v>
      </c>
      <c r="S80">
        <v>0.32648605258087404</v>
      </c>
      <c r="T80">
        <v>0.48787925390073811</v>
      </c>
      <c r="U80">
        <v>0.57702233286998017</v>
      </c>
      <c r="V80">
        <v>0.53389812055368457</v>
      </c>
      <c r="W80">
        <v>0.82862681739939659</v>
      </c>
      <c r="X80">
        <v>1.0080769379432311</v>
      </c>
      <c r="Y80">
        <v>0.9473383543021392</v>
      </c>
      <c r="Z80">
        <v>1.5468419739050414</v>
      </c>
      <c r="AA80">
        <v>1.4748227345293725</v>
      </c>
      <c r="AB80">
        <v>1.8823432711270764</v>
      </c>
      <c r="AC80">
        <v>3.295007270560403</v>
      </c>
      <c r="AD80">
        <v>3.2414783324445615</v>
      </c>
      <c r="AE80">
        <v>4.3963735164933766</v>
      </c>
    </row>
    <row r="81" spans="2:31" x14ac:dyDescent="0.3">
      <c r="B81">
        <v>4.1092881151378401E-2</v>
      </c>
      <c r="C81">
        <v>5.0800487161557627E-2</v>
      </c>
      <c r="D81">
        <v>3.6209735649336931E-2</v>
      </c>
      <c r="E81">
        <v>6.685193990710718E-2</v>
      </c>
      <c r="F81">
        <v>7.3659957771653614E-2</v>
      </c>
      <c r="G81">
        <v>7.1634372030326285E-2</v>
      </c>
      <c r="H81">
        <v>0.10718419343871585</v>
      </c>
      <c r="I81">
        <v>0.12291035173391412</v>
      </c>
      <c r="J81">
        <v>0.13989529421170291</v>
      </c>
      <c r="K81">
        <v>0.15816613130306645</v>
      </c>
      <c r="L81">
        <v>0.14247041425138196</v>
      </c>
      <c r="M81">
        <v>0.15875423289817245</v>
      </c>
      <c r="N81">
        <v>0.17578761866066206</v>
      </c>
      <c r="O81">
        <v>0.19334514102766467</v>
      </c>
      <c r="P81">
        <v>0.21106387735954807</v>
      </c>
      <c r="Q81">
        <v>0.24345566880157141</v>
      </c>
      <c r="R81">
        <v>0.3566062738399447</v>
      </c>
      <c r="S81">
        <v>0.32648605258087404</v>
      </c>
      <c r="T81">
        <v>0.38174068376354475</v>
      </c>
      <c r="U81">
        <v>0.44962757999725939</v>
      </c>
      <c r="V81">
        <v>0.68824372056869687</v>
      </c>
      <c r="W81">
        <v>0.63968876611117176</v>
      </c>
      <c r="X81">
        <v>0.77413926328905269</v>
      </c>
      <c r="Y81">
        <v>1.2406804887227747</v>
      </c>
      <c r="Z81">
        <v>1.5468419739050414</v>
      </c>
      <c r="AA81">
        <v>1.4748227345293725</v>
      </c>
      <c r="AB81">
        <v>1.8823432711270764</v>
      </c>
      <c r="AC81">
        <v>2.4454237994522696</v>
      </c>
      <c r="AD81">
        <v>4.4064850035636143</v>
      </c>
      <c r="AE81">
        <v>6.0349888528642142</v>
      </c>
    </row>
    <row r="82" spans="2:31" x14ac:dyDescent="0.3">
      <c r="B82">
        <v>4.1092881151378401E-2</v>
      </c>
      <c r="C82">
        <v>5.0800487161557627E-2</v>
      </c>
      <c r="D82">
        <v>4.8139045782297891E-2</v>
      </c>
      <c r="E82">
        <v>5.4342336083559775E-2</v>
      </c>
      <c r="F82">
        <v>7.3659957771653614E-2</v>
      </c>
      <c r="G82">
        <v>8.554568432381722E-2</v>
      </c>
      <c r="H82">
        <v>8.6556534873131891E-2</v>
      </c>
      <c r="I82">
        <v>9.9102529324702343E-2</v>
      </c>
      <c r="J82">
        <v>0.1126028002093248</v>
      </c>
      <c r="K82">
        <v>0.15816613130306645</v>
      </c>
      <c r="L82">
        <v>0.17771718305571835</v>
      </c>
      <c r="M82">
        <v>0.15875423289817245</v>
      </c>
      <c r="N82">
        <v>0.17578761866066206</v>
      </c>
      <c r="O82">
        <v>0.24302738180583</v>
      </c>
      <c r="P82">
        <v>0.26610145064293178</v>
      </c>
      <c r="Q82">
        <v>0.24345566880157141</v>
      </c>
      <c r="R82">
        <v>0.28108563615111348</v>
      </c>
      <c r="S82">
        <v>0.32648605258087404</v>
      </c>
      <c r="T82">
        <v>0.48787925390073811</v>
      </c>
      <c r="U82">
        <v>0.44962757999725939</v>
      </c>
      <c r="V82">
        <v>0.53389812055368457</v>
      </c>
      <c r="W82">
        <v>0.82862681739939659</v>
      </c>
      <c r="X82">
        <v>0.77413926328905269</v>
      </c>
      <c r="Y82">
        <v>1.2406804887227747</v>
      </c>
      <c r="Z82">
        <v>1.1738003673696575</v>
      </c>
      <c r="AA82">
        <v>1.9567213921253781</v>
      </c>
      <c r="AB82">
        <v>2.515903273179251</v>
      </c>
      <c r="AC82">
        <v>3.295007270560403</v>
      </c>
      <c r="AD82">
        <v>4.4064850035636143</v>
      </c>
      <c r="AE82">
        <v>4.3963735164933766</v>
      </c>
    </row>
    <row r="83" spans="2:31" x14ac:dyDescent="0.3">
      <c r="B83">
        <v>4.1092881151378401E-2</v>
      </c>
      <c r="C83">
        <v>5.0800487161557627E-2</v>
      </c>
      <c r="D83">
        <v>4.8139045782297891E-2</v>
      </c>
      <c r="E83">
        <v>6.685193990710718E-2</v>
      </c>
      <c r="F83">
        <v>6.2110924926631061E-2</v>
      </c>
      <c r="G83">
        <v>8.554568432381722E-2</v>
      </c>
      <c r="H83">
        <v>0.10718419343871585</v>
      </c>
      <c r="I83">
        <v>0.12291035173391412</v>
      </c>
      <c r="J83">
        <v>0.13989529421170291</v>
      </c>
      <c r="K83">
        <v>0.12706541124072349</v>
      </c>
      <c r="L83">
        <v>0.17771718305571835</v>
      </c>
      <c r="M83">
        <v>0.15875423289817245</v>
      </c>
      <c r="N83">
        <v>0.2203464850200007</v>
      </c>
      <c r="O83">
        <v>0.19334514102766467</v>
      </c>
      <c r="P83">
        <v>0.21106387735954807</v>
      </c>
      <c r="Q83">
        <v>0.24345566880157141</v>
      </c>
      <c r="R83">
        <v>0.3566062738399447</v>
      </c>
      <c r="S83">
        <v>0.41567031236154062</v>
      </c>
      <c r="T83">
        <v>0.48787925390073811</v>
      </c>
      <c r="U83">
        <v>0.44962757999725939</v>
      </c>
      <c r="V83">
        <v>0.68824372056869687</v>
      </c>
      <c r="W83">
        <v>0.63968876611117176</v>
      </c>
      <c r="X83">
        <v>1.0080769379432311</v>
      </c>
      <c r="Y83">
        <v>1.2406804887227747</v>
      </c>
      <c r="Z83">
        <v>1.5468419739050414</v>
      </c>
      <c r="AA83">
        <v>1.9567213921253781</v>
      </c>
      <c r="AB83">
        <v>1.8823432711270764</v>
      </c>
      <c r="AC83">
        <v>2.4454237994522696</v>
      </c>
      <c r="AD83">
        <v>3.2414783324445615</v>
      </c>
      <c r="AE83">
        <v>6.0349888528642142</v>
      </c>
    </row>
    <row r="84" spans="2:31" x14ac:dyDescent="0.3">
      <c r="B84">
        <v>4.1092881151378401E-2</v>
      </c>
      <c r="C84">
        <v>3.9961078557035068E-2</v>
      </c>
      <c r="D84">
        <v>4.8139045782297891E-2</v>
      </c>
      <c r="E84">
        <v>6.685193990710718E-2</v>
      </c>
      <c r="F84">
        <v>7.3659957771653614E-2</v>
      </c>
      <c r="G84">
        <v>8.554568432381722E-2</v>
      </c>
      <c r="H84">
        <v>8.6556534873131891E-2</v>
      </c>
      <c r="I84">
        <v>9.9102529324702343E-2</v>
      </c>
      <c r="J84">
        <v>0.13989529421170291</v>
      </c>
      <c r="K84">
        <v>0.12706541124072349</v>
      </c>
      <c r="L84">
        <v>0.14247041425138196</v>
      </c>
      <c r="M84">
        <v>0.15875423289817245</v>
      </c>
      <c r="N84">
        <v>0.2203464850200007</v>
      </c>
      <c r="O84">
        <v>0.24302738180583</v>
      </c>
      <c r="P84">
        <v>0.26610145064293178</v>
      </c>
      <c r="Q84">
        <v>0.24345566880157141</v>
      </c>
      <c r="R84">
        <v>0.28108563615111348</v>
      </c>
      <c r="S84">
        <v>0.32648605258087404</v>
      </c>
      <c r="T84">
        <v>0.38174068376354475</v>
      </c>
      <c r="U84">
        <v>0.44962757999725939</v>
      </c>
      <c r="V84">
        <v>0.53389812055368457</v>
      </c>
      <c r="W84">
        <v>0.82862681739939659</v>
      </c>
      <c r="X84">
        <v>1.0080769379432311</v>
      </c>
      <c r="Y84">
        <v>0.9473383543021392</v>
      </c>
      <c r="Z84">
        <v>1.1738003673696575</v>
      </c>
      <c r="AA84">
        <v>1.4748227345293725</v>
      </c>
      <c r="AB84">
        <v>2.515903273179251</v>
      </c>
      <c r="AC84">
        <v>3.295007270560403</v>
      </c>
      <c r="AD84">
        <v>3.2414783324445615</v>
      </c>
      <c r="AE84">
        <v>6.0349888528642142</v>
      </c>
    </row>
    <row r="85" spans="2:31" x14ac:dyDescent="0.3">
      <c r="B85">
        <v>4.1092881151378401E-2</v>
      </c>
      <c r="C85">
        <v>5.0800487161557627E-2</v>
      </c>
      <c r="D85">
        <v>3.6209735649336931E-2</v>
      </c>
      <c r="E85">
        <v>5.4342336083559775E-2</v>
      </c>
      <c r="F85">
        <v>6.2110924926631061E-2</v>
      </c>
      <c r="G85">
        <v>8.554568432381722E-2</v>
      </c>
      <c r="H85">
        <v>0.10718419343871585</v>
      </c>
      <c r="I85">
        <v>9.9102529324702343E-2</v>
      </c>
      <c r="J85">
        <v>0.1126028002093248</v>
      </c>
      <c r="K85">
        <v>0.15816613130306645</v>
      </c>
      <c r="L85">
        <v>0.17771718305571835</v>
      </c>
      <c r="M85">
        <v>0.15875423289817245</v>
      </c>
      <c r="N85">
        <v>0.17578761866066206</v>
      </c>
      <c r="O85">
        <v>0.19334514102766467</v>
      </c>
      <c r="P85">
        <v>0.26610145064293178</v>
      </c>
      <c r="Q85">
        <v>0.24345566880157141</v>
      </c>
      <c r="R85">
        <v>0.3566062738399447</v>
      </c>
      <c r="S85">
        <v>0.32648605258087404</v>
      </c>
      <c r="T85">
        <v>0.38174068376354475</v>
      </c>
      <c r="U85">
        <v>0.44962757999725939</v>
      </c>
      <c r="V85">
        <v>0.53389812055368457</v>
      </c>
      <c r="W85">
        <v>0.82862681739939659</v>
      </c>
      <c r="X85">
        <v>1.0080769379432311</v>
      </c>
      <c r="Y85">
        <v>1.2406804887227747</v>
      </c>
      <c r="Z85">
        <v>1.5468419739050414</v>
      </c>
      <c r="AA85">
        <v>1.4748227345293725</v>
      </c>
      <c r="AB85">
        <v>2.515903273179251</v>
      </c>
      <c r="AC85">
        <v>3.295007270560403</v>
      </c>
      <c r="AD85">
        <v>4.4064850035636143</v>
      </c>
      <c r="AE85">
        <v>4.3963735164933766</v>
      </c>
    </row>
    <row r="86" spans="2:31" x14ac:dyDescent="0.3">
      <c r="B86">
        <v>4.1092881151378401E-2</v>
      </c>
      <c r="C86">
        <v>3.9961078557035068E-2</v>
      </c>
      <c r="D86">
        <v>4.8139045782297891E-2</v>
      </c>
      <c r="E86">
        <v>6.685193990710718E-2</v>
      </c>
      <c r="F86">
        <v>7.3659957771653614E-2</v>
      </c>
      <c r="G86">
        <v>7.1634372030326285E-2</v>
      </c>
      <c r="H86">
        <v>8.6556534873131891E-2</v>
      </c>
      <c r="I86">
        <v>9.9102529324702343E-2</v>
      </c>
      <c r="J86">
        <v>0.1126028002093248</v>
      </c>
      <c r="K86">
        <v>0.15816613130306645</v>
      </c>
      <c r="L86">
        <v>0.14247041425138196</v>
      </c>
      <c r="M86">
        <v>0.15875423289817245</v>
      </c>
      <c r="N86">
        <v>0.17578761866066206</v>
      </c>
      <c r="O86">
        <v>0.24302738180583</v>
      </c>
      <c r="P86">
        <v>0.26610145064293178</v>
      </c>
      <c r="Q86">
        <v>0.30785916536239527</v>
      </c>
      <c r="R86">
        <v>0.28108563615111348</v>
      </c>
      <c r="S86">
        <v>0.32648605258087404</v>
      </c>
      <c r="T86">
        <v>0.38174068376354475</v>
      </c>
      <c r="U86">
        <v>0.44962757999725939</v>
      </c>
      <c r="V86">
        <v>0.53389812055368457</v>
      </c>
      <c r="W86">
        <v>0.82862681739939659</v>
      </c>
      <c r="X86">
        <v>1.0080769379432311</v>
      </c>
      <c r="Y86">
        <v>0.9473383543021392</v>
      </c>
      <c r="Z86">
        <v>1.1738003673696575</v>
      </c>
      <c r="AA86">
        <v>1.9567213921253781</v>
      </c>
      <c r="AB86">
        <v>1.8823432711270764</v>
      </c>
      <c r="AC86">
        <v>3.295007270560403</v>
      </c>
      <c r="AD86">
        <v>3.2414783324445615</v>
      </c>
      <c r="AE86">
        <v>4.3963735164933766</v>
      </c>
    </row>
    <row r="87" spans="2:31" x14ac:dyDescent="0.3">
      <c r="B87">
        <v>4.1092881151378401E-2</v>
      </c>
      <c r="C87">
        <v>3.9961078557035068E-2</v>
      </c>
      <c r="D87">
        <v>3.6209735649336931E-2</v>
      </c>
      <c r="E87">
        <v>5.4342336083559775E-2</v>
      </c>
      <c r="F87">
        <v>7.3659957771653614E-2</v>
      </c>
      <c r="G87">
        <v>7.1634372030326285E-2</v>
      </c>
      <c r="H87">
        <v>8.6556534873131891E-2</v>
      </c>
      <c r="I87">
        <v>9.9102529324702343E-2</v>
      </c>
      <c r="J87">
        <v>0.1126028002093248</v>
      </c>
      <c r="K87">
        <v>0.12706541124072349</v>
      </c>
      <c r="L87">
        <v>0.14247041425138196</v>
      </c>
      <c r="M87">
        <v>0.15875423289817245</v>
      </c>
      <c r="N87">
        <v>0.2203464850200007</v>
      </c>
      <c r="O87">
        <v>0.19334514102766467</v>
      </c>
      <c r="P87">
        <v>0.21106387735954807</v>
      </c>
      <c r="Q87">
        <v>0.30785916536239527</v>
      </c>
      <c r="R87">
        <v>0.28108563615111348</v>
      </c>
      <c r="S87">
        <v>0.41567031236154062</v>
      </c>
      <c r="T87">
        <v>0.48787925390073811</v>
      </c>
      <c r="U87">
        <v>0.57702233286998017</v>
      </c>
      <c r="V87">
        <v>0.53389812055368457</v>
      </c>
      <c r="W87">
        <v>0.82862681739939659</v>
      </c>
      <c r="X87">
        <v>0.77413926328905269</v>
      </c>
      <c r="Y87">
        <v>0.9473383543021392</v>
      </c>
      <c r="Z87">
        <v>1.5468419739050414</v>
      </c>
      <c r="AA87">
        <v>1.9567213921253781</v>
      </c>
      <c r="AB87">
        <v>2.515903273179251</v>
      </c>
      <c r="AC87">
        <v>2.4454237994522696</v>
      </c>
      <c r="AD87">
        <v>3.2414783324445615</v>
      </c>
      <c r="AE87">
        <v>4.3963735164933766</v>
      </c>
    </row>
    <row r="88" spans="2:31" x14ac:dyDescent="0.3">
      <c r="B88">
        <v>4.1092881151378401E-2</v>
      </c>
      <c r="C88">
        <v>5.0800487161557627E-2</v>
      </c>
      <c r="D88">
        <v>3.6209735649336931E-2</v>
      </c>
      <c r="E88">
        <v>6.685193990710718E-2</v>
      </c>
      <c r="F88">
        <v>6.2110924926631061E-2</v>
      </c>
      <c r="G88">
        <v>8.554568432381722E-2</v>
      </c>
      <c r="H88">
        <v>0.10718419343871585</v>
      </c>
      <c r="I88">
        <v>9.9102529324702343E-2</v>
      </c>
      <c r="J88">
        <v>0.13989529421170291</v>
      </c>
      <c r="K88">
        <v>0.12706541124072349</v>
      </c>
      <c r="L88">
        <v>0.17771718305571835</v>
      </c>
      <c r="M88">
        <v>0.15875423289817245</v>
      </c>
      <c r="N88">
        <v>0.2203464850200007</v>
      </c>
      <c r="O88">
        <v>0.19334514102766467</v>
      </c>
      <c r="P88">
        <v>0.21106387735954807</v>
      </c>
      <c r="Q88">
        <v>0.24345566880157141</v>
      </c>
      <c r="R88">
        <v>0.3566062738399447</v>
      </c>
      <c r="S88">
        <v>0.32648605258087404</v>
      </c>
      <c r="T88">
        <v>0.48787925390073811</v>
      </c>
      <c r="U88">
        <v>0.44962757999725939</v>
      </c>
      <c r="V88">
        <v>0.53389812055368457</v>
      </c>
      <c r="W88">
        <v>0.82862681739939659</v>
      </c>
      <c r="X88">
        <v>0.77413926328905269</v>
      </c>
      <c r="Y88">
        <v>0.9473383543021392</v>
      </c>
      <c r="Z88">
        <v>1.1738003673696575</v>
      </c>
      <c r="AA88">
        <v>1.9567213921253781</v>
      </c>
      <c r="AB88">
        <v>1.8823432711270764</v>
      </c>
      <c r="AC88">
        <v>2.4454237994522696</v>
      </c>
      <c r="AD88">
        <v>4.4064850035636143</v>
      </c>
      <c r="AE88">
        <v>4.3963735164933766</v>
      </c>
    </row>
    <row r="89" spans="2:31" x14ac:dyDescent="0.3">
      <c r="B89">
        <v>4.1092881151378401E-2</v>
      </c>
      <c r="C89">
        <v>5.0800487161557627E-2</v>
      </c>
      <c r="D89">
        <v>4.8139045782297891E-2</v>
      </c>
      <c r="E89">
        <v>6.685193990710718E-2</v>
      </c>
      <c r="F89">
        <v>6.2110924926631061E-2</v>
      </c>
      <c r="G89">
        <v>8.554568432381722E-2</v>
      </c>
      <c r="H89">
        <v>8.6556534873131891E-2</v>
      </c>
      <c r="I89">
        <v>9.9102529324702343E-2</v>
      </c>
      <c r="J89">
        <v>0.13989529421170291</v>
      </c>
      <c r="K89">
        <v>0.15816613130306645</v>
      </c>
      <c r="L89">
        <v>0.14247041425138196</v>
      </c>
      <c r="M89">
        <v>0.15875423289817245</v>
      </c>
      <c r="N89">
        <v>0.2203464850200007</v>
      </c>
      <c r="O89">
        <v>0.19334514102766467</v>
      </c>
      <c r="P89">
        <v>0.26610145064293178</v>
      </c>
      <c r="Q89">
        <v>0.24345566880157141</v>
      </c>
      <c r="R89">
        <v>0.28108563615111348</v>
      </c>
      <c r="S89">
        <v>0.41567031236154062</v>
      </c>
      <c r="T89">
        <v>0.38174068376354475</v>
      </c>
      <c r="U89">
        <v>0.44962757999725939</v>
      </c>
      <c r="V89">
        <v>0.68824372056869687</v>
      </c>
      <c r="W89">
        <v>0.82862681739939659</v>
      </c>
      <c r="X89">
        <v>0.77413926328905269</v>
      </c>
      <c r="Y89">
        <v>1.2406804887227747</v>
      </c>
      <c r="Z89">
        <v>1.1738003673696575</v>
      </c>
      <c r="AA89">
        <v>1.4748227345293725</v>
      </c>
      <c r="AB89">
        <v>1.8823432711270764</v>
      </c>
      <c r="AC89">
        <v>2.4454237994522696</v>
      </c>
      <c r="AD89">
        <v>4.4064850035636143</v>
      </c>
      <c r="AE89">
        <v>6.0349888528642142</v>
      </c>
    </row>
    <row r="90" spans="2:31" x14ac:dyDescent="0.3">
      <c r="B90">
        <v>4.1092881151378401E-2</v>
      </c>
      <c r="C90">
        <v>3.9961078557035068E-2</v>
      </c>
      <c r="D90">
        <v>4.8139045782297891E-2</v>
      </c>
      <c r="E90">
        <v>5.4342336083559775E-2</v>
      </c>
      <c r="F90">
        <v>7.3659957771653614E-2</v>
      </c>
      <c r="G90">
        <v>8.554568432381722E-2</v>
      </c>
      <c r="H90">
        <v>0.10718419343871585</v>
      </c>
      <c r="I90">
        <v>0.12291035173391412</v>
      </c>
      <c r="J90">
        <v>0.1126028002093248</v>
      </c>
      <c r="K90">
        <v>0.15816613130306645</v>
      </c>
      <c r="L90">
        <v>0.14247041425138196</v>
      </c>
      <c r="M90">
        <v>0.19849024005558089</v>
      </c>
      <c r="N90">
        <v>0.2203464850200007</v>
      </c>
      <c r="O90">
        <v>0.24302738180583</v>
      </c>
      <c r="P90">
        <v>0.21106387735954807</v>
      </c>
      <c r="Q90">
        <v>0.30785916536239527</v>
      </c>
      <c r="R90">
        <v>0.28108563615111348</v>
      </c>
      <c r="S90">
        <v>0.32648605258087404</v>
      </c>
      <c r="T90">
        <v>0.38174068376354475</v>
      </c>
      <c r="U90">
        <v>0.57702233286998017</v>
      </c>
      <c r="V90">
        <v>0.68824372056869687</v>
      </c>
      <c r="W90">
        <v>0.82862681739939659</v>
      </c>
      <c r="X90">
        <v>0.77413926328905269</v>
      </c>
      <c r="Y90">
        <v>1.2406804887227747</v>
      </c>
      <c r="Z90">
        <v>1.5468419739050414</v>
      </c>
      <c r="AA90">
        <v>1.9567213921253781</v>
      </c>
      <c r="AB90">
        <v>1.8823432711270764</v>
      </c>
      <c r="AC90">
        <v>3.295007270560403</v>
      </c>
      <c r="AD90">
        <v>4.4064850035636143</v>
      </c>
      <c r="AE90">
        <v>6.0349888528642142</v>
      </c>
    </row>
    <row r="91" spans="2:31" x14ac:dyDescent="0.3">
      <c r="B91">
        <v>4.1092881151378401E-2</v>
      </c>
      <c r="C91">
        <v>5.0800487161557627E-2</v>
      </c>
      <c r="D91">
        <v>3.6209735649336931E-2</v>
      </c>
      <c r="E91">
        <v>5.4342336083559775E-2</v>
      </c>
      <c r="F91">
        <v>6.2110924926631061E-2</v>
      </c>
      <c r="G91">
        <v>8.554568432381722E-2</v>
      </c>
      <c r="H91">
        <v>0.10718419343871585</v>
      </c>
      <c r="I91">
        <v>0.12291035173391412</v>
      </c>
      <c r="J91">
        <v>0.1126028002093248</v>
      </c>
      <c r="K91">
        <v>0.15816613130306645</v>
      </c>
      <c r="L91">
        <v>0.17771718305571835</v>
      </c>
      <c r="M91">
        <v>0.15875423289817245</v>
      </c>
      <c r="N91">
        <v>0.2203464850200007</v>
      </c>
      <c r="O91">
        <v>0.19334514102766467</v>
      </c>
      <c r="P91">
        <v>0.26610145064293178</v>
      </c>
      <c r="Q91">
        <v>0.24345566880157141</v>
      </c>
      <c r="R91">
        <v>0.3566062738399447</v>
      </c>
      <c r="S91">
        <v>0.32648605258087404</v>
      </c>
      <c r="T91">
        <v>0.38174068376354475</v>
      </c>
      <c r="U91">
        <v>0.57702233286998017</v>
      </c>
      <c r="V91">
        <v>0.53389812055368457</v>
      </c>
      <c r="W91">
        <v>0.63968876611117176</v>
      </c>
      <c r="X91">
        <v>1.0080769379432311</v>
      </c>
      <c r="Y91">
        <v>0.9473383543021392</v>
      </c>
      <c r="Z91">
        <v>1.5468419739050414</v>
      </c>
      <c r="AA91">
        <v>1.4748227345293725</v>
      </c>
      <c r="AB91">
        <v>1.8823432711270764</v>
      </c>
      <c r="AC91">
        <v>2.4454237994522696</v>
      </c>
      <c r="AD91">
        <v>3.2414783324445615</v>
      </c>
      <c r="AE91">
        <v>6.0349888528642142</v>
      </c>
    </row>
    <row r="92" spans="2:31" x14ac:dyDescent="0.3">
      <c r="B92">
        <v>4.1092881151378401E-2</v>
      </c>
      <c r="C92">
        <v>3.9961078557035068E-2</v>
      </c>
      <c r="D92">
        <v>3.6209735649336931E-2</v>
      </c>
      <c r="E92">
        <v>5.4342336083559775E-2</v>
      </c>
      <c r="F92">
        <v>6.2110924926631061E-2</v>
      </c>
      <c r="G92">
        <v>7.1634372030326285E-2</v>
      </c>
      <c r="H92">
        <v>8.6556534873131891E-2</v>
      </c>
      <c r="I92">
        <v>9.9102529324702343E-2</v>
      </c>
      <c r="J92">
        <v>0.1126028002093248</v>
      </c>
      <c r="K92">
        <v>0.12706541124072349</v>
      </c>
      <c r="L92">
        <v>0.14247041425138196</v>
      </c>
      <c r="M92">
        <v>0.19849024005558089</v>
      </c>
      <c r="N92">
        <v>0.17578761866066206</v>
      </c>
      <c r="O92">
        <v>0.24302738180583</v>
      </c>
      <c r="P92">
        <v>0.21106387735954807</v>
      </c>
      <c r="Q92">
        <v>0.30785916536239527</v>
      </c>
      <c r="R92">
        <v>0.3566062738399447</v>
      </c>
      <c r="S92">
        <v>0.41567031236154062</v>
      </c>
      <c r="T92">
        <v>0.38174068376354475</v>
      </c>
      <c r="U92">
        <v>0.57702233286998017</v>
      </c>
      <c r="V92">
        <v>0.53389812055368457</v>
      </c>
      <c r="W92">
        <v>0.63968876611117176</v>
      </c>
      <c r="X92">
        <v>0.77413926328905269</v>
      </c>
      <c r="Y92">
        <v>0.9473383543021392</v>
      </c>
      <c r="Z92">
        <v>1.1738003673696575</v>
      </c>
      <c r="AA92">
        <v>1.4748227345293725</v>
      </c>
      <c r="AB92">
        <v>1.8823432711270764</v>
      </c>
      <c r="AC92">
        <v>2.4454237994522696</v>
      </c>
      <c r="AD92">
        <v>3.2414783324445615</v>
      </c>
      <c r="AE92">
        <v>6.0349888528642142</v>
      </c>
    </row>
    <row r="93" spans="2:31" x14ac:dyDescent="0.3">
      <c r="B93">
        <v>4.1092881151378401E-2</v>
      </c>
      <c r="C93">
        <v>3.9961078557035068E-2</v>
      </c>
      <c r="D93">
        <v>3.6209735649336931E-2</v>
      </c>
      <c r="E93">
        <v>5.4342336083559775E-2</v>
      </c>
      <c r="F93">
        <v>6.2110924926631061E-2</v>
      </c>
      <c r="G93">
        <v>8.554568432381722E-2</v>
      </c>
      <c r="H93">
        <v>0.10718419343871585</v>
      </c>
      <c r="I93">
        <v>0.12291035173391412</v>
      </c>
      <c r="J93">
        <v>0.1126028002093248</v>
      </c>
      <c r="K93">
        <v>0.15816613130306645</v>
      </c>
      <c r="L93">
        <v>0.17771718305571835</v>
      </c>
      <c r="M93">
        <v>0.15875423289817245</v>
      </c>
      <c r="N93">
        <v>0.17578761866066206</v>
      </c>
      <c r="O93">
        <v>0.24302738180583</v>
      </c>
      <c r="P93">
        <v>0.26610145064293178</v>
      </c>
      <c r="Q93">
        <v>0.24345566880157141</v>
      </c>
      <c r="R93">
        <v>0.3566062738399447</v>
      </c>
      <c r="S93">
        <v>0.32648605258087404</v>
      </c>
      <c r="T93">
        <v>0.38174068376354475</v>
      </c>
      <c r="U93">
        <v>0.57702233286998017</v>
      </c>
      <c r="V93">
        <v>0.53389812055368457</v>
      </c>
      <c r="W93">
        <v>0.82862681739939659</v>
      </c>
      <c r="X93">
        <v>0.77413926328905269</v>
      </c>
      <c r="Y93">
        <v>1.2406804887227747</v>
      </c>
      <c r="Z93">
        <v>1.5468419739050414</v>
      </c>
      <c r="AA93">
        <v>1.4748227345293725</v>
      </c>
      <c r="AB93">
        <v>1.8823432711270764</v>
      </c>
      <c r="AC93">
        <v>2.4454237994522696</v>
      </c>
      <c r="AD93">
        <v>3.2414783324445615</v>
      </c>
      <c r="AE93">
        <v>4.3963735164933766</v>
      </c>
    </row>
    <row r="94" spans="2:31" x14ac:dyDescent="0.3">
      <c r="B94">
        <v>4.1092881151378401E-2</v>
      </c>
      <c r="C94">
        <v>3.9961078557035068E-2</v>
      </c>
      <c r="D94">
        <v>4.8139045782297891E-2</v>
      </c>
      <c r="E94">
        <v>6.685193990710718E-2</v>
      </c>
      <c r="F94">
        <v>7.3659957771653614E-2</v>
      </c>
      <c r="G94">
        <v>7.1634372030326285E-2</v>
      </c>
      <c r="H94">
        <v>0.10718419343871585</v>
      </c>
      <c r="I94">
        <v>0.12291035173391412</v>
      </c>
      <c r="J94">
        <v>0.13989529421170291</v>
      </c>
      <c r="K94">
        <v>0.15816613130306645</v>
      </c>
      <c r="L94">
        <v>0.14247041425138196</v>
      </c>
      <c r="M94">
        <v>0.15875423289817245</v>
      </c>
      <c r="N94">
        <v>0.17578761866066206</v>
      </c>
      <c r="O94">
        <v>0.24302738180583</v>
      </c>
      <c r="P94">
        <v>0.26610145064293178</v>
      </c>
      <c r="Q94">
        <v>0.30785916536239527</v>
      </c>
      <c r="R94">
        <v>0.3566062738399447</v>
      </c>
      <c r="S94">
        <v>0.41567031236154062</v>
      </c>
      <c r="T94">
        <v>0.48787925390073811</v>
      </c>
      <c r="U94">
        <v>0.44962757999725939</v>
      </c>
      <c r="V94">
        <v>0.53389812055368457</v>
      </c>
      <c r="W94">
        <v>0.82862681739939659</v>
      </c>
      <c r="X94">
        <v>1.0080769379432311</v>
      </c>
      <c r="Y94">
        <v>1.2406804887227747</v>
      </c>
      <c r="Z94">
        <v>1.1738003673696575</v>
      </c>
      <c r="AA94">
        <v>1.9567213921253781</v>
      </c>
      <c r="AB94">
        <v>1.8823432711270764</v>
      </c>
      <c r="AC94">
        <v>2.4454237994522696</v>
      </c>
      <c r="AD94">
        <v>4.4064850035636143</v>
      </c>
      <c r="AE94">
        <v>6.0349888528642142</v>
      </c>
    </row>
    <row r="95" spans="2:31" x14ac:dyDescent="0.3">
      <c r="B95">
        <v>4.1092881151378401E-2</v>
      </c>
      <c r="C95">
        <v>5.0800487161557627E-2</v>
      </c>
      <c r="D95">
        <v>4.8139045782297891E-2</v>
      </c>
      <c r="E95">
        <v>6.685193990710718E-2</v>
      </c>
      <c r="F95">
        <v>6.2110924926631061E-2</v>
      </c>
      <c r="G95">
        <v>8.554568432381722E-2</v>
      </c>
      <c r="H95">
        <v>0.10718419343871585</v>
      </c>
      <c r="I95">
        <v>0.12291035173391412</v>
      </c>
      <c r="J95">
        <v>0.13989529421170291</v>
      </c>
      <c r="K95">
        <v>0.15816613130306645</v>
      </c>
      <c r="L95">
        <v>0.17771718305571835</v>
      </c>
      <c r="M95">
        <v>0.19849024005558089</v>
      </c>
      <c r="N95">
        <v>0.2203464850200007</v>
      </c>
      <c r="O95">
        <v>0.19334514102766467</v>
      </c>
      <c r="P95">
        <v>0.26610145064293178</v>
      </c>
      <c r="Q95">
        <v>0.24345566880157141</v>
      </c>
      <c r="R95">
        <v>0.3566062738399447</v>
      </c>
      <c r="S95">
        <v>0.32648605258087404</v>
      </c>
      <c r="T95">
        <v>0.38174068376354475</v>
      </c>
      <c r="U95">
        <v>0.44962757999725939</v>
      </c>
      <c r="V95">
        <v>0.68824372056869687</v>
      </c>
      <c r="W95">
        <v>0.82862681739939659</v>
      </c>
      <c r="X95">
        <v>1.0080769379432311</v>
      </c>
      <c r="Y95">
        <v>1.2406804887227747</v>
      </c>
      <c r="Z95">
        <v>1.1738003673696575</v>
      </c>
      <c r="AA95">
        <v>1.9567213921253781</v>
      </c>
      <c r="AB95">
        <v>2.515903273179251</v>
      </c>
      <c r="AC95">
        <v>2.4454237994522696</v>
      </c>
      <c r="AD95">
        <v>4.4064850035636143</v>
      </c>
      <c r="AE95">
        <v>6.0349888528642142</v>
      </c>
    </row>
    <row r="96" spans="2:31" x14ac:dyDescent="0.3">
      <c r="B96">
        <v>4.1092881151378401E-2</v>
      </c>
      <c r="C96">
        <v>3.9961078557035068E-2</v>
      </c>
      <c r="D96">
        <v>3.6209735649336931E-2</v>
      </c>
      <c r="E96">
        <v>6.685193990710718E-2</v>
      </c>
      <c r="F96">
        <v>7.3659957771653614E-2</v>
      </c>
      <c r="G96">
        <v>7.1634372030326285E-2</v>
      </c>
      <c r="H96">
        <v>8.6556534873131891E-2</v>
      </c>
      <c r="I96">
        <v>9.9102529324702343E-2</v>
      </c>
      <c r="J96">
        <v>0.13989529421170291</v>
      </c>
      <c r="K96">
        <v>0.12706541124072349</v>
      </c>
      <c r="L96">
        <v>0.14247041425138196</v>
      </c>
      <c r="M96">
        <v>0.19849024005558089</v>
      </c>
      <c r="N96">
        <v>0.2203464850200007</v>
      </c>
      <c r="O96">
        <v>0.19334514102766467</v>
      </c>
      <c r="P96">
        <v>0.21106387735954807</v>
      </c>
      <c r="Q96">
        <v>0.24345566880157141</v>
      </c>
      <c r="R96">
        <v>0.3566062738399447</v>
      </c>
      <c r="S96">
        <v>0.41567031236154062</v>
      </c>
      <c r="T96">
        <v>0.38174068376354475</v>
      </c>
      <c r="U96">
        <v>0.57702233286998017</v>
      </c>
      <c r="V96">
        <v>0.53389812055368457</v>
      </c>
      <c r="W96">
        <v>0.63968876611117176</v>
      </c>
      <c r="X96">
        <v>0.77413926328905269</v>
      </c>
      <c r="Y96">
        <v>0.9473383543021392</v>
      </c>
      <c r="Z96">
        <v>1.5468419739050414</v>
      </c>
      <c r="AA96">
        <v>1.9567213921253781</v>
      </c>
      <c r="AB96">
        <v>1.8823432711270764</v>
      </c>
      <c r="AC96">
        <v>2.4454237994522696</v>
      </c>
      <c r="AD96">
        <v>4.4064850035636143</v>
      </c>
      <c r="AE96">
        <v>4.3963735164933766</v>
      </c>
    </row>
    <row r="97" spans="2:31" x14ac:dyDescent="0.3">
      <c r="B97">
        <v>4.1092881151378401E-2</v>
      </c>
      <c r="C97">
        <v>5.0800487161557627E-2</v>
      </c>
      <c r="D97">
        <v>3.6209735649336931E-2</v>
      </c>
      <c r="E97">
        <v>5.4342336083559775E-2</v>
      </c>
      <c r="F97">
        <v>7.3659957771653614E-2</v>
      </c>
      <c r="G97">
        <v>8.554568432381722E-2</v>
      </c>
      <c r="H97">
        <v>0.10718419343871585</v>
      </c>
      <c r="I97">
        <v>0.12291035173391412</v>
      </c>
      <c r="J97">
        <v>0.13989529421170291</v>
      </c>
      <c r="K97">
        <v>0.12706541124072349</v>
      </c>
      <c r="L97">
        <v>0.14247041425138196</v>
      </c>
      <c r="M97">
        <v>0.19849024005558089</v>
      </c>
      <c r="N97">
        <v>0.2203464850200007</v>
      </c>
      <c r="O97">
        <v>0.24302738180583</v>
      </c>
      <c r="P97">
        <v>0.26610145064293178</v>
      </c>
      <c r="Q97">
        <v>0.24345566880157141</v>
      </c>
      <c r="R97">
        <v>0.28108563615111348</v>
      </c>
      <c r="S97">
        <v>0.32648605258087404</v>
      </c>
      <c r="T97">
        <v>0.38174068376354475</v>
      </c>
      <c r="U97">
        <v>0.44962757999725939</v>
      </c>
      <c r="V97">
        <v>0.68824372056869687</v>
      </c>
      <c r="W97">
        <v>0.63968876611117176</v>
      </c>
      <c r="X97">
        <v>0.77413926328905269</v>
      </c>
      <c r="Y97">
        <v>1.2406804887227747</v>
      </c>
      <c r="Z97">
        <v>1.5468419739050414</v>
      </c>
      <c r="AA97">
        <v>1.9567213921253781</v>
      </c>
      <c r="AB97">
        <v>2.515903273179251</v>
      </c>
      <c r="AC97">
        <v>3.295007270560403</v>
      </c>
      <c r="AD97">
        <v>4.4064850035636143</v>
      </c>
      <c r="AE97">
        <v>4.3963735164933766</v>
      </c>
    </row>
    <row r="98" spans="2:31" x14ac:dyDescent="0.3">
      <c r="B98">
        <v>4.1092881151378401E-2</v>
      </c>
      <c r="C98">
        <v>3.9961078557035068E-2</v>
      </c>
      <c r="D98">
        <v>3.6209735649336931E-2</v>
      </c>
      <c r="E98">
        <v>6.685193990710718E-2</v>
      </c>
      <c r="F98">
        <v>7.3659957771653614E-2</v>
      </c>
      <c r="G98">
        <v>8.554568432381722E-2</v>
      </c>
      <c r="H98">
        <v>0.10718419343871585</v>
      </c>
      <c r="I98">
        <v>9.9102529324702343E-2</v>
      </c>
      <c r="J98">
        <v>0.1126028002093248</v>
      </c>
      <c r="K98">
        <v>0.12706541124072349</v>
      </c>
      <c r="L98">
        <v>0.14247041425138196</v>
      </c>
      <c r="M98">
        <v>0.15875423289817245</v>
      </c>
      <c r="N98">
        <v>0.17578761866066206</v>
      </c>
      <c r="O98">
        <v>0.19334514102766467</v>
      </c>
      <c r="P98">
        <v>0.26610145064293178</v>
      </c>
      <c r="Q98">
        <v>0.30785916536239527</v>
      </c>
      <c r="R98">
        <v>0.28108563615111348</v>
      </c>
      <c r="S98">
        <v>0.41567031236154062</v>
      </c>
      <c r="T98">
        <v>0.48787925390073811</v>
      </c>
      <c r="U98">
        <v>0.57702233286998017</v>
      </c>
      <c r="V98">
        <v>0.68824372056869687</v>
      </c>
      <c r="W98">
        <v>0.63968876611117176</v>
      </c>
      <c r="X98">
        <v>0.77413926328905269</v>
      </c>
      <c r="Y98">
        <v>0.9473383543021392</v>
      </c>
      <c r="Z98">
        <v>1.5468419739050414</v>
      </c>
      <c r="AA98">
        <v>1.4748227345293725</v>
      </c>
      <c r="AB98">
        <v>2.515903273179251</v>
      </c>
      <c r="AC98">
        <v>3.295007270560403</v>
      </c>
      <c r="AD98">
        <v>3.2414783324445615</v>
      </c>
      <c r="AE98">
        <v>6.0349888528642142</v>
      </c>
    </row>
    <row r="99" spans="2:31" x14ac:dyDescent="0.3">
      <c r="B99">
        <v>4.1092881151378401E-2</v>
      </c>
      <c r="C99">
        <v>3.9961078557035068E-2</v>
      </c>
      <c r="D99">
        <v>4.8139045782297891E-2</v>
      </c>
      <c r="E99">
        <v>6.685193990710718E-2</v>
      </c>
      <c r="F99">
        <v>6.2110924926631061E-2</v>
      </c>
      <c r="G99">
        <v>7.1634372030326285E-2</v>
      </c>
      <c r="H99">
        <v>0.10718419343871585</v>
      </c>
      <c r="I99">
        <v>9.9102529324702343E-2</v>
      </c>
      <c r="J99">
        <v>0.1126028002093248</v>
      </c>
      <c r="K99">
        <v>0.12706541124072349</v>
      </c>
      <c r="L99">
        <v>0.17771718305571835</v>
      </c>
      <c r="M99">
        <v>0.19849024005558089</v>
      </c>
      <c r="N99">
        <v>0.17578761866066206</v>
      </c>
      <c r="O99">
        <v>0.24302738180583</v>
      </c>
      <c r="P99">
        <v>0.26610145064293178</v>
      </c>
      <c r="Q99">
        <v>0.30785916536239527</v>
      </c>
      <c r="R99">
        <v>0.28108563615111348</v>
      </c>
      <c r="S99">
        <v>0.41567031236154062</v>
      </c>
      <c r="T99">
        <v>0.48787925390073811</v>
      </c>
      <c r="U99">
        <v>0.57702233286998017</v>
      </c>
      <c r="V99">
        <v>0.68824372056869687</v>
      </c>
      <c r="W99">
        <v>0.63968876611117176</v>
      </c>
      <c r="X99">
        <v>0.77413926328905269</v>
      </c>
      <c r="Y99">
        <v>0.9473383543021392</v>
      </c>
      <c r="Z99">
        <v>1.1738003673696575</v>
      </c>
      <c r="AA99">
        <v>1.9567213921253781</v>
      </c>
      <c r="AB99">
        <v>2.515903273179251</v>
      </c>
      <c r="AC99">
        <v>2.4454237994522696</v>
      </c>
      <c r="AD99">
        <v>3.2414783324445615</v>
      </c>
      <c r="AE99">
        <v>4.3963735164933766</v>
      </c>
    </row>
    <row r="100" spans="2:31" x14ac:dyDescent="0.3">
      <c r="B100">
        <v>4.1092881151378401E-2</v>
      </c>
      <c r="C100">
        <v>5.0800487161557627E-2</v>
      </c>
      <c r="D100">
        <v>3.6209735649336931E-2</v>
      </c>
      <c r="E100">
        <v>6.685193990710718E-2</v>
      </c>
      <c r="F100">
        <v>6.2110924926631061E-2</v>
      </c>
      <c r="G100">
        <v>7.1634372030326285E-2</v>
      </c>
      <c r="H100">
        <v>0.10718419343871585</v>
      </c>
      <c r="I100">
        <v>0.12291035173391412</v>
      </c>
      <c r="J100">
        <v>0.1126028002093248</v>
      </c>
      <c r="K100">
        <v>0.15816613130306645</v>
      </c>
      <c r="L100">
        <v>0.14247041425138196</v>
      </c>
      <c r="M100">
        <v>0.19849024005558089</v>
      </c>
      <c r="N100">
        <v>0.2203464850200007</v>
      </c>
      <c r="O100">
        <v>0.19334514102766467</v>
      </c>
      <c r="P100">
        <v>0.26610145064293178</v>
      </c>
      <c r="Q100">
        <v>0.24345566880157141</v>
      </c>
      <c r="R100">
        <v>0.3566062738399447</v>
      </c>
      <c r="S100">
        <v>0.32648605258087404</v>
      </c>
      <c r="T100">
        <v>0.38174068376354475</v>
      </c>
      <c r="U100">
        <v>0.57702233286998017</v>
      </c>
      <c r="V100">
        <v>0.68824372056869687</v>
      </c>
      <c r="W100">
        <v>0.82862681739939659</v>
      </c>
      <c r="X100">
        <v>0.77413926328905269</v>
      </c>
      <c r="Y100">
        <v>0.9473383543021392</v>
      </c>
      <c r="Z100">
        <v>1.1738003673696575</v>
      </c>
      <c r="AA100">
        <v>1.4748227345293725</v>
      </c>
      <c r="AB100">
        <v>2.515903273179251</v>
      </c>
      <c r="AC100">
        <v>2.4454237994522696</v>
      </c>
      <c r="AD100">
        <v>4.4064850035636143</v>
      </c>
      <c r="AE100">
        <v>4.3963735164933766</v>
      </c>
    </row>
    <row r="101" spans="2:31" x14ac:dyDescent="0.3">
      <c r="B101">
        <v>4.1092881151378401E-2</v>
      </c>
      <c r="C101">
        <v>5.0800487161557627E-2</v>
      </c>
      <c r="D101">
        <v>4.8139045782297891E-2</v>
      </c>
      <c r="E101">
        <v>5.4342336083559775E-2</v>
      </c>
      <c r="F101">
        <v>7.3659957771653614E-2</v>
      </c>
      <c r="G101">
        <v>7.1634372030326285E-2</v>
      </c>
      <c r="H101">
        <v>0.10718419343871585</v>
      </c>
      <c r="I101">
        <v>0.12291035173391412</v>
      </c>
      <c r="J101">
        <v>0.1126028002093248</v>
      </c>
      <c r="K101">
        <v>0.12706541124072349</v>
      </c>
      <c r="L101">
        <v>0.14247041425138196</v>
      </c>
      <c r="M101">
        <v>0.15875423289817245</v>
      </c>
      <c r="N101">
        <v>0.17578761866066206</v>
      </c>
      <c r="O101">
        <v>0.19334514102766467</v>
      </c>
      <c r="P101">
        <v>0.26610145064293178</v>
      </c>
      <c r="Q101">
        <v>0.30785916536239527</v>
      </c>
      <c r="R101">
        <v>0.3566062738399447</v>
      </c>
      <c r="S101">
        <v>0.32648605258087404</v>
      </c>
      <c r="T101">
        <v>0.38174068376354475</v>
      </c>
      <c r="U101">
        <v>0.57702233286998017</v>
      </c>
      <c r="V101">
        <v>0.68824372056869687</v>
      </c>
      <c r="W101">
        <v>0.82862681739939659</v>
      </c>
      <c r="X101">
        <v>0.77413926328905269</v>
      </c>
      <c r="Y101">
        <v>1.2406804887227747</v>
      </c>
      <c r="Z101">
        <v>1.1738003673696575</v>
      </c>
      <c r="AA101">
        <v>1.9567213921253781</v>
      </c>
      <c r="AB101">
        <v>2.515903273179251</v>
      </c>
      <c r="AC101">
        <v>2.4454237994522696</v>
      </c>
      <c r="AD101">
        <v>3.2414783324445615</v>
      </c>
      <c r="AE101">
        <v>6.0349888528642142</v>
      </c>
    </row>
    <row r="102" spans="2:31" x14ac:dyDescent="0.3">
      <c r="B102">
        <v>4.1092881151378401E-2</v>
      </c>
      <c r="C102">
        <v>5.0800487161557627E-2</v>
      </c>
      <c r="D102">
        <v>3.6209735649336931E-2</v>
      </c>
      <c r="E102">
        <v>5.4342336083559775E-2</v>
      </c>
      <c r="F102">
        <v>6.2110924926631061E-2</v>
      </c>
      <c r="G102">
        <v>7.1634372030326285E-2</v>
      </c>
      <c r="H102">
        <v>8.6556534873131891E-2</v>
      </c>
      <c r="I102">
        <v>0.12291035173391412</v>
      </c>
      <c r="J102">
        <v>0.1126028002093248</v>
      </c>
      <c r="K102">
        <v>0.15816613130306645</v>
      </c>
      <c r="L102">
        <v>0.17771718305571835</v>
      </c>
      <c r="M102">
        <v>0.19849024005558089</v>
      </c>
      <c r="N102">
        <v>0.17578761866066206</v>
      </c>
      <c r="O102">
        <v>0.24302738180583</v>
      </c>
      <c r="P102">
        <v>0.26610145064293178</v>
      </c>
      <c r="Q102">
        <v>0.30785916536239527</v>
      </c>
      <c r="R102">
        <v>0.3566062738399447</v>
      </c>
      <c r="S102">
        <v>0.32648605258087404</v>
      </c>
      <c r="T102">
        <v>0.48787925390073811</v>
      </c>
      <c r="U102">
        <v>0.57702233286998017</v>
      </c>
      <c r="V102">
        <v>0.68824372056869687</v>
      </c>
      <c r="W102">
        <v>0.82862681739939659</v>
      </c>
      <c r="X102">
        <v>1.0080769379432311</v>
      </c>
      <c r="Y102">
        <v>0.9473383543021392</v>
      </c>
      <c r="Z102">
        <v>1.1738003673696575</v>
      </c>
      <c r="AA102">
        <v>1.4748227345293725</v>
      </c>
      <c r="AB102">
        <v>1.8823432711270764</v>
      </c>
      <c r="AC102">
        <v>3.295007270560403</v>
      </c>
      <c r="AD102">
        <v>4.4064850035636143</v>
      </c>
      <c r="AE102">
        <v>6.0349888528642142</v>
      </c>
    </row>
    <row r="103" spans="2:31" x14ac:dyDescent="0.3">
      <c r="B103">
        <v>4.1092881151378401E-2</v>
      </c>
      <c r="C103">
        <v>5.0800487161557627E-2</v>
      </c>
      <c r="D103">
        <v>3.6209735649336931E-2</v>
      </c>
      <c r="E103">
        <v>5.4342336083559775E-2</v>
      </c>
      <c r="F103">
        <v>6.2110924926631061E-2</v>
      </c>
      <c r="G103">
        <v>7.1634372030326285E-2</v>
      </c>
      <c r="H103">
        <v>0.10718419343871585</v>
      </c>
      <c r="I103">
        <v>0.12291035173391412</v>
      </c>
      <c r="J103">
        <v>0.1126028002093248</v>
      </c>
      <c r="K103">
        <v>0.12706541124072349</v>
      </c>
      <c r="L103">
        <v>0.14247041425138196</v>
      </c>
      <c r="M103">
        <v>0.15875423289817245</v>
      </c>
      <c r="N103">
        <v>0.17578761866066206</v>
      </c>
      <c r="O103">
        <v>0.24302738180583</v>
      </c>
      <c r="P103">
        <v>0.21106387735954807</v>
      </c>
      <c r="Q103">
        <v>0.30785916536239527</v>
      </c>
      <c r="R103">
        <v>0.3566062738399447</v>
      </c>
      <c r="S103">
        <v>0.32648605258087404</v>
      </c>
      <c r="T103">
        <v>0.38174068376354475</v>
      </c>
      <c r="U103">
        <v>0.44962757999725939</v>
      </c>
      <c r="V103">
        <v>0.53389812055368457</v>
      </c>
      <c r="W103">
        <v>0.82862681739939659</v>
      </c>
      <c r="X103">
        <v>1.0080769379432311</v>
      </c>
      <c r="Y103">
        <v>1.2406804887227747</v>
      </c>
      <c r="Z103">
        <v>1.5468419739050414</v>
      </c>
      <c r="AA103">
        <v>1.9567213921253781</v>
      </c>
      <c r="AB103">
        <v>2.515903273179251</v>
      </c>
      <c r="AC103">
        <v>3.295007270560403</v>
      </c>
      <c r="AD103">
        <v>3.2414783324445615</v>
      </c>
      <c r="AE103">
        <v>4.3963735164933766</v>
      </c>
    </row>
    <row r="104" spans="2:31" x14ac:dyDescent="0.3">
      <c r="B104">
        <v>4.1092881151378401E-2</v>
      </c>
      <c r="C104">
        <v>5.0800487161557627E-2</v>
      </c>
      <c r="D104">
        <v>3.6209735649336931E-2</v>
      </c>
      <c r="E104">
        <v>6.685193990710718E-2</v>
      </c>
      <c r="F104">
        <v>6.2110924926631061E-2</v>
      </c>
      <c r="G104">
        <v>8.554568432381722E-2</v>
      </c>
      <c r="H104">
        <v>8.6556534873131891E-2</v>
      </c>
      <c r="I104">
        <v>0.12291035173391412</v>
      </c>
      <c r="J104">
        <v>0.13989529421170291</v>
      </c>
      <c r="K104">
        <v>0.15816613130306645</v>
      </c>
      <c r="L104">
        <v>0.14247041425138196</v>
      </c>
      <c r="M104">
        <v>0.15875423289817245</v>
      </c>
      <c r="N104">
        <v>0.17578761866066206</v>
      </c>
      <c r="O104">
        <v>0.19334514102766467</v>
      </c>
      <c r="P104">
        <v>0.26610145064293178</v>
      </c>
      <c r="Q104">
        <v>0.24345566880157141</v>
      </c>
      <c r="R104">
        <v>0.28108563615111348</v>
      </c>
      <c r="S104">
        <v>0.32648605258087404</v>
      </c>
      <c r="T104">
        <v>0.38174068376354475</v>
      </c>
      <c r="U104">
        <v>0.57702233286998017</v>
      </c>
      <c r="V104">
        <v>0.68824372056869687</v>
      </c>
      <c r="W104">
        <v>0.63968876611117176</v>
      </c>
      <c r="X104">
        <v>0.77413926328905269</v>
      </c>
      <c r="Y104">
        <v>0.9473383543021392</v>
      </c>
      <c r="Z104">
        <v>1.1738003673696575</v>
      </c>
      <c r="AA104">
        <v>1.4748227345293725</v>
      </c>
      <c r="AB104">
        <v>2.515903273179251</v>
      </c>
      <c r="AC104">
        <v>3.295007270560403</v>
      </c>
      <c r="AD104">
        <v>4.4064850035636143</v>
      </c>
      <c r="AE104">
        <v>6.0349888528642142</v>
      </c>
    </row>
    <row r="105" spans="2:31" x14ac:dyDescent="0.3">
      <c r="B105">
        <v>4.1092881151378401E-2</v>
      </c>
      <c r="C105">
        <v>3.9961078557035068E-2</v>
      </c>
      <c r="D105">
        <v>4.8139045782297891E-2</v>
      </c>
      <c r="E105">
        <v>6.685193990710718E-2</v>
      </c>
      <c r="F105">
        <v>6.2110924926631061E-2</v>
      </c>
      <c r="G105">
        <v>7.1634372030326285E-2</v>
      </c>
      <c r="H105">
        <v>0.10718419343871585</v>
      </c>
      <c r="I105">
        <v>9.9102529324702343E-2</v>
      </c>
      <c r="J105">
        <v>0.1126028002093248</v>
      </c>
      <c r="K105">
        <v>0.15816613130306645</v>
      </c>
      <c r="L105">
        <v>0.17771718305571835</v>
      </c>
      <c r="M105">
        <v>0.15875423289817245</v>
      </c>
      <c r="N105">
        <v>0.17578761866066206</v>
      </c>
      <c r="O105">
        <v>0.24302738180583</v>
      </c>
      <c r="P105">
        <v>0.26610145064293178</v>
      </c>
      <c r="Q105">
        <v>0.30785916536239527</v>
      </c>
      <c r="R105">
        <v>0.3566062738399447</v>
      </c>
      <c r="S105">
        <v>0.41567031236154062</v>
      </c>
      <c r="T105">
        <v>0.48787925390073811</v>
      </c>
      <c r="U105">
        <v>0.44962757999725939</v>
      </c>
      <c r="V105">
        <v>0.53389812055368457</v>
      </c>
      <c r="W105">
        <v>0.82862681739939659</v>
      </c>
      <c r="X105">
        <v>1.0080769379432311</v>
      </c>
      <c r="Y105">
        <v>0.9473383543021392</v>
      </c>
      <c r="Z105">
        <v>1.1738003673696575</v>
      </c>
      <c r="AA105">
        <v>1.4748227345293725</v>
      </c>
      <c r="AB105">
        <v>1.8823432711270764</v>
      </c>
      <c r="AC105">
        <v>3.295007270560403</v>
      </c>
      <c r="AD105">
        <v>3.2414783324445615</v>
      </c>
      <c r="AE105">
        <v>6.0349888528642142</v>
      </c>
    </row>
    <row r="106" spans="2:31" x14ac:dyDescent="0.3">
      <c r="B106">
        <v>4.1092881151378401E-2</v>
      </c>
      <c r="C106">
        <v>3.9961078557035068E-2</v>
      </c>
      <c r="D106">
        <v>3.6209735649336931E-2</v>
      </c>
      <c r="E106">
        <v>5.4342336083559775E-2</v>
      </c>
      <c r="F106">
        <v>6.2110924926631061E-2</v>
      </c>
      <c r="G106">
        <v>8.554568432381722E-2</v>
      </c>
      <c r="H106">
        <v>0.10718419343871585</v>
      </c>
      <c r="I106">
        <v>9.9102529324702343E-2</v>
      </c>
      <c r="J106">
        <v>0.1126028002093248</v>
      </c>
      <c r="K106">
        <v>0.15816613130306645</v>
      </c>
      <c r="L106">
        <v>0.17771718305571835</v>
      </c>
      <c r="M106">
        <v>0.19849024005558089</v>
      </c>
      <c r="N106">
        <v>0.2203464850200007</v>
      </c>
      <c r="O106">
        <v>0.24302738180583</v>
      </c>
      <c r="P106">
        <v>0.26610145064293178</v>
      </c>
      <c r="Q106">
        <v>0.24345566880157141</v>
      </c>
      <c r="R106">
        <v>0.3566062738399447</v>
      </c>
      <c r="S106">
        <v>0.41567031236154062</v>
      </c>
      <c r="T106">
        <v>0.48787925390073811</v>
      </c>
      <c r="U106">
        <v>0.57702233286998017</v>
      </c>
      <c r="V106">
        <v>0.53389812055368457</v>
      </c>
      <c r="W106">
        <v>0.82862681739939659</v>
      </c>
      <c r="X106">
        <v>1.0080769379432311</v>
      </c>
      <c r="Y106">
        <v>0.9473383543021392</v>
      </c>
      <c r="Z106">
        <v>1.1738003673696575</v>
      </c>
      <c r="AA106">
        <v>1.9567213921253781</v>
      </c>
      <c r="AB106">
        <v>2.515903273179251</v>
      </c>
      <c r="AC106">
        <v>2.4454237994522696</v>
      </c>
      <c r="AD106">
        <v>4.4064850035636143</v>
      </c>
      <c r="AE106">
        <v>6.0349888528642142</v>
      </c>
    </row>
    <row r="107" spans="2:31" x14ac:dyDescent="0.3">
      <c r="B107">
        <v>4.1092881151378401E-2</v>
      </c>
      <c r="C107">
        <v>3.9961078557035068E-2</v>
      </c>
      <c r="D107">
        <v>4.8139045782297891E-2</v>
      </c>
      <c r="E107">
        <v>6.685193990710718E-2</v>
      </c>
      <c r="F107">
        <v>7.3659957771653614E-2</v>
      </c>
      <c r="G107">
        <v>7.1634372030326285E-2</v>
      </c>
      <c r="H107">
        <v>8.6556534873131891E-2</v>
      </c>
      <c r="I107">
        <v>9.9102529324702343E-2</v>
      </c>
      <c r="J107">
        <v>0.13989529421170291</v>
      </c>
      <c r="K107">
        <v>0.15816613130306645</v>
      </c>
      <c r="L107">
        <v>0.17771718305571835</v>
      </c>
      <c r="M107">
        <v>0.15875423289817245</v>
      </c>
      <c r="N107">
        <v>0.17578761866066206</v>
      </c>
      <c r="O107">
        <v>0.24302738180583</v>
      </c>
      <c r="P107">
        <v>0.21106387735954807</v>
      </c>
      <c r="Q107">
        <v>0.24345566880157141</v>
      </c>
      <c r="R107">
        <v>0.3566062738399447</v>
      </c>
      <c r="S107">
        <v>0.41567031236154062</v>
      </c>
      <c r="T107">
        <v>0.48787925390073811</v>
      </c>
      <c r="U107">
        <v>0.57702233286998017</v>
      </c>
      <c r="V107">
        <v>0.53389812055368457</v>
      </c>
      <c r="W107">
        <v>0.82862681739939659</v>
      </c>
      <c r="X107">
        <v>0.77413926328905269</v>
      </c>
      <c r="Y107">
        <v>0.9473383543021392</v>
      </c>
      <c r="Z107">
        <v>1.1738003673696575</v>
      </c>
      <c r="AA107">
        <v>1.4748227345293725</v>
      </c>
      <c r="AB107">
        <v>1.8823432711270764</v>
      </c>
      <c r="AC107">
        <v>2.4454237994522696</v>
      </c>
      <c r="AD107">
        <v>3.2414783324445615</v>
      </c>
      <c r="AE107">
        <v>6.0349888528642142</v>
      </c>
    </row>
    <row r="108" spans="2:31" x14ac:dyDescent="0.3">
      <c r="B108">
        <v>4.1092881151378401E-2</v>
      </c>
      <c r="C108">
        <v>5.0800487161557627E-2</v>
      </c>
      <c r="D108">
        <v>4.8139045782297891E-2</v>
      </c>
      <c r="E108">
        <v>5.4342336083559775E-2</v>
      </c>
      <c r="F108">
        <v>6.2110924926631061E-2</v>
      </c>
      <c r="G108">
        <v>7.1634372030326285E-2</v>
      </c>
      <c r="H108">
        <v>8.6556534873131891E-2</v>
      </c>
      <c r="I108">
        <v>0.12291035173391412</v>
      </c>
      <c r="J108">
        <v>0.13989529421170291</v>
      </c>
      <c r="K108">
        <v>0.12706541124072349</v>
      </c>
      <c r="L108">
        <v>0.14247041425138196</v>
      </c>
      <c r="M108">
        <v>0.15875423289817245</v>
      </c>
      <c r="N108">
        <v>0.17578761866066206</v>
      </c>
      <c r="O108">
        <v>0.24302738180583</v>
      </c>
      <c r="P108">
        <v>0.26610145064293178</v>
      </c>
      <c r="Q108">
        <v>0.30785916536239527</v>
      </c>
      <c r="R108">
        <v>0.3566062738399447</v>
      </c>
      <c r="S108">
        <v>0.41567031236154062</v>
      </c>
      <c r="T108">
        <v>0.38174068376354475</v>
      </c>
      <c r="U108">
        <v>0.44962757999725939</v>
      </c>
      <c r="V108">
        <v>0.68824372056869687</v>
      </c>
      <c r="W108">
        <v>0.63968876611117176</v>
      </c>
      <c r="X108">
        <v>0.77413926328905269</v>
      </c>
      <c r="Y108">
        <v>0.9473383543021392</v>
      </c>
      <c r="Z108">
        <v>1.1738003673696575</v>
      </c>
      <c r="AA108">
        <v>1.4748227345293725</v>
      </c>
      <c r="AB108">
        <v>1.8823432711270764</v>
      </c>
      <c r="AC108">
        <v>3.295007270560403</v>
      </c>
      <c r="AD108">
        <v>4.4064850035636143</v>
      </c>
      <c r="AE108">
        <v>4.3963735164933766</v>
      </c>
    </row>
    <row r="109" spans="2:31" x14ac:dyDescent="0.3">
      <c r="B109">
        <v>4.1092881151378401E-2</v>
      </c>
      <c r="C109">
        <v>3.9961078557035068E-2</v>
      </c>
      <c r="D109">
        <v>3.6209735649336931E-2</v>
      </c>
      <c r="E109">
        <v>5.4342336083559775E-2</v>
      </c>
      <c r="F109">
        <v>7.3659957771653614E-2</v>
      </c>
      <c r="G109">
        <v>7.1634372030326285E-2</v>
      </c>
      <c r="H109">
        <v>8.6556534873131891E-2</v>
      </c>
      <c r="I109">
        <v>0.12291035173391412</v>
      </c>
      <c r="J109">
        <v>0.1126028002093248</v>
      </c>
      <c r="K109">
        <v>0.15816613130306645</v>
      </c>
      <c r="L109">
        <v>0.14247041425138196</v>
      </c>
      <c r="M109">
        <v>0.15875423289817245</v>
      </c>
      <c r="N109">
        <v>0.2203464850200007</v>
      </c>
      <c r="O109">
        <v>0.24302738180583</v>
      </c>
      <c r="P109">
        <v>0.26610145064293178</v>
      </c>
      <c r="Q109">
        <v>0.24345566880157141</v>
      </c>
      <c r="R109">
        <v>0.3566062738399447</v>
      </c>
      <c r="S109">
        <v>0.41567031236154062</v>
      </c>
      <c r="T109">
        <v>0.38174068376354475</v>
      </c>
      <c r="U109">
        <v>0.44962757999725939</v>
      </c>
      <c r="V109">
        <v>0.53389812055368457</v>
      </c>
      <c r="W109">
        <v>0.63968876611117176</v>
      </c>
      <c r="X109">
        <v>0.77413926328905269</v>
      </c>
      <c r="Y109">
        <v>0.9473383543021392</v>
      </c>
      <c r="Z109">
        <v>1.1738003673696575</v>
      </c>
      <c r="AA109">
        <v>1.4748227345293725</v>
      </c>
      <c r="AB109">
        <v>1.8823432711270764</v>
      </c>
      <c r="AC109">
        <v>2.4454237994522696</v>
      </c>
      <c r="AD109">
        <v>4.4064850035636143</v>
      </c>
      <c r="AE109">
        <v>4.3963735164933766</v>
      </c>
    </row>
    <row r="110" spans="2:31" x14ac:dyDescent="0.3">
      <c r="B110">
        <v>4.1092881151378401E-2</v>
      </c>
      <c r="C110">
        <v>5.0800487161557627E-2</v>
      </c>
      <c r="D110">
        <v>4.8139045782297891E-2</v>
      </c>
      <c r="E110">
        <v>5.4342336083559775E-2</v>
      </c>
      <c r="F110">
        <v>7.3659957771653614E-2</v>
      </c>
      <c r="G110">
        <v>8.554568432381722E-2</v>
      </c>
      <c r="H110">
        <v>8.6556534873131891E-2</v>
      </c>
      <c r="I110">
        <v>0.12291035173391412</v>
      </c>
      <c r="J110">
        <v>0.13989529421170291</v>
      </c>
      <c r="K110">
        <v>0.15816613130306645</v>
      </c>
      <c r="L110">
        <v>0.17771718305571835</v>
      </c>
      <c r="M110">
        <v>0.19849024005558089</v>
      </c>
      <c r="N110">
        <v>0.17578761866066206</v>
      </c>
      <c r="O110">
        <v>0.24302738180583</v>
      </c>
      <c r="P110">
        <v>0.21106387735954807</v>
      </c>
      <c r="Q110">
        <v>0.24345566880157141</v>
      </c>
      <c r="R110">
        <v>0.28108563615111348</v>
      </c>
      <c r="S110">
        <v>0.41567031236154062</v>
      </c>
      <c r="T110">
        <v>0.48787925390073811</v>
      </c>
      <c r="U110">
        <v>0.44962757999725939</v>
      </c>
      <c r="V110">
        <v>0.53389812055368457</v>
      </c>
      <c r="W110">
        <v>0.82862681739939659</v>
      </c>
      <c r="X110">
        <v>1.0080769379432311</v>
      </c>
      <c r="Y110">
        <v>1.2406804887227747</v>
      </c>
      <c r="Z110">
        <v>1.1738003673696575</v>
      </c>
      <c r="AA110">
        <v>1.4748227345293725</v>
      </c>
      <c r="AB110">
        <v>2.515903273179251</v>
      </c>
      <c r="AC110">
        <v>3.295007270560403</v>
      </c>
      <c r="AD110">
        <v>3.2414783324445615</v>
      </c>
      <c r="AE110">
        <v>6.0349888528642142</v>
      </c>
    </row>
    <row r="111" spans="2:31" x14ac:dyDescent="0.3">
      <c r="B111">
        <v>4.1092881151378401E-2</v>
      </c>
      <c r="C111">
        <v>5.0800487161557627E-2</v>
      </c>
      <c r="D111">
        <v>3.6209735649336931E-2</v>
      </c>
      <c r="E111">
        <v>6.685193990710718E-2</v>
      </c>
      <c r="F111">
        <v>6.2110924926631061E-2</v>
      </c>
      <c r="G111">
        <v>8.554568432381722E-2</v>
      </c>
      <c r="H111">
        <v>8.6556534873131891E-2</v>
      </c>
      <c r="I111">
        <v>0.12291035173391412</v>
      </c>
      <c r="J111">
        <v>0.13989529421170291</v>
      </c>
      <c r="K111">
        <v>0.12706541124072349</v>
      </c>
      <c r="L111">
        <v>0.17771718305571835</v>
      </c>
      <c r="M111">
        <v>0.15875423289817245</v>
      </c>
      <c r="N111">
        <v>0.2203464850200007</v>
      </c>
      <c r="O111">
        <v>0.24302738180583</v>
      </c>
      <c r="P111">
        <v>0.26610145064293178</v>
      </c>
      <c r="Q111">
        <v>0.30785916536239527</v>
      </c>
      <c r="R111">
        <v>0.28108563615111348</v>
      </c>
      <c r="S111">
        <v>0.32648605258087404</v>
      </c>
      <c r="T111">
        <v>0.48787925390073811</v>
      </c>
      <c r="U111">
        <v>0.57702233286998017</v>
      </c>
      <c r="V111">
        <v>0.53389812055368457</v>
      </c>
      <c r="W111">
        <v>0.82862681739939659</v>
      </c>
      <c r="X111">
        <v>1.0080769379432311</v>
      </c>
      <c r="Y111">
        <v>1.2406804887227747</v>
      </c>
      <c r="Z111">
        <v>1.1738003673696575</v>
      </c>
      <c r="AA111">
        <v>1.9567213921253781</v>
      </c>
      <c r="AB111">
        <v>2.515903273179251</v>
      </c>
      <c r="AC111">
        <v>3.295007270560403</v>
      </c>
      <c r="AD111">
        <v>4.4064850035636143</v>
      </c>
      <c r="AE111">
        <v>6.0349888528642142</v>
      </c>
    </row>
    <row r="112" spans="2:31" x14ac:dyDescent="0.3">
      <c r="B112">
        <v>4.1092881151378401E-2</v>
      </c>
      <c r="C112">
        <v>3.9961078557035068E-2</v>
      </c>
      <c r="D112">
        <v>3.6209735649336931E-2</v>
      </c>
      <c r="E112">
        <v>5.4342336083559775E-2</v>
      </c>
      <c r="F112">
        <v>6.2110924926631061E-2</v>
      </c>
      <c r="G112">
        <v>7.1634372030326285E-2</v>
      </c>
      <c r="H112">
        <v>0.10718419343871585</v>
      </c>
      <c r="I112">
        <v>9.9102529324702343E-2</v>
      </c>
      <c r="J112">
        <v>0.13989529421170291</v>
      </c>
      <c r="K112">
        <v>0.15816613130306645</v>
      </c>
      <c r="L112">
        <v>0.17771718305571835</v>
      </c>
      <c r="M112">
        <v>0.19849024005558089</v>
      </c>
      <c r="N112">
        <v>0.17578761866066206</v>
      </c>
      <c r="O112">
        <v>0.19334514102766467</v>
      </c>
      <c r="P112">
        <v>0.26610145064293178</v>
      </c>
      <c r="Q112">
        <v>0.24345566880157141</v>
      </c>
      <c r="R112">
        <v>0.28108563615111348</v>
      </c>
      <c r="S112">
        <v>0.41567031236154062</v>
      </c>
      <c r="T112">
        <v>0.38174068376354475</v>
      </c>
      <c r="U112">
        <v>0.44962757999725939</v>
      </c>
      <c r="V112">
        <v>0.53389812055368457</v>
      </c>
      <c r="W112">
        <v>0.63968876611117176</v>
      </c>
      <c r="X112">
        <v>1.0080769379432311</v>
      </c>
      <c r="Y112">
        <v>0.9473383543021392</v>
      </c>
      <c r="Z112">
        <v>1.1738003673696575</v>
      </c>
      <c r="AA112">
        <v>1.4748227345293725</v>
      </c>
      <c r="AB112">
        <v>1.8823432711270764</v>
      </c>
      <c r="AC112">
        <v>2.4454237994522696</v>
      </c>
      <c r="AD112">
        <v>3.2414783324445615</v>
      </c>
      <c r="AE112">
        <v>6.0349888528642142</v>
      </c>
    </row>
    <row r="113" spans="2:31" x14ac:dyDescent="0.3">
      <c r="B113">
        <v>4.1092881151378401E-2</v>
      </c>
      <c r="C113">
        <v>5.0800487161557627E-2</v>
      </c>
      <c r="D113">
        <v>4.8139045782297891E-2</v>
      </c>
      <c r="E113">
        <v>6.685193990710718E-2</v>
      </c>
      <c r="F113">
        <v>7.3659957771653614E-2</v>
      </c>
      <c r="G113">
        <v>8.554568432381722E-2</v>
      </c>
      <c r="H113">
        <v>8.6556534873131891E-2</v>
      </c>
      <c r="I113">
        <v>0.12291035173391412</v>
      </c>
      <c r="J113">
        <v>0.13989529421170291</v>
      </c>
      <c r="K113">
        <v>0.12706541124072349</v>
      </c>
      <c r="L113">
        <v>0.14247041425138196</v>
      </c>
      <c r="M113">
        <v>0.19849024005558089</v>
      </c>
      <c r="N113">
        <v>0.17578761866066206</v>
      </c>
      <c r="O113">
        <v>0.19334514102766467</v>
      </c>
      <c r="P113">
        <v>0.26610145064293178</v>
      </c>
      <c r="Q113">
        <v>0.30785916536239527</v>
      </c>
      <c r="R113">
        <v>0.3566062738399447</v>
      </c>
      <c r="S113">
        <v>0.32648605258087404</v>
      </c>
      <c r="T113">
        <v>0.38174068376354475</v>
      </c>
      <c r="U113">
        <v>0.44962757999725939</v>
      </c>
      <c r="V113">
        <v>0.68824372056869687</v>
      </c>
      <c r="W113">
        <v>0.63968876611117176</v>
      </c>
      <c r="X113">
        <v>1.0080769379432311</v>
      </c>
      <c r="Y113">
        <v>1.2406804887227747</v>
      </c>
      <c r="Z113">
        <v>1.5468419739050414</v>
      </c>
      <c r="AA113">
        <v>1.4748227345293725</v>
      </c>
      <c r="AB113">
        <v>1.8823432711270764</v>
      </c>
      <c r="AC113">
        <v>3.295007270560403</v>
      </c>
      <c r="AD113">
        <v>4.4064850035636143</v>
      </c>
      <c r="AE113">
        <v>4.3963735164933766</v>
      </c>
    </row>
    <row r="114" spans="2:31" x14ac:dyDescent="0.3">
      <c r="B114">
        <v>4.1092881151378401E-2</v>
      </c>
      <c r="C114">
        <v>3.9961078557035068E-2</v>
      </c>
      <c r="D114">
        <v>3.6209735649336931E-2</v>
      </c>
      <c r="E114">
        <v>5.4342336083559775E-2</v>
      </c>
      <c r="F114">
        <v>6.2110924926631061E-2</v>
      </c>
      <c r="G114">
        <v>8.554568432381722E-2</v>
      </c>
      <c r="H114">
        <v>0.10718419343871585</v>
      </c>
      <c r="I114">
        <v>9.9102529324702343E-2</v>
      </c>
      <c r="J114">
        <v>0.13989529421170291</v>
      </c>
      <c r="K114">
        <v>0.12706541124072349</v>
      </c>
      <c r="L114">
        <v>0.14247041425138196</v>
      </c>
      <c r="M114">
        <v>0.15875423289817245</v>
      </c>
      <c r="N114">
        <v>0.17578761866066206</v>
      </c>
      <c r="O114">
        <v>0.19334514102766467</v>
      </c>
      <c r="P114">
        <v>0.26610145064293178</v>
      </c>
      <c r="Q114">
        <v>0.24345566880157141</v>
      </c>
      <c r="R114">
        <v>0.3566062738399447</v>
      </c>
      <c r="S114">
        <v>0.32648605258087404</v>
      </c>
      <c r="T114">
        <v>0.38174068376354475</v>
      </c>
      <c r="U114">
        <v>0.57702233286998017</v>
      </c>
      <c r="V114">
        <v>0.68824372056869687</v>
      </c>
      <c r="W114">
        <v>0.63968876611117176</v>
      </c>
      <c r="X114">
        <v>1.0080769379432311</v>
      </c>
      <c r="Y114">
        <v>0.9473383543021392</v>
      </c>
      <c r="Z114">
        <v>1.5468419739050414</v>
      </c>
      <c r="AA114">
        <v>1.9567213921253781</v>
      </c>
      <c r="AB114">
        <v>2.515903273179251</v>
      </c>
      <c r="AC114">
        <v>2.4454237994522696</v>
      </c>
      <c r="AD114">
        <v>3.2414783324445615</v>
      </c>
      <c r="AE114">
        <v>6.0349888528642142</v>
      </c>
    </row>
    <row r="115" spans="2:31" x14ac:dyDescent="0.3">
      <c r="B115">
        <v>4.1092881151378401E-2</v>
      </c>
      <c r="C115">
        <v>3.9961078557035068E-2</v>
      </c>
      <c r="D115">
        <v>3.6209735649336931E-2</v>
      </c>
      <c r="E115">
        <v>6.685193990710718E-2</v>
      </c>
      <c r="F115">
        <v>7.3659957771653614E-2</v>
      </c>
      <c r="G115">
        <v>7.1634372030326285E-2</v>
      </c>
      <c r="H115">
        <v>8.6556534873131891E-2</v>
      </c>
      <c r="I115">
        <v>0.12291035173391412</v>
      </c>
      <c r="J115">
        <v>0.13989529421170291</v>
      </c>
      <c r="K115">
        <v>0.12706541124072349</v>
      </c>
      <c r="L115">
        <v>0.17771718305571835</v>
      </c>
      <c r="M115">
        <v>0.19849024005558089</v>
      </c>
      <c r="N115">
        <v>0.17578761866066206</v>
      </c>
      <c r="O115">
        <v>0.19334514102766467</v>
      </c>
      <c r="P115">
        <v>0.21106387735954807</v>
      </c>
      <c r="Q115">
        <v>0.24345566880157141</v>
      </c>
      <c r="R115">
        <v>0.28108563615111348</v>
      </c>
      <c r="S115">
        <v>0.41567031236154062</v>
      </c>
      <c r="T115">
        <v>0.38174068376354475</v>
      </c>
      <c r="U115">
        <v>0.57702233286998017</v>
      </c>
      <c r="V115">
        <v>0.68824372056869687</v>
      </c>
      <c r="W115">
        <v>0.63968876611117176</v>
      </c>
      <c r="X115">
        <v>1.0080769379432311</v>
      </c>
      <c r="Y115">
        <v>0.9473383543021392</v>
      </c>
      <c r="Z115">
        <v>1.5468419739050414</v>
      </c>
      <c r="AA115">
        <v>1.9567213921253781</v>
      </c>
      <c r="AB115">
        <v>2.515903273179251</v>
      </c>
      <c r="AC115">
        <v>3.295007270560403</v>
      </c>
      <c r="AD115">
        <v>4.4064850035636143</v>
      </c>
      <c r="AE115">
        <v>6.0349888528642142</v>
      </c>
    </row>
    <row r="116" spans="2:31" x14ac:dyDescent="0.3">
      <c r="B116">
        <v>4.1092881151378401E-2</v>
      </c>
      <c r="C116">
        <v>5.0800487161557627E-2</v>
      </c>
      <c r="D116">
        <v>3.6209735649336931E-2</v>
      </c>
      <c r="E116">
        <v>6.685193990710718E-2</v>
      </c>
      <c r="F116">
        <v>7.3659957771653614E-2</v>
      </c>
      <c r="G116">
        <v>7.1634372030326285E-2</v>
      </c>
      <c r="H116">
        <v>0.10718419343871585</v>
      </c>
      <c r="I116">
        <v>0.12291035173391412</v>
      </c>
      <c r="J116">
        <v>0.1126028002093248</v>
      </c>
      <c r="K116">
        <v>0.12706541124072349</v>
      </c>
      <c r="L116">
        <v>0.14247041425138196</v>
      </c>
      <c r="M116">
        <v>0.15875423289817245</v>
      </c>
      <c r="N116">
        <v>0.2203464850200007</v>
      </c>
      <c r="O116">
        <v>0.24302738180583</v>
      </c>
      <c r="P116">
        <v>0.21106387735954807</v>
      </c>
      <c r="Q116">
        <v>0.24345566880157141</v>
      </c>
      <c r="R116">
        <v>0.28108563615111348</v>
      </c>
      <c r="S116">
        <v>0.41567031236154062</v>
      </c>
      <c r="T116">
        <v>0.38174068376354475</v>
      </c>
      <c r="U116">
        <v>0.57702233286998017</v>
      </c>
      <c r="V116">
        <v>0.68824372056869687</v>
      </c>
      <c r="W116">
        <v>0.63968876611117176</v>
      </c>
      <c r="X116">
        <v>1.0080769379432311</v>
      </c>
      <c r="Y116">
        <v>1.2406804887227747</v>
      </c>
      <c r="Z116">
        <v>1.5468419739050414</v>
      </c>
      <c r="AA116">
        <v>1.9567213921253781</v>
      </c>
      <c r="AB116">
        <v>2.515903273179251</v>
      </c>
      <c r="AC116">
        <v>3.295007270560403</v>
      </c>
      <c r="AD116">
        <v>4.4064850035636143</v>
      </c>
      <c r="AE116">
        <v>4.3963735164933766</v>
      </c>
    </row>
    <row r="117" spans="2:31" x14ac:dyDescent="0.3">
      <c r="B117">
        <v>4.1092881151378401E-2</v>
      </c>
      <c r="C117">
        <v>5.0800487161557627E-2</v>
      </c>
      <c r="D117">
        <v>4.8139045782297891E-2</v>
      </c>
      <c r="E117">
        <v>6.685193990710718E-2</v>
      </c>
      <c r="F117">
        <v>7.3659957771653614E-2</v>
      </c>
      <c r="G117">
        <v>7.1634372030326285E-2</v>
      </c>
      <c r="H117">
        <v>8.6556534873131891E-2</v>
      </c>
      <c r="I117">
        <v>9.9102529324702343E-2</v>
      </c>
      <c r="J117">
        <v>0.13989529421170291</v>
      </c>
      <c r="K117">
        <v>0.12706541124072349</v>
      </c>
      <c r="L117">
        <v>0.17771718305571835</v>
      </c>
      <c r="M117">
        <v>0.15875423289817245</v>
      </c>
      <c r="N117">
        <v>0.2203464850200007</v>
      </c>
      <c r="O117">
        <v>0.19334514102766467</v>
      </c>
      <c r="P117">
        <v>0.21106387735954807</v>
      </c>
      <c r="Q117">
        <v>0.24345566880157141</v>
      </c>
      <c r="R117">
        <v>0.28108563615111348</v>
      </c>
      <c r="S117">
        <v>0.32648605258087404</v>
      </c>
      <c r="T117">
        <v>0.38174068376354475</v>
      </c>
      <c r="U117">
        <v>0.44962757999725939</v>
      </c>
      <c r="V117">
        <v>0.68824372056869687</v>
      </c>
      <c r="W117">
        <v>0.82862681739939659</v>
      </c>
      <c r="X117">
        <v>0.77413926328905269</v>
      </c>
      <c r="Y117">
        <v>1.2406804887227747</v>
      </c>
      <c r="Z117">
        <v>1.5468419739050414</v>
      </c>
      <c r="AA117">
        <v>1.4748227345293725</v>
      </c>
      <c r="AB117">
        <v>1.8823432711270764</v>
      </c>
      <c r="AC117">
        <v>3.295007270560403</v>
      </c>
      <c r="AD117">
        <v>3.2414783324445615</v>
      </c>
      <c r="AE117">
        <v>4.3963735164933766</v>
      </c>
    </row>
    <row r="118" spans="2:31" x14ac:dyDescent="0.3">
      <c r="B118">
        <v>4.1092881151378401E-2</v>
      </c>
      <c r="C118">
        <v>3.9961078557035068E-2</v>
      </c>
      <c r="D118">
        <v>4.8139045782297891E-2</v>
      </c>
      <c r="E118">
        <v>6.685193990710718E-2</v>
      </c>
      <c r="F118">
        <v>7.3659957771653614E-2</v>
      </c>
      <c r="G118">
        <v>8.554568432381722E-2</v>
      </c>
      <c r="H118">
        <v>0.10718419343871585</v>
      </c>
      <c r="I118">
        <v>9.9102529324702343E-2</v>
      </c>
      <c r="J118">
        <v>0.1126028002093248</v>
      </c>
      <c r="K118">
        <v>0.15816613130306645</v>
      </c>
      <c r="L118">
        <v>0.14247041425138196</v>
      </c>
      <c r="M118">
        <v>0.19849024005558089</v>
      </c>
      <c r="N118">
        <v>0.17578761866066206</v>
      </c>
      <c r="O118">
        <v>0.19334514102766467</v>
      </c>
      <c r="P118">
        <v>0.21106387735954807</v>
      </c>
      <c r="Q118">
        <v>0.24345566880157141</v>
      </c>
      <c r="R118">
        <v>0.28108563615111348</v>
      </c>
      <c r="S118">
        <v>0.41567031236154062</v>
      </c>
      <c r="T118">
        <v>0.38174068376354475</v>
      </c>
      <c r="U118">
        <v>0.57702233286998017</v>
      </c>
      <c r="V118">
        <v>0.68824372056869687</v>
      </c>
      <c r="W118">
        <v>0.82862681739939659</v>
      </c>
      <c r="X118">
        <v>1.0080769379432311</v>
      </c>
      <c r="Y118">
        <v>1.2406804887227747</v>
      </c>
      <c r="Z118">
        <v>1.5468419739050414</v>
      </c>
      <c r="AA118">
        <v>1.4748227345293725</v>
      </c>
      <c r="AB118">
        <v>2.515903273179251</v>
      </c>
      <c r="AC118">
        <v>3.295007270560403</v>
      </c>
      <c r="AD118">
        <v>4.4064850035636143</v>
      </c>
      <c r="AE118">
        <v>4.3963735164933766</v>
      </c>
    </row>
    <row r="119" spans="2:31" x14ac:dyDescent="0.3">
      <c r="B119">
        <v>4.1092881151378401E-2</v>
      </c>
      <c r="C119">
        <v>3.9961078557035068E-2</v>
      </c>
      <c r="D119">
        <v>3.6209735649336931E-2</v>
      </c>
      <c r="E119">
        <v>6.685193990710718E-2</v>
      </c>
      <c r="F119">
        <v>6.2110924926631061E-2</v>
      </c>
      <c r="G119">
        <v>7.1634372030326285E-2</v>
      </c>
      <c r="H119">
        <v>0.10718419343871585</v>
      </c>
      <c r="I119">
        <v>9.9102529324702343E-2</v>
      </c>
      <c r="J119">
        <v>0.1126028002093248</v>
      </c>
      <c r="K119">
        <v>0.15816613130306645</v>
      </c>
      <c r="L119">
        <v>0.17771718305571835</v>
      </c>
      <c r="M119">
        <v>0.19849024005558089</v>
      </c>
      <c r="N119">
        <v>0.17578761866066206</v>
      </c>
      <c r="O119">
        <v>0.19334514102766467</v>
      </c>
      <c r="P119">
        <v>0.21106387735954807</v>
      </c>
      <c r="Q119">
        <v>0.30785916536239527</v>
      </c>
      <c r="R119">
        <v>0.3566062738399447</v>
      </c>
      <c r="S119">
        <v>0.41567031236154062</v>
      </c>
      <c r="T119">
        <v>0.38174068376354475</v>
      </c>
      <c r="U119">
        <v>0.44962757999725939</v>
      </c>
      <c r="V119">
        <v>0.53389812055368457</v>
      </c>
      <c r="W119">
        <v>0.63968876611117176</v>
      </c>
      <c r="X119">
        <v>1.0080769379432311</v>
      </c>
      <c r="Y119">
        <v>0.9473383543021392</v>
      </c>
      <c r="Z119">
        <v>1.1738003673696575</v>
      </c>
      <c r="AA119">
        <v>1.9567213921253781</v>
      </c>
      <c r="AB119">
        <v>2.515903273179251</v>
      </c>
      <c r="AC119">
        <v>2.4454237994522696</v>
      </c>
      <c r="AD119">
        <v>3.2414783324445615</v>
      </c>
      <c r="AE119">
        <v>4.3963735164933766</v>
      </c>
    </row>
    <row r="120" spans="2:31" x14ac:dyDescent="0.3">
      <c r="B120">
        <v>4.1092881151378401E-2</v>
      </c>
      <c r="C120">
        <v>5.0800487161557627E-2</v>
      </c>
      <c r="D120">
        <v>4.8139045782297891E-2</v>
      </c>
      <c r="E120">
        <v>6.685193990710718E-2</v>
      </c>
      <c r="F120">
        <v>6.2110924926631061E-2</v>
      </c>
      <c r="G120">
        <v>7.1634372030326285E-2</v>
      </c>
      <c r="H120">
        <v>8.6556534873131891E-2</v>
      </c>
      <c r="I120">
        <v>0.12291035173391412</v>
      </c>
      <c r="J120">
        <v>0.13989529421170291</v>
      </c>
      <c r="K120">
        <v>0.12706541124072349</v>
      </c>
      <c r="L120">
        <v>0.17771718305571835</v>
      </c>
      <c r="M120">
        <v>0.19849024005558089</v>
      </c>
      <c r="N120">
        <v>0.17578761866066206</v>
      </c>
      <c r="O120">
        <v>0.19334514102766467</v>
      </c>
      <c r="P120">
        <v>0.26610145064293178</v>
      </c>
      <c r="Q120">
        <v>0.30785916536239527</v>
      </c>
      <c r="R120">
        <v>0.28108563615111348</v>
      </c>
      <c r="S120">
        <v>0.41567031236154062</v>
      </c>
      <c r="T120">
        <v>0.38174068376354475</v>
      </c>
      <c r="U120">
        <v>0.44962757999725939</v>
      </c>
      <c r="V120">
        <v>0.53389812055368457</v>
      </c>
      <c r="W120">
        <v>0.82862681739939659</v>
      </c>
      <c r="X120">
        <v>0.77413926328905269</v>
      </c>
      <c r="Y120">
        <v>0.9473383543021392</v>
      </c>
      <c r="Z120">
        <v>1.5468419739050414</v>
      </c>
      <c r="AA120">
        <v>1.4748227345293725</v>
      </c>
      <c r="AB120">
        <v>2.515903273179251</v>
      </c>
      <c r="AC120">
        <v>2.4454237994522696</v>
      </c>
      <c r="AD120">
        <v>3.2414783324445615</v>
      </c>
      <c r="AE120">
        <v>4.3963735164933766</v>
      </c>
    </row>
    <row r="121" spans="2:31" x14ac:dyDescent="0.3">
      <c r="B121">
        <v>4.1092881151378401E-2</v>
      </c>
      <c r="C121">
        <v>5.0800487161557627E-2</v>
      </c>
      <c r="D121">
        <v>3.6209735649336931E-2</v>
      </c>
      <c r="E121">
        <v>5.4342336083559775E-2</v>
      </c>
      <c r="F121">
        <v>6.2110924926631061E-2</v>
      </c>
      <c r="G121">
        <v>7.1634372030326285E-2</v>
      </c>
      <c r="H121">
        <v>8.6556534873131891E-2</v>
      </c>
      <c r="I121">
        <v>0.12291035173391412</v>
      </c>
      <c r="J121">
        <v>0.1126028002093248</v>
      </c>
      <c r="K121">
        <v>0.15816613130306645</v>
      </c>
      <c r="L121">
        <v>0.17771718305571835</v>
      </c>
      <c r="M121">
        <v>0.15875423289817245</v>
      </c>
      <c r="N121">
        <v>0.2203464850200007</v>
      </c>
      <c r="O121">
        <v>0.24302738180583</v>
      </c>
      <c r="P121">
        <v>0.21106387735954807</v>
      </c>
      <c r="Q121">
        <v>0.30785916536239527</v>
      </c>
      <c r="R121">
        <v>0.28108563615111348</v>
      </c>
      <c r="S121">
        <v>0.32648605258087404</v>
      </c>
      <c r="T121">
        <v>0.48787925390073811</v>
      </c>
      <c r="U121">
        <v>0.57702233286998017</v>
      </c>
      <c r="V121">
        <v>0.53389812055368457</v>
      </c>
      <c r="W121">
        <v>0.63968876611117176</v>
      </c>
      <c r="X121">
        <v>1.0080769379432311</v>
      </c>
      <c r="Y121">
        <v>1.2406804887227747</v>
      </c>
      <c r="Z121">
        <v>1.5468419739050414</v>
      </c>
      <c r="AA121">
        <v>1.9567213921253781</v>
      </c>
      <c r="AB121">
        <v>2.515903273179251</v>
      </c>
      <c r="AC121">
        <v>2.4454237994522696</v>
      </c>
      <c r="AD121">
        <v>3.2414783324445615</v>
      </c>
      <c r="AE121">
        <v>6.0349888528642142</v>
      </c>
    </row>
    <row r="122" spans="2:31" x14ac:dyDescent="0.3">
      <c r="B122">
        <v>4.1092881151378401E-2</v>
      </c>
      <c r="C122">
        <v>5.0800487161557627E-2</v>
      </c>
      <c r="D122">
        <v>3.6209735649336931E-2</v>
      </c>
      <c r="E122">
        <v>6.685193990710718E-2</v>
      </c>
      <c r="F122">
        <v>6.2110924926631061E-2</v>
      </c>
      <c r="G122">
        <v>8.554568432381722E-2</v>
      </c>
      <c r="H122">
        <v>8.6556534873131891E-2</v>
      </c>
      <c r="I122">
        <v>0.12291035173391412</v>
      </c>
      <c r="J122">
        <v>0.13989529421170291</v>
      </c>
      <c r="K122">
        <v>0.12706541124072349</v>
      </c>
      <c r="L122">
        <v>0.17771718305571835</v>
      </c>
      <c r="M122">
        <v>0.15875423289817245</v>
      </c>
      <c r="N122">
        <v>0.17578761866066206</v>
      </c>
      <c r="O122">
        <v>0.19334514102766467</v>
      </c>
      <c r="P122">
        <v>0.26610145064293178</v>
      </c>
      <c r="Q122">
        <v>0.30785916536239527</v>
      </c>
      <c r="R122">
        <v>0.3566062738399447</v>
      </c>
      <c r="S122">
        <v>0.32648605258087404</v>
      </c>
      <c r="T122">
        <v>0.48787925390073811</v>
      </c>
      <c r="U122">
        <v>0.44962757999725939</v>
      </c>
      <c r="V122">
        <v>0.68824372056869687</v>
      </c>
      <c r="W122">
        <v>0.82862681739939659</v>
      </c>
      <c r="X122">
        <v>1.0080769379432311</v>
      </c>
      <c r="Y122">
        <v>0.9473383543021392</v>
      </c>
      <c r="Z122">
        <v>1.1738003673696575</v>
      </c>
      <c r="AA122">
        <v>1.4748227345293725</v>
      </c>
      <c r="AB122">
        <v>1.8823432711270764</v>
      </c>
      <c r="AC122">
        <v>2.4454237994522696</v>
      </c>
      <c r="AD122">
        <v>3.2414783324445615</v>
      </c>
      <c r="AE122">
        <v>6.0349888528642142</v>
      </c>
    </row>
    <row r="123" spans="2:31" x14ac:dyDescent="0.3">
      <c r="B123">
        <v>4.1092881151378401E-2</v>
      </c>
      <c r="C123">
        <v>5.0800487161557627E-2</v>
      </c>
      <c r="D123">
        <v>3.6209735649336931E-2</v>
      </c>
      <c r="E123">
        <v>6.685193990710718E-2</v>
      </c>
      <c r="F123">
        <v>7.3659957771653614E-2</v>
      </c>
      <c r="G123">
        <v>8.554568432381722E-2</v>
      </c>
      <c r="H123">
        <v>8.6556534873131891E-2</v>
      </c>
      <c r="I123">
        <v>0.12291035173391412</v>
      </c>
      <c r="J123">
        <v>0.1126028002093248</v>
      </c>
      <c r="K123">
        <v>0.15816613130306645</v>
      </c>
      <c r="L123">
        <v>0.17771718305571835</v>
      </c>
      <c r="M123">
        <v>0.19849024005558089</v>
      </c>
      <c r="N123">
        <v>0.17578761866066206</v>
      </c>
      <c r="O123">
        <v>0.19334514102766467</v>
      </c>
      <c r="P123">
        <v>0.26610145064293178</v>
      </c>
      <c r="Q123">
        <v>0.24345566880157141</v>
      </c>
      <c r="R123">
        <v>0.28108563615111348</v>
      </c>
      <c r="S123">
        <v>0.32648605258087404</v>
      </c>
      <c r="T123">
        <v>0.38174068376354475</v>
      </c>
      <c r="U123">
        <v>0.44962757999725939</v>
      </c>
      <c r="V123">
        <v>0.68824372056869687</v>
      </c>
      <c r="W123">
        <v>0.82862681739939659</v>
      </c>
      <c r="X123">
        <v>0.77413926328905269</v>
      </c>
      <c r="Y123">
        <v>1.2406804887227747</v>
      </c>
      <c r="Z123">
        <v>1.5468419739050414</v>
      </c>
      <c r="AA123">
        <v>1.9567213921253781</v>
      </c>
      <c r="AB123">
        <v>2.515903273179251</v>
      </c>
      <c r="AC123">
        <v>3.295007270560403</v>
      </c>
      <c r="AD123">
        <v>4.4064850035636143</v>
      </c>
      <c r="AE123">
        <v>4.3963735164933766</v>
      </c>
    </row>
    <row r="124" spans="2:31" x14ac:dyDescent="0.3">
      <c r="B124">
        <v>4.1092881151378401E-2</v>
      </c>
      <c r="C124">
        <v>3.9961078557035068E-2</v>
      </c>
      <c r="D124">
        <v>4.8139045782297891E-2</v>
      </c>
      <c r="E124">
        <v>5.4342336083559775E-2</v>
      </c>
      <c r="F124">
        <v>6.2110924926631061E-2</v>
      </c>
      <c r="G124">
        <v>7.1634372030326285E-2</v>
      </c>
      <c r="H124">
        <v>0.10718419343871585</v>
      </c>
      <c r="I124">
        <v>9.9102529324702343E-2</v>
      </c>
      <c r="J124">
        <v>0.1126028002093248</v>
      </c>
      <c r="K124">
        <v>0.12706541124072349</v>
      </c>
      <c r="L124">
        <v>0.17771718305571835</v>
      </c>
      <c r="M124">
        <v>0.19849024005558089</v>
      </c>
      <c r="N124">
        <v>0.17578761866066206</v>
      </c>
      <c r="O124">
        <v>0.24302738180583</v>
      </c>
      <c r="P124">
        <v>0.26610145064293178</v>
      </c>
      <c r="Q124">
        <v>0.24345566880157141</v>
      </c>
      <c r="R124">
        <v>0.28108563615111348</v>
      </c>
      <c r="S124">
        <v>0.32648605258087404</v>
      </c>
      <c r="T124">
        <v>0.48787925390073811</v>
      </c>
      <c r="U124">
        <v>0.44962757999725939</v>
      </c>
      <c r="V124">
        <v>0.53389812055368457</v>
      </c>
      <c r="W124">
        <v>0.63968876611117176</v>
      </c>
      <c r="X124">
        <v>0.77413926328905269</v>
      </c>
      <c r="Y124">
        <v>0.9473383543021392</v>
      </c>
      <c r="Z124">
        <v>1.5468419739050414</v>
      </c>
      <c r="AA124">
        <v>1.4748227345293725</v>
      </c>
      <c r="AB124">
        <v>2.515903273179251</v>
      </c>
      <c r="AC124">
        <v>3.295007270560403</v>
      </c>
      <c r="AD124">
        <v>3.2414783324445615</v>
      </c>
      <c r="AE124">
        <v>6.0349888528642142</v>
      </c>
    </row>
    <row r="125" spans="2:31" x14ac:dyDescent="0.3">
      <c r="B125">
        <v>4.1092881151378401E-2</v>
      </c>
      <c r="C125">
        <v>5.0800487161557627E-2</v>
      </c>
      <c r="D125">
        <v>3.6209735649336931E-2</v>
      </c>
      <c r="E125">
        <v>6.685193990710718E-2</v>
      </c>
      <c r="F125">
        <v>7.3659957771653614E-2</v>
      </c>
      <c r="G125">
        <v>7.1634372030326285E-2</v>
      </c>
      <c r="H125">
        <v>8.6556534873131891E-2</v>
      </c>
      <c r="I125">
        <v>0.12291035173391412</v>
      </c>
      <c r="J125">
        <v>0.1126028002093248</v>
      </c>
      <c r="K125">
        <v>0.15816613130306645</v>
      </c>
      <c r="L125">
        <v>0.17771718305571835</v>
      </c>
      <c r="M125">
        <v>0.19849024005558089</v>
      </c>
      <c r="N125">
        <v>0.17578761866066206</v>
      </c>
      <c r="O125">
        <v>0.24302738180583</v>
      </c>
      <c r="P125">
        <v>0.26610145064293178</v>
      </c>
      <c r="Q125">
        <v>0.30785916536239527</v>
      </c>
      <c r="R125">
        <v>0.28108563615111348</v>
      </c>
      <c r="S125">
        <v>0.32648605258087404</v>
      </c>
      <c r="T125">
        <v>0.48787925390073811</v>
      </c>
      <c r="U125">
        <v>0.57702233286998017</v>
      </c>
      <c r="V125">
        <v>0.68824372056869687</v>
      </c>
      <c r="W125">
        <v>0.82862681739939659</v>
      </c>
      <c r="X125">
        <v>1.0080769379432311</v>
      </c>
      <c r="Y125">
        <v>0.9473383543021392</v>
      </c>
      <c r="Z125">
        <v>1.5468419739050414</v>
      </c>
      <c r="AA125">
        <v>1.4748227345293725</v>
      </c>
      <c r="AB125">
        <v>2.515903273179251</v>
      </c>
      <c r="AC125">
        <v>2.4454237994522696</v>
      </c>
      <c r="AD125">
        <v>4.4064850035636143</v>
      </c>
      <c r="AE125">
        <v>6.0349888528642142</v>
      </c>
    </row>
    <row r="126" spans="2:31" x14ac:dyDescent="0.3">
      <c r="B126">
        <v>4.1092881151378401E-2</v>
      </c>
      <c r="C126">
        <v>5.0800487161557627E-2</v>
      </c>
      <c r="D126">
        <v>3.6209735649336931E-2</v>
      </c>
      <c r="E126">
        <v>6.685193990710718E-2</v>
      </c>
      <c r="F126">
        <v>7.3659957771653614E-2</v>
      </c>
      <c r="G126">
        <v>7.1634372030326285E-2</v>
      </c>
      <c r="H126">
        <v>8.6556534873131891E-2</v>
      </c>
      <c r="I126">
        <v>9.9102529324702343E-2</v>
      </c>
      <c r="J126">
        <v>0.1126028002093248</v>
      </c>
      <c r="K126">
        <v>0.12706541124072349</v>
      </c>
      <c r="L126">
        <v>0.17771718305571835</v>
      </c>
      <c r="M126">
        <v>0.15875423289817245</v>
      </c>
      <c r="N126">
        <v>0.17578761866066206</v>
      </c>
      <c r="O126">
        <v>0.24302738180583</v>
      </c>
      <c r="P126">
        <v>0.21106387735954807</v>
      </c>
      <c r="Q126">
        <v>0.30785916536239527</v>
      </c>
      <c r="R126">
        <v>0.28108563615111348</v>
      </c>
      <c r="S126">
        <v>0.32648605258087404</v>
      </c>
      <c r="T126">
        <v>0.38174068376354475</v>
      </c>
      <c r="U126">
        <v>0.57702233286998017</v>
      </c>
      <c r="V126">
        <v>0.68824372056869687</v>
      </c>
      <c r="W126">
        <v>0.63968876611117176</v>
      </c>
      <c r="X126">
        <v>0.77413926328905269</v>
      </c>
      <c r="Y126">
        <v>0.9473383543021392</v>
      </c>
      <c r="Z126">
        <v>1.1738003673696575</v>
      </c>
      <c r="AA126">
        <v>1.9567213921253781</v>
      </c>
      <c r="AB126">
        <v>2.515903273179251</v>
      </c>
      <c r="AC126">
        <v>2.4454237994522696</v>
      </c>
      <c r="AD126">
        <v>3.2414783324445615</v>
      </c>
      <c r="AE126">
        <v>6.0349888528642142</v>
      </c>
    </row>
    <row r="127" spans="2:31" x14ac:dyDescent="0.3">
      <c r="B127">
        <v>4.1092881151378401E-2</v>
      </c>
      <c r="C127">
        <v>5.0800487161557627E-2</v>
      </c>
      <c r="D127">
        <v>3.6209735649336931E-2</v>
      </c>
      <c r="E127">
        <v>5.4342336083559775E-2</v>
      </c>
      <c r="F127">
        <v>6.2110924926631061E-2</v>
      </c>
      <c r="G127">
        <v>8.554568432381722E-2</v>
      </c>
      <c r="H127">
        <v>8.6556534873131891E-2</v>
      </c>
      <c r="I127">
        <v>9.9102529324702343E-2</v>
      </c>
      <c r="J127">
        <v>0.13989529421170291</v>
      </c>
      <c r="K127">
        <v>0.12706541124072349</v>
      </c>
      <c r="L127">
        <v>0.17771718305571835</v>
      </c>
      <c r="M127">
        <v>0.19849024005558089</v>
      </c>
      <c r="N127">
        <v>0.2203464850200007</v>
      </c>
      <c r="O127">
        <v>0.19334514102766467</v>
      </c>
      <c r="P127">
        <v>0.26610145064293178</v>
      </c>
      <c r="Q127">
        <v>0.24345566880157141</v>
      </c>
      <c r="R127">
        <v>0.28108563615111348</v>
      </c>
      <c r="S127">
        <v>0.32648605258087404</v>
      </c>
      <c r="T127">
        <v>0.38174068376354475</v>
      </c>
      <c r="U127">
        <v>0.44962757999725939</v>
      </c>
      <c r="V127">
        <v>0.68824372056869687</v>
      </c>
      <c r="W127">
        <v>0.63968876611117176</v>
      </c>
      <c r="X127">
        <v>1.0080769379432311</v>
      </c>
      <c r="Y127">
        <v>0.9473383543021392</v>
      </c>
      <c r="Z127">
        <v>1.5468419739050414</v>
      </c>
      <c r="AA127">
        <v>1.9567213921253781</v>
      </c>
      <c r="AB127">
        <v>1.8823432711270764</v>
      </c>
      <c r="AC127">
        <v>2.4454237994522696</v>
      </c>
      <c r="AD127">
        <v>4.4064850035636143</v>
      </c>
      <c r="AE127">
        <v>6.0349888528642142</v>
      </c>
    </row>
    <row r="128" spans="2:31" x14ac:dyDescent="0.3">
      <c r="B128">
        <v>4.1092881151378401E-2</v>
      </c>
      <c r="C128">
        <v>5.0800487161557627E-2</v>
      </c>
      <c r="D128">
        <v>3.6209735649336931E-2</v>
      </c>
      <c r="E128">
        <v>6.685193990710718E-2</v>
      </c>
      <c r="F128">
        <v>6.2110924926631061E-2</v>
      </c>
      <c r="G128">
        <v>8.554568432381722E-2</v>
      </c>
      <c r="H128">
        <v>8.6556534873131891E-2</v>
      </c>
      <c r="I128">
        <v>9.9102529324702343E-2</v>
      </c>
      <c r="J128">
        <v>0.1126028002093248</v>
      </c>
      <c r="K128">
        <v>0.12706541124072349</v>
      </c>
      <c r="L128">
        <v>0.17771718305571835</v>
      </c>
      <c r="M128">
        <v>0.15875423289817245</v>
      </c>
      <c r="N128">
        <v>0.17578761866066206</v>
      </c>
      <c r="O128">
        <v>0.24302738180583</v>
      </c>
      <c r="P128">
        <v>0.26610145064293178</v>
      </c>
      <c r="Q128">
        <v>0.24345566880157141</v>
      </c>
      <c r="R128">
        <v>0.3566062738399447</v>
      </c>
      <c r="S128">
        <v>0.32648605258087404</v>
      </c>
      <c r="T128">
        <v>0.38174068376354475</v>
      </c>
      <c r="U128">
        <v>0.57702233286998017</v>
      </c>
      <c r="V128">
        <v>0.53389812055368457</v>
      </c>
      <c r="W128">
        <v>0.63968876611117176</v>
      </c>
      <c r="X128">
        <v>1.0080769379432311</v>
      </c>
      <c r="Y128">
        <v>1.2406804887227747</v>
      </c>
      <c r="Z128">
        <v>1.5468419739050414</v>
      </c>
      <c r="AA128">
        <v>1.9567213921253781</v>
      </c>
      <c r="AB128">
        <v>2.515903273179251</v>
      </c>
      <c r="AC128">
        <v>3.295007270560403</v>
      </c>
      <c r="AD128">
        <v>4.4064850035636143</v>
      </c>
      <c r="AE128">
        <v>4.3963735164933766</v>
      </c>
    </row>
    <row r="129" spans="2:31" x14ac:dyDescent="0.3">
      <c r="B129">
        <v>4.1092881151378401E-2</v>
      </c>
      <c r="C129">
        <v>5.0800487161557627E-2</v>
      </c>
      <c r="D129">
        <v>3.6209735649336931E-2</v>
      </c>
      <c r="E129">
        <v>6.685193990710718E-2</v>
      </c>
      <c r="F129">
        <v>7.3659957771653614E-2</v>
      </c>
      <c r="G129">
        <v>7.1634372030326285E-2</v>
      </c>
      <c r="H129">
        <v>0.10718419343871585</v>
      </c>
      <c r="I129">
        <v>9.9102529324702343E-2</v>
      </c>
      <c r="J129">
        <v>0.1126028002093248</v>
      </c>
      <c r="K129">
        <v>0.12706541124072349</v>
      </c>
      <c r="L129">
        <v>0.17771718305571835</v>
      </c>
      <c r="M129">
        <v>0.19849024005558089</v>
      </c>
      <c r="N129">
        <v>0.2203464850200007</v>
      </c>
      <c r="O129">
        <v>0.24302738180583</v>
      </c>
      <c r="P129">
        <v>0.26610145064293178</v>
      </c>
      <c r="Q129">
        <v>0.24345566880157141</v>
      </c>
      <c r="R129">
        <v>0.3566062738399447</v>
      </c>
      <c r="S129">
        <v>0.41567031236154062</v>
      </c>
      <c r="T129">
        <v>0.38174068376354475</v>
      </c>
      <c r="U129">
        <v>0.57702233286998017</v>
      </c>
      <c r="V129">
        <v>0.68824372056869687</v>
      </c>
      <c r="W129">
        <v>0.63968876611117176</v>
      </c>
      <c r="X129">
        <v>0.77413926328905269</v>
      </c>
      <c r="Y129">
        <v>1.2406804887227747</v>
      </c>
      <c r="Z129">
        <v>1.5468419739050414</v>
      </c>
      <c r="AA129">
        <v>1.9567213921253781</v>
      </c>
      <c r="AB129">
        <v>1.8823432711270764</v>
      </c>
      <c r="AC129">
        <v>2.4454237994522696</v>
      </c>
      <c r="AD129">
        <v>3.2414783324445615</v>
      </c>
      <c r="AE129">
        <v>4.3963735164933766</v>
      </c>
    </row>
    <row r="130" spans="2:31" x14ac:dyDescent="0.3">
      <c r="B130">
        <v>4.1092881151378401E-2</v>
      </c>
      <c r="C130">
        <v>3.9961078557035068E-2</v>
      </c>
      <c r="D130">
        <v>3.6209735649336931E-2</v>
      </c>
      <c r="E130">
        <v>5.4342336083559775E-2</v>
      </c>
      <c r="F130">
        <v>6.2110924926631061E-2</v>
      </c>
      <c r="G130">
        <v>7.1634372030326285E-2</v>
      </c>
      <c r="H130">
        <v>0.10718419343871585</v>
      </c>
      <c r="I130">
        <v>0.12291035173391412</v>
      </c>
      <c r="J130">
        <v>0.1126028002093248</v>
      </c>
      <c r="K130">
        <v>0.12706541124072349</v>
      </c>
      <c r="L130">
        <v>0.17771718305571835</v>
      </c>
      <c r="M130">
        <v>0.19849024005558089</v>
      </c>
      <c r="N130">
        <v>0.17578761866066206</v>
      </c>
      <c r="O130">
        <v>0.24302738180583</v>
      </c>
      <c r="P130">
        <v>0.21106387735954807</v>
      </c>
      <c r="Q130">
        <v>0.30785916536239527</v>
      </c>
      <c r="R130">
        <v>0.28108563615111348</v>
      </c>
      <c r="S130">
        <v>0.41567031236154062</v>
      </c>
      <c r="T130">
        <v>0.48787925390073811</v>
      </c>
      <c r="U130">
        <v>0.57702233286998017</v>
      </c>
      <c r="V130">
        <v>0.68824372056869687</v>
      </c>
      <c r="W130">
        <v>0.63968876611117176</v>
      </c>
      <c r="X130">
        <v>1.0080769379432311</v>
      </c>
      <c r="Y130">
        <v>1.2406804887227747</v>
      </c>
      <c r="Z130">
        <v>1.1738003673696575</v>
      </c>
      <c r="AA130">
        <v>1.9567213921253781</v>
      </c>
      <c r="AB130">
        <v>1.8823432711270764</v>
      </c>
      <c r="AC130">
        <v>3.295007270560403</v>
      </c>
      <c r="AD130">
        <v>3.2414783324445615</v>
      </c>
      <c r="AE130">
        <v>4.3963735164933766</v>
      </c>
    </row>
    <row r="131" spans="2:31" x14ac:dyDescent="0.3">
      <c r="B131">
        <v>4.1092881151378401E-2</v>
      </c>
      <c r="C131">
        <v>3.9961078557035068E-2</v>
      </c>
      <c r="D131">
        <v>3.6209735649336931E-2</v>
      </c>
      <c r="E131">
        <v>6.685193990710718E-2</v>
      </c>
      <c r="F131">
        <v>7.3659957771653614E-2</v>
      </c>
      <c r="G131">
        <v>8.554568432381722E-2</v>
      </c>
      <c r="H131">
        <v>0.10718419343871585</v>
      </c>
      <c r="I131">
        <v>9.9102529324702343E-2</v>
      </c>
      <c r="J131">
        <v>0.1126028002093248</v>
      </c>
      <c r="K131">
        <v>0.15816613130306645</v>
      </c>
      <c r="L131">
        <v>0.14247041425138196</v>
      </c>
      <c r="M131">
        <v>0.15875423289817245</v>
      </c>
      <c r="N131">
        <v>0.2203464850200007</v>
      </c>
      <c r="O131">
        <v>0.19334514102766467</v>
      </c>
      <c r="P131">
        <v>0.26610145064293178</v>
      </c>
      <c r="Q131">
        <v>0.24345566880157141</v>
      </c>
      <c r="R131">
        <v>0.3566062738399447</v>
      </c>
      <c r="S131">
        <v>0.41567031236154062</v>
      </c>
      <c r="T131">
        <v>0.38174068376354475</v>
      </c>
      <c r="U131">
        <v>0.44962757999725939</v>
      </c>
      <c r="V131">
        <v>0.68824372056869687</v>
      </c>
      <c r="W131">
        <v>0.82862681739939659</v>
      </c>
      <c r="X131">
        <v>1.0080769379432311</v>
      </c>
      <c r="Y131">
        <v>1.2406804887227747</v>
      </c>
      <c r="Z131">
        <v>1.5468419739050414</v>
      </c>
      <c r="AA131">
        <v>1.9567213921253781</v>
      </c>
      <c r="AB131">
        <v>2.515903273179251</v>
      </c>
      <c r="AC131">
        <v>3.295007270560403</v>
      </c>
      <c r="AD131">
        <v>3.2414783324445615</v>
      </c>
      <c r="AE131">
        <v>4.3963735164933766</v>
      </c>
    </row>
    <row r="132" spans="2:31" x14ac:dyDescent="0.3">
      <c r="B132">
        <v>4.1092881151378401E-2</v>
      </c>
      <c r="C132">
        <v>3.9961078557035068E-2</v>
      </c>
      <c r="D132">
        <v>4.8139045782297891E-2</v>
      </c>
      <c r="E132">
        <v>6.685193990710718E-2</v>
      </c>
      <c r="F132">
        <v>7.3659957771653614E-2</v>
      </c>
      <c r="G132">
        <v>7.1634372030326285E-2</v>
      </c>
      <c r="H132">
        <v>8.6556534873131891E-2</v>
      </c>
      <c r="I132">
        <v>9.9102529324702343E-2</v>
      </c>
      <c r="J132">
        <v>0.13989529421170291</v>
      </c>
      <c r="K132">
        <v>0.12706541124072349</v>
      </c>
      <c r="L132">
        <v>0.14247041425138196</v>
      </c>
      <c r="M132">
        <v>0.15875423289817245</v>
      </c>
      <c r="N132">
        <v>0.17578761866066206</v>
      </c>
      <c r="O132">
        <v>0.19334514102766467</v>
      </c>
      <c r="P132">
        <v>0.21106387735954807</v>
      </c>
      <c r="Q132">
        <v>0.24345566880157141</v>
      </c>
      <c r="R132">
        <v>0.28108563615111348</v>
      </c>
      <c r="S132">
        <v>0.32648605258087404</v>
      </c>
      <c r="T132">
        <v>0.48787925390073811</v>
      </c>
      <c r="U132">
        <v>0.44962757999725939</v>
      </c>
      <c r="V132">
        <v>0.68824372056869687</v>
      </c>
      <c r="W132">
        <v>0.63968876611117176</v>
      </c>
      <c r="X132">
        <v>1.0080769379432311</v>
      </c>
      <c r="Y132">
        <v>1.2406804887227747</v>
      </c>
      <c r="Z132">
        <v>1.1738003673696575</v>
      </c>
      <c r="AA132">
        <v>1.4748227345293725</v>
      </c>
      <c r="AB132">
        <v>1.8823432711270764</v>
      </c>
      <c r="AC132">
        <v>3.295007270560403</v>
      </c>
      <c r="AD132">
        <v>4.4064850035636143</v>
      </c>
      <c r="AE132">
        <v>6.0349888528642142</v>
      </c>
    </row>
    <row r="133" spans="2:31" x14ac:dyDescent="0.3">
      <c r="B133">
        <v>4.1092881151378401E-2</v>
      </c>
      <c r="C133">
        <v>3.9961078557035068E-2</v>
      </c>
      <c r="D133">
        <v>3.6209735649336931E-2</v>
      </c>
      <c r="E133">
        <v>6.685193990710718E-2</v>
      </c>
      <c r="F133">
        <v>6.2110924926631061E-2</v>
      </c>
      <c r="G133">
        <v>7.1634372030326285E-2</v>
      </c>
      <c r="H133">
        <v>8.6556534873131891E-2</v>
      </c>
      <c r="I133">
        <v>9.9102529324702343E-2</v>
      </c>
      <c r="J133">
        <v>0.1126028002093248</v>
      </c>
      <c r="K133">
        <v>0.15816613130306645</v>
      </c>
      <c r="L133">
        <v>0.14247041425138196</v>
      </c>
      <c r="M133">
        <v>0.19849024005558089</v>
      </c>
      <c r="N133">
        <v>0.17578761866066206</v>
      </c>
      <c r="O133">
        <v>0.19334514102766467</v>
      </c>
      <c r="P133">
        <v>0.26610145064293178</v>
      </c>
      <c r="Q133">
        <v>0.30785916536239527</v>
      </c>
      <c r="R133">
        <v>0.3566062738399447</v>
      </c>
      <c r="S133">
        <v>0.41567031236154062</v>
      </c>
      <c r="T133">
        <v>0.38174068376354475</v>
      </c>
      <c r="U133">
        <v>0.44962757999725939</v>
      </c>
      <c r="V133">
        <v>0.68824372056869687</v>
      </c>
      <c r="W133">
        <v>0.82862681739939659</v>
      </c>
      <c r="X133">
        <v>1.0080769379432311</v>
      </c>
      <c r="Y133">
        <v>1.2406804887227747</v>
      </c>
      <c r="Z133">
        <v>1.5468419739050414</v>
      </c>
      <c r="AA133">
        <v>1.4748227345293725</v>
      </c>
      <c r="AB133">
        <v>1.8823432711270764</v>
      </c>
      <c r="AC133">
        <v>3.295007270560403</v>
      </c>
      <c r="AD133">
        <v>4.4064850035636143</v>
      </c>
      <c r="AE133">
        <v>4.3963735164933766</v>
      </c>
    </row>
    <row r="134" spans="2:31" x14ac:dyDescent="0.3">
      <c r="B134">
        <v>4.1092881151378401E-2</v>
      </c>
      <c r="C134">
        <v>3.9961078557035068E-2</v>
      </c>
      <c r="D134">
        <v>3.6209735649336931E-2</v>
      </c>
      <c r="E134">
        <v>6.685193990710718E-2</v>
      </c>
      <c r="F134">
        <v>7.3659957771653614E-2</v>
      </c>
      <c r="G134">
        <v>8.554568432381722E-2</v>
      </c>
      <c r="H134">
        <v>8.6556534873131891E-2</v>
      </c>
      <c r="I134">
        <v>9.9102529324702343E-2</v>
      </c>
      <c r="J134">
        <v>0.1126028002093248</v>
      </c>
      <c r="K134">
        <v>0.12706541124072349</v>
      </c>
      <c r="L134">
        <v>0.14247041425138196</v>
      </c>
      <c r="M134">
        <v>0.15875423289817245</v>
      </c>
      <c r="N134">
        <v>0.17578761866066206</v>
      </c>
      <c r="O134">
        <v>0.24302738180583</v>
      </c>
      <c r="P134">
        <v>0.26610145064293178</v>
      </c>
      <c r="Q134">
        <v>0.24345566880157141</v>
      </c>
      <c r="R134">
        <v>0.28108563615111348</v>
      </c>
      <c r="S134">
        <v>0.32648605258087404</v>
      </c>
      <c r="T134">
        <v>0.48787925390073811</v>
      </c>
      <c r="U134">
        <v>0.44962757999725939</v>
      </c>
      <c r="V134">
        <v>0.68824372056869687</v>
      </c>
      <c r="W134">
        <v>0.63968876611117176</v>
      </c>
      <c r="X134">
        <v>0.77413926328905269</v>
      </c>
      <c r="Y134">
        <v>0.9473383543021392</v>
      </c>
      <c r="Z134">
        <v>1.5468419739050414</v>
      </c>
      <c r="AA134">
        <v>1.9567213921253781</v>
      </c>
      <c r="AB134">
        <v>2.515903273179251</v>
      </c>
      <c r="AC134">
        <v>3.295007270560403</v>
      </c>
      <c r="AD134">
        <v>3.2414783324445615</v>
      </c>
      <c r="AE134">
        <v>6.0349888528642142</v>
      </c>
    </row>
    <row r="135" spans="2:31" x14ac:dyDescent="0.3">
      <c r="B135">
        <v>4.1092881151378401E-2</v>
      </c>
      <c r="C135">
        <v>5.0800487161557627E-2</v>
      </c>
      <c r="D135">
        <v>3.6209735649336931E-2</v>
      </c>
      <c r="E135">
        <v>5.4342336083559775E-2</v>
      </c>
      <c r="F135">
        <v>6.2110924926631061E-2</v>
      </c>
      <c r="G135">
        <v>8.554568432381722E-2</v>
      </c>
      <c r="H135">
        <v>0.10718419343871585</v>
      </c>
      <c r="I135">
        <v>0.12291035173391412</v>
      </c>
      <c r="J135">
        <v>0.1126028002093248</v>
      </c>
      <c r="K135">
        <v>0.15816613130306645</v>
      </c>
      <c r="L135">
        <v>0.17771718305571835</v>
      </c>
      <c r="M135">
        <v>0.19849024005558089</v>
      </c>
      <c r="N135">
        <v>0.2203464850200007</v>
      </c>
      <c r="O135">
        <v>0.19334514102766467</v>
      </c>
      <c r="P135">
        <v>0.26610145064293178</v>
      </c>
      <c r="Q135">
        <v>0.24345566880157141</v>
      </c>
      <c r="R135">
        <v>0.28108563615111348</v>
      </c>
      <c r="S135">
        <v>0.41567031236154062</v>
      </c>
      <c r="T135">
        <v>0.48787925390073811</v>
      </c>
      <c r="U135">
        <v>0.57702233286998017</v>
      </c>
      <c r="V135">
        <v>0.68824372056869687</v>
      </c>
      <c r="W135">
        <v>0.63968876611117176</v>
      </c>
      <c r="X135">
        <v>0.77413926328905269</v>
      </c>
      <c r="Y135">
        <v>0.9473383543021392</v>
      </c>
      <c r="Z135">
        <v>1.5468419739050414</v>
      </c>
      <c r="AA135">
        <v>1.9567213921253781</v>
      </c>
      <c r="AB135">
        <v>1.8823432711270764</v>
      </c>
      <c r="AC135">
        <v>3.295007270560403</v>
      </c>
      <c r="AD135">
        <v>3.2414783324445615</v>
      </c>
      <c r="AE135">
        <v>6.0349888528642142</v>
      </c>
    </row>
    <row r="136" spans="2:31" x14ac:dyDescent="0.3">
      <c r="B136">
        <v>4.1092881151378401E-2</v>
      </c>
      <c r="C136">
        <v>3.9961078557035068E-2</v>
      </c>
      <c r="D136">
        <v>3.6209735649336931E-2</v>
      </c>
      <c r="E136">
        <v>6.685193990710718E-2</v>
      </c>
      <c r="F136">
        <v>6.2110924926631061E-2</v>
      </c>
      <c r="G136">
        <v>7.1634372030326285E-2</v>
      </c>
      <c r="H136">
        <v>8.6556534873131891E-2</v>
      </c>
      <c r="I136">
        <v>0.12291035173391412</v>
      </c>
      <c r="J136">
        <v>0.1126028002093248</v>
      </c>
      <c r="K136">
        <v>0.15816613130306645</v>
      </c>
      <c r="L136">
        <v>0.17771718305571835</v>
      </c>
      <c r="M136">
        <v>0.15875423289817245</v>
      </c>
      <c r="N136">
        <v>0.17578761866066206</v>
      </c>
      <c r="O136">
        <v>0.24302738180583</v>
      </c>
      <c r="P136">
        <v>0.26610145064293178</v>
      </c>
      <c r="Q136">
        <v>0.30785916536239527</v>
      </c>
      <c r="R136">
        <v>0.28108563615111348</v>
      </c>
      <c r="S136">
        <v>0.32648605258087404</v>
      </c>
      <c r="T136">
        <v>0.38174068376354475</v>
      </c>
      <c r="U136">
        <v>0.44962757999725939</v>
      </c>
      <c r="V136">
        <v>0.68824372056869687</v>
      </c>
      <c r="W136">
        <v>0.63968876611117176</v>
      </c>
      <c r="X136">
        <v>0.77413926328905269</v>
      </c>
      <c r="Y136">
        <v>0.9473383543021392</v>
      </c>
      <c r="Z136">
        <v>1.1738003673696575</v>
      </c>
      <c r="AA136">
        <v>1.9567213921253781</v>
      </c>
      <c r="AB136">
        <v>1.8823432711270764</v>
      </c>
      <c r="AC136">
        <v>2.4454237994522696</v>
      </c>
      <c r="AD136">
        <v>3.2414783324445615</v>
      </c>
      <c r="AE136">
        <v>6.0349888528642142</v>
      </c>
    </row>
    <row r="137" spans="2:31" x14ac:dyDescent="0.3">
      <c r="B137">
        <v>4.1092881151378401E-2</v>
      </c>
      <c r="C137">
        <v>5.0800487161557627E-2</v>
      </c>
      <c r="D137">
        <v>3.6209735649336931E-2</v>
      </c>
      <c r="E137">
        <v>6.685193990710718E-2</v>
      </c>
      <c r="F137">
        <v>7.3659957771653614E-2</v>
      </c>
      <c r="G137">
        <v>7.1634372030326285E-2</v>
      </c>
      <c r="H137">
        <v>0.10718419343871585</v>
      </c>
      <c r="I137">
        <v>0.12291035173391412</v>
      </c>
      <c r="J137">
        <v>0.13989529421170291</v>
      </c>
      <c r="K137">
        <v>0.12706541124072349</v>
      </c>
      <c r="L137">
        <v>0.14247041425138196</v>
      </c>
      <c r="M137">
        <v>0.19849024005558089</v>
      </c>
      <c r="N137">
        <v>0.2203464850200007</v>
      </c>
      <c r="O137">
        <v>0.19334514102766467</v>
      </c>
      <c r="P137">
        <v>0.21106387735954807</v>
      </c>
      <c r="Q137">
        <v>0.30785916536239527</v>
      </c>
      <c r="R137">
        <v>0.3566062738399447</v>
      </c>
      <c r="S137">
        <v>0.32648605258087404</v>
      </c>
      <c r="T137">
        <v>0.38174068376354475</v>
      </c>
      <c r="U137">
        <v>0.57702233286998017</v>
      </c>
      <c r="V137">
        <v>0.68824372056869687</v>
      </c>
      <c r="W137">
        <v>0.82862681739939659</v>
      </c>
      <c r="X137">
        <v>0.77413926328905269</v>
      </c>
      <c r="Y137">
        <v>1.2406804887227747</v>
      </c>
      <c r="Z137">
        <v>1.1738003673696575</v>
      </c>
      <c r="AA137">
        <v>1.4748227345293725</v>
      </c>
      <c r="AB137">
        <v>2.515903273179251</v>
      </c>
      <c r="AC137">
        <v>2.4454237994522696</v>
      </c>
      <c r="AD137">
        <v>3.2414783324445615</v>
      </c>
      <c r="AE137">
        <v>4.3963735164933766</v>
      </c>
    </row>
    <row r="138" spans="2:31" x14ac:dyDescent="0.3">
      <c r="B138">
        <v>4.1092881151378401E-2</v>
      </c>
      <c r="C138">
        <v>3.9961078557035068E-2</v>
      </c>
      <c r="D138">
        <v>4.8139045782297891E-2</v>
      </c>
      <c r="E138">
        <v>6.685193990710718E-2</v>
      </c>
      <c r="F138">
        <v>7.3659957771653614E-2</v>
      </c>
      <c r="G138">
        <v>7.1634372030326285E-2</v>
      </c>
      <c r="H138">
        <v>8.6556534873131891E-2</v>
      </c>
      <c r="I138">
        <v>9.9102529324702343E-2</v>
      </c>
      <c r="J138">
        <v>0.13989529421170291</v>
      </c>
      <c r="K138">
        <v>0.12706541124072349</v>
      </c>
      <c r="L138">
        <v>0.17771718305571835</v>
      </c>
      <c r="M138">
        <v>0.15875423289817245</v>
      </c>
      <c r="N138">
        <v>0.2203464850200007</v>
      </c>
      <c r="O138">
        <v>0.24302738180583</v>
      </c>
      <c r="P138">
        <v>0.21106387735954807</v>
      </c>
      <c r="Q138">
        <v>0.30785916536239527</v>
      </c>
      <c r="R138">
        <v>0.3566062738399447</v>
      </c>
      <c r="S138">
        <v>0.41567031236154062</v>
      </c>
      <c r="T138">
        <v>0.38174068376354475</v>
      </c>
      <c r="U138">
        <v>0.57702233286998017</v>
      </c>
      <c r="V138">
        <v>0.68824372056869687</v>
      </c>
      <c r="W138">
        <v>0.63968876611117176</v>
      </c>
      <c r="X138">
        <v>1.0080769379432311</v>
      </c>
      <c r="Y138">
        <v>1.2406804887227747</v>
      </c>
      <c r="Z138">
        <v>1.5468419739050414</v>
      </c>
      <c r="AA138">
        <v>1.9567213921253781</v>
      </c>
      <c r="AB138">
        <v>2.515903273179251</v>
      </c>
      <c r="AC138">
        <v>3.295007270560403</v>
      </c>
      <c r="AD138">
        <v>4.4064850035636143</v>
      </c>
      <c r="AE138">
        <v>4.3963735164933766</v>
      </c>
    </row>
    <row r="139" spans="2:31" x14ac:dyDescent="0.3">
      <c r="B139">
        <v>4.1092881151378401E-2</v>
      </c>
      <c r="C139">
        <v>3.9961078557035068E-2</v>
      </c>
      <c r="D139">
        <v>4.8139045782297891E-2</v>
      </c>
      <c r="E139">
        <v>6.685193990710718E-2</v>
      </c>
      <c r="F139">
        <v>7.3659957771653614E-2</v>
      </c>
      <c r="G139">
        <v>8.554568432381722E-2</v>
      </c>
      <c r="H139">
        <v>8.6556534873131891E-2</v>
      </c>
      <c r="I139">
        <v>0.12291035173391412</v>
      </c>
      <c r="J139">
        <v>0.13989529421170291</v>
      </c>
      <c r="K139">
        <v>0.12706541124072349</v>
      </c>
      <c r="L139">
        <v>0.17771718305571835</v>
      </c>
      <c r="M139">
        <v>0.15875423289817245</v>
      </c>
      <c r="N139">
        <v>0.2203464850200007</v>
      </c>
      <c r="O139">
        <v>0.19334514102766467</v>
      </c>
      <c r="P139">
        <v>0.21106387735954807</v>
      </c>
      <c r="Q139">
        <v>0.24345566880157141</v>
      </c>
      <c r="R139">
        <v>0.28108563615111348</v>
      </c>
      <c r="S139">
        <v>0.41567031236154062</v>
      </c>
      <c r="T139">
        <v>0.38174068376354475</v>
      </c>
      <c r="U139">
        <v>0.44962757999725939</v>
      </c>
      <c r="V139">
        <v>0.53389812055368457</v>
      </c>
      <c r="W139">
        <v>0.82862681739939659</v>
      </c>
      <c r="X139">
        <v>1.0080769379432311</v>
      </c>
      <c r="Y139">
        <v>1.2406804887227747</v>
      </c>
      <c r="Z139">
        <v>1.5468419739050414</v>
      </c>
      <c r="AA139">
        <v>1.4748227345293725</v>
      </c>
      <c r="AB139">
        <v>1.8823432711270764</v>
      </c>
      <c r="AC139">
        <v>2.4454237994522696</v>
      </c>
      <c r="AD139">
        <v>4.4064850035636143</v>
      </c>
      <c r="AE139">
        <v>4.3963735164933766</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Pool_Cash_Flows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2000-02-29T19:02:39Z</cp:lastPrinted>
  <dcterms:created xsi:type="dcterms:W3CDTF">2000-02-23T20:26:34Z</dcterms:created>
  <dcterms:modified xsi:type="dcterms:W3CDTF">2023-09-10T16:06:18Z</dcterms:modified>
</cp:coreProperties>
</file>