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C7" i="1"/>
  <c r="A8" i="1"/>
  <c r="B8" i="1"/>
  <c r="C8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<sst xmlns="http://schemas.openxmlformats.org/spreadsheetml/2006/main" count="13" uniqueCount="13">
  <si>
    <t>Interest rate</t>
  </si>
  <si>
    <t>Amount</t>
  </si>
  <si>
    <t>Rate</t>
  </si>
  <si>
    <t>Interest</t>
  </si>
  <si>
    <t>Amortization</t>
  </si>
  <si>
    <t>Years</t>
  </si>
  <si>
    <t>Bonds at</t>
  </si>
  <si>
    <t>$12.5 B</t>
  </si>
  <si>
    <t>Payment per kwh assuming an average of 185,000,000 mwh for PG&amp;E, Edison and SDG&amp;E</t>
  </si>
  <si>
    <t>Contracts at</t>
  </si>
  <si>
    <t>$7.5B</t>
  </si>
  <si>
    <t>Total at</t>
  </si>
  <si>
    <t>$20.0B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</si>
</sst>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abSelected="1" workbookViewId="0">
      <selection activeCell="D22" sqref="D22"/>
    </sheetView>
  </sheetViews>
  <sheetFormatPr defaultRowHeight="13.2" x14ac:dyDescent="0.25"/>
  <cols>
    <col min="1" max="1" width="11.33203125" bestFit="1" customWidth="1"/>
    <col min="2" max="2" width="11.44140625" customWidth="1"/>
    <col min="3" max="3" width="12.5546875" customWidth="1"/>
    <col min="4" max="4" width="11.109375" customWidth="1"/>
  </cols>
  <sheetData>
    <row r="2" spans="1:4" x14ac:dyDescent="0.25">
      <c r="A2" s="2" t="s">
        <v>0</v>
      </c>
    </row>
    <row r="4" spans="1:4" x14ac:dyDescent="0.25">
      <c r="A4" s="4" t="s">
        <v>1</v>
      </c>
      <c r="B4" s="4" t="s">
        <v>2</v>
      </c>
      <c r="C4" s="4" t="s">
        <v>3</v>
      </c>
      <c r="D4" s="4"/>
    </row>
    <row r="5" spans="1:4" x14ac:dyDescent="0.25">
      <c r="A5" s="4"/>
      <c r="B5" s="4"/>
      <c r="C5" s="4"/>
      <c r="D5" s="4"/>
    </row>
    <row r="6" spans="1:4" x14ac:dyDescent="0.25">
      <c r="A6" s="5">
        <v>8500</v>
      </c>
      <c r="B6" s="6">
        <v>5.7700000000000001E-2</v>
      </c>
      <c r="C6" s="5">
        <f>+A6*B6</f>
        <v>490.45</v>
      </c>
      <c r="D6" s="5"/>
    </row>
    <row r="7" spans="1:4" x14ac:dyDescent="0.25">
      <c r="A7" s="5">
        <v>4000</v>
      </c>
      <c r="B7" s="6">
        <v>7.7700000000000005E-2</v>
      </c>
      <c r="C7" s="5">
        <f>+A7*B7</f>
        <v>310.8</v>
      </c>
      <c r="D7" s="5"/>
    </row>
    <row r="8" spans="1:4" x14ac:dyDescent="0.25">
      <c r="A8" s="5">
        <f>+A6+A7</f>
        <v>12500</v>
      </c>
      <c r="B8" s="7">
        <f>+C8/A8</f>
        <v>6.4100000000000004E-2</v>
      </c>
      <c r="C8" s="5">
        <f>+C7+C6</f>
        <v>801.25</v>
      </c>
      <c r="D8" s="5"/>
    </row>
    <row r="9" spans="1:4" x14ac:dyDescent="0.25">
      <c r="A9" s="1"/>
      <c r="B9" s="3"/>
      <c r="C9" s="1"/>
      <c r="D9" s="1"/>
    </row>
    <row r="11" spans="1:4" x14ac:dyDescent="0.25">
      <c r="A11" s="2" t="s">
        <v>8</v>
      </c>
    </row>
    <row r="13" spans="1:4" x14ac:dyDescent="0.25">
      <c r="A13" s="4" t="s">
        <v>4</v>
      </c>
      <c r="B13" s="4" t="s">
        <v>6</v>
      </c>
      <c r="C13" s="4" t="s">
        <v>9</v>
      </c>
      <c r="D13" s="4" t="s">
        <v>11</v>
      </c>
    </row>
    <row r="14" spans="1:4" x14ac:dyDescent="0.25">
      <c r="A14" s="4" t="s">
        <v>5</v>
      </c>
      <c r="B14" s="4" t="s">
        <v>7</v>
      </c>
      <c r="C14" s="4" t="s">
        <v>10</v>
      </c>
      <c r="D14" s="4" t="s">
        <v>12</v>
      </c>
    </row>
    <row r="15" spans="1:4" x14ac:dyDescent="0.25">
      <c r="A15" s="4"/>
      <c r="B15" s="4"/>
      <c r="C15" s="4"/>
      <c r="D15" s="4"/>
    </row>
    <row r="16" spans="1:4" x14ac:dyDescent="0.25">
      <c r="A16" s="4">
        <v>5</v>
      </c>
      <c r="B16" s="8">
        <f>-PMT($B$8,$A16,12500)/185000</f>
        <v>1.6219617473489208E-2</v>
      </c>
      <c r="C16" s="8">
        <f>-PMT($B$8,$A16,7500)/185000</f>
        <v>9.7317704840935246E-3</v>
      </c>
      <c r="D16" s="8">
        <f>B16+C16</f>
        <v>2.5951387957582735E-2</v>
      </c>
    </row>
    <row r="17" spans="1:4" x14ac:dyDescent="0.25">
      <c r="A17" s="4">
        <v>7</v>
      </c>
      <c r="B17" s="8">
        <f>-PMT($B$8,$A17,12500)/185000</f>
        <v>1.2280684926919909E-2</v>
      </c>
      <c r="C17" s="8">
        <f>-PMT($B$8,$A17,7500)/185000</f>
        <v>7.3684109561519464E-3</v>
      </c>
      <c r="D17" s="8">
        <f>B17+C17</f>
        <v>1.9649095883071857E-2</v>
      </c>
    </row>
    <row r="18" spans="1:4" x14ac:dyDescent="0.25">
      <c r="A18" s="4">
        <v>10</v>
      </c>
      <c r="B18" s="8">
        <f>-PMT($B$8,$A18,12500)/185000</f>
        <v>9.3594190583074048E-3</v>
      </c>
      <c r="C18" s="8">
        <f>-PMT($B$8,$A18,7500)/185000</f>
        <v>5.6156514349844418E-3</v>
      </c>
      <c r="D18" s="8">
        <f>B18+C18</f>
        <v>1.4975070493291847E-2</v>
      </c>
    </row>
    <row r="19" spans="1:4" x14ac:dyDescent="0.25">
      <c r="A19" s="4">
        <v>12</v>
      </c>
      <c r="B19" s="8">
        <f>-PMT($B$8,$A19,12500)/185000</f>
        <v>8.2413913628154745E-3</v>
      </c>
      <c r="C19" s="8">
        <f>-PMT($B$8,$A19,7500)/185000</f>
        <v>4.9448348176892847E-3</v>
      </c>
      <c r="D19" s="8">
        <f>B19+C19</f>
        <v>1.3186226180504759E-2</v>
      </c>
    </row>
    <row r="20" spans="1:4" x14ac:dyDescent="0.25">
      <c r="A20" s="4">
        <v>15</v>
      </c>
      <c r="B20" s="8">
        <f>-PMT($B$8,$A20,12500)/185000</f>
        <v>7.1445084329145913E-3</v>
      </c>
      <c r="C20" s="8">
        <f>-PMT($B$8,$A20,7500)/185000</f>
        <v>4.2867050597487546E-3</v>
      </c>
      <c r="D20" s="8">
        <f>B20+C20</f>
        <v>1.1431213492663347E-2</v>
      </c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dcterms:created xsi:type="dcterms:W3CDTF">2001-08-07T00:31:25Z</dcterms:created>
  <dcterms:modified xsi:type="dcterms:W3CDTF">2023-09-10T16:06:25Z</dcterms:modified>
</cp:coreProperties>
</file>