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60" windowWidth="15228" windowHeight="8580" activeTab="2"/>
  </bookViews>
  <sheets>
    <sheet name="Dahbol" sheetId="1" r:id="rId1"/>
    <sheet name="EcoElectrica" sheetId="2" r:id="rId2"/>
    <sheet name="METGAS" sheetId="3" r:id="rId3"/>
  </sheets>
  <calcPr calcId="0"/>
</workbook>
</file>

<file path=xl/calcChain.xml><?xml version="1.0" encoding="utf-8"?>
<calcChain xmlns="http://schemas.openxmlformats.org/spreadsheetml/2006/main">
  <c r="C4" i="1" l="1"/>
  <c r="D4" i="1"/>
  <c r="D6" i="1"/>
  <c r="E6" i="1"/>
  <c r="C8" i="1"/>
  <c r="D8" i="1"/>
  <c r="E8" i="1"/>
  <c r="C9" i="1"/>
  <c r="D9" i="1"/>
  <c r="E9" i="1"/>
  <c r="C8" i="2"/>
  <c r="E8" i="2"/>
</calcChain>
</file>

<file path=xl/sharedStrings.xml><?xml version="1.0" encoding="utf-8"?>
<sst xmlns="http://schemas.openxmlformats.org/spreadsheetml/2006/main" count="270" uniqueCount="124">
  <si>
    <t>Problems</t>
  </si>
  <si>
    <t>Transmission Lines Failure</t>
  </si>
  <si>
    <t>Generator Failure</t>
  </si>
  <si>
    <t>War</t>
  </si>
  <si>
    <t>Government Action</t>
  </si>
  <si>
    <t>PPA</t>
  </si>
  <si>
    <t>Oman SPA</t>
  </si>
  <si>
    <t>ADGAS SPA</t>
  </si>
  <si>
    <t>LNG Ship</t>
  </si>
  <si>
    <t>Termination of PPA</t>
  </si>
  <si>
    <t>Termination of Shipping</t>
  </si>
  <si>
    <t>Delay in Transmission Line by MSEB</t>
  </si>
  <si>
    <t>Pay</t>
  </si>
  <si>
    <t>Seller LNG Terminal Failure</t>
  </si>
  <si>
    <t>Buyer LNG Ship Failure</t>
  </si>
  <si>
    <t>MSEB Failure to receive power</t>
  </si>
  <si>
    <t>Seller Force Majeure - 14.1.1(f)</t>
  </si>
  <si>
    <t>Reserve Failure</t>
  </si>
  <si>
    <t>Seller Force Majeure - 14.1.1(g)</t>
  </si>
  <si>
    <t>Seller Force Majeure - 14.1.1(d)</t>
  </si>
  <si>
    <t>Buyer LNG Terminal Failure</t>
  </si>
  <si>
    <t>Seller Pipeline Failure Upstream Facilities</t>
  </si>
  <si>
    <t>Buyer Pipeline Failure</t>
  </si>
  <si>
    <t>Buyer Force Majeure - 14.1.2(b)</t>
  </si>
  <si>
    <t>Buyer Force Majeure - 14.1.2(i)</t>
  </si>
  <si>
    <t>Buyer Force Majeure - 14.1.2(f)</t>
  </si>
  <si>
    <t>Buyer Force Majeure - 14.1.2(g)</t>
  </si>
  <si>
    <t>Buyer Force Majeure - 10.3.2(d)</t>
  </si>
  <si>
    <t>Seller Force Majeure - 10.2.2(e)</t>
  </si>
  <si>
    <t>Seller Force Majeure - 10.2.2(g)</t>
  </si>
  <si>
    <t>Seller Force Majeure - 10.2.2(d)</t>
  </si>
  <si>
    <t>Buyer Force Majeure - 10.3.2(e)</t>
  </si>
  <si>
    <t>Buyer Force Majeure - 10.3.2(b)</t>
  </si>
  <si>
    <t>Buyer Force Majeure - 10.3.2(g)</t>
  </si>
  <si>
    <t>Termination of PPA - 12.4</t>
  </si>
  <si>
    <t>Termination of SPA - 12.2</t>
  </si>
  <si>
    <t>Termination of SPA</t>
  </si>
  <si>
    <t>Annual Quantity MMBTU</t>
  </si>
  <si>
    <t>Lot Size</t>
  </si>
  <si>
    <t>Not Defined</t>
  </si>
  <si>
    <t>USD Annual Value</t>
  </si>
  <si>
    <t>Initial Annual Contract Quantity (IACQ)</t>
  </si>
  <si>
    <t>Supplemental Annual Contract Quantity (SUACQ)</t>
  </si>
  <si>
    <t>Special ACQ (SPACQ)</t>
  </si>
  <si>
    <t>Short Term ACQ (STACQ)</t>
  </si>
  <si>
    <t>Additional Base ACQ/STACQ</t>
  </si>
  <si>
    <t>Spot ACQ</t>
  </si>
  <si>
    <t>0.2 MMTA</t>
  </si>
  <si>
    <t>0.5 MMTA</t>
  </si>
  <si>
    <t>0.6 MMTA</t>
  </si>
  <si>
    <t>0.3 MMTA</t>
  </si>
  <si>
    <t>0.8 MMTA</t>
  </si>
  <si>
    <t>2.6 MMTA</t>
  </si>
  <si>
    <t>METGAS (Sales Commitment)</t>
  </si>
  <si>
    <t>0.0 MMTA</t>
  </si>
  <si>
    <t>Annual Quantity MMTA</t>
  </si>
  <si>
    <t>USD/MMBTU Contract Price</t>
  </si>
  <si>
    <t>N/A</t>
  </si>
  <si>
    <t>Alternative Delivery Ports</t>
  </si>
  <si>
    <t>Take or PAY</t>
  </si>
  <si>
    <t>1.6 MMTA Take or Pay Described in Articles 3-5 &amp; 14 / Pages 8-17 &amp; 21-23</t>
  </si>
  <si>
    <t>Seller Obligation no Force Majeure Clause</t>
  </si>
  <si>
    <t>Delay in Transmission Line</t>
  </si>
  <si>
    <t>Failure to receive</t>
  </si>
  <si>
    <t>Sellers Obligation to Ship</t>
  </si>
  <si>
    <t>Article 7 &amp; 8 / Pages 17 - 19</t>
  </si>
  <si>
    <t>Seller LNG Ship Failure</t>
  </si>
  <si>
    <t>Annual Ratable</t>
  </si>
  <si>
    <t>No Mention</t>
  </si>
  <si>
    <t>Make up Volume Article 5.4 Page 17</t>
  </si>
  <si>
    <t>Licenses / Permissions</t>
  </si>
  <si>
    <t>LOI void if Licenses can not be established Article 26 Pages 32 - 33</t>
  </si>
  <si>
    <t>Buyers Choice /Sellers Consent Article 10 / Page 20</t>
  </si>
  <si>
    <t>CABOT (Purchase Commitment)</t>
  </si>
  <si>
    <t>EcoElectrica (Sales Commitment)</t>
  </si>
  <si>
    <t xml:space="preserve">Demurrage 6.8 </t>
  </si>
  <si>
    <t>Dabhol LNG Supply Agreement</t>
  </si>
  <si>
    <t>Annual Gas Quantity Metric Tons</t>
  </si>
  <si>
    <t>USD Contract Life</t>
  </si>
  <si>
    <t>Contract Life Years</t>
  </si>
  <si>
    <t>Alternative Delivery Points</t>
  </si>
  <si>
    <t>DPC Fuel Supply 12.2.3 and 12.2.3</t>
  </si>
  <si>
    <t>Not Specified</t>
  </si>
  <si>
    <t>Passage of Title &amp; Risk - 6.2</t>
  </si>
  <si>
    <t>Period, Trading Limits - 5a</t>
  </si>
  <si>
    <t>NA</t>
  </si>
  <si>
    <t>Charterer Force Majeure - 27b(iii)</t>
  </si>
  <si>
    <t>DPC Force Majeure - 8.8 Gas Take-or-Pay Adjustment</t>
  </si>
  <si>
    <t>Rebate Payment to MSEB</t>
  </si>
  <si>
    <t>DPC Force Majeure - 8.10 - Gas Force Majeure</t>
  </si>
  <si>
    <t>DPC Force Majeure - 8.10 - Political Force Majeure</t>
  </si>
  <si>
    <t>Termination of SPA - 20</t>
  </si>
  <si>
    <t>Lot Size MMBTU</t>
  </si>
  <si>
    <t>Take or Pay with relief under Force Majeure (12.1)</t>
  </si>
  <si>
    <t>Force Majeure (12.1) on Vessel if not up to Coast guard specs.</t>
  </si>
  <si>
    <t>Force Majeure clause eliminates Take or Pay obligation (12.1)</t>
  </si>
  <si>
    <t>Yes with relief if seller fails to deliver within 50 days (8.1 b) or Force Majeure 12.1</t>
  </si>
  <si>
    <t>METGAS TAKE-OR-PAY COMMITMENT UNDER CONFIRMATION OF INTENT DOCUMENT</t>
  </si>
  <si>
    <t>USD Value Annual</t>
  </si>
  <si>
    <t>USD Value Contract Life</t>
  </si>
  <si>
    <t>USD/MMBTU Contract Price as of 4/99 (Floats with JCC)</t>
  </si>
  <si>
    <t>USD/MMBTU Contract Price (Floats with JCC)</t>
  </si>
  <si>
    <t>20 years staring July 2002</t>
  </si>
  <si>
    <t>20 Years - July 1st, 1999 - September 30, 2019</t>
  </si>
  <si>
    <t>ECOELECTRICA LNG SUPPLY AGREEMENT</t>
  </si>
  <si>
    <t>Value, Volume, and Tenor</t>
  </si>
  <si>
    <t>Rebate Payment to MSEB - 50% of increased costs</t>
  </si>
  <si>
    <t>Rebate Payment to MSEB - 33% of price diferential</t>
  </si>
  <si>
    <t>Enron Annual Payment Size by Event and Contract</t>
  </si>
  <si>
    <t>*****Volumes Match</t>
  </si>
  <si>
    <t>*****Price Passes Through</t>
  </si>
  <si>
    <t>22 Year - 1/1/99 - June 2020</t>
  </si>
  <si>
    <t>119,000 m^3 or 55,000 MT</t>
  </si>
  <si>
    <t>0.55 MMTA</t>
  </si>
  <si>
    <t>0.55 MMTA + 1 Cargo LNG or 2 Cargo LPG</t>
  </si>
  <si>
    <t>Formula</t>
  </si>
  <si>
    <t>Contract relief under Force Majeure (17.2)</t>
  </si>
  <si>
    <t>Not Mentioned</t>
  </si>
  <si>
    <t>No Clear mention of Take or Pay</t>
  </si>
  <si>
    <t>Buyers right to cancel 7.4</t>
  </si>
  <si>
    <t>Article 6.6 &amp; Article 9</t>
  </si>
  <si>
    <t>USD Value Annual (000)</t>
  </si>
  <si>
    <t>USD Value Contract Life (000)</t>
  </si>
  <si>
    <t>PETRONAS (Purchase Commitment)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</si>
</sst>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7" formatCode="_(&quot;$&quot;* #,##0_);_(&quot;$&quot;* \(#,##0\);_(&quot;$&quot;* &quot;-&quot;??_);_(@_)"/>
    <numFmt numFmtId="168" formatCode="_(&quot;$&quot;* #,##0.000_);_(&quot;$&quot;* \(#,##0.000\);_(&quot;$&quot;* &quot;-&quot;??_);_(@_)"/>
  </numFmts>
  <fonts count="8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  <font>
      <b/>
      <u/>
      <sz val="10"/>
      <name val="Arial"/>
    </font>
    <font>
      <sz val="10"/>
      <name val="Arial"/>
      <family val="2"/>
    </font>
    <font>
      <b/>
      <sz val="18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9">
    <xf numFmtId="0" fontId="0" fillId="0" borderId="0" xfId="0"/>
    <xf numFmtId="0" fontId="2" fillId="0" borderId="0" xfId="0" applyFont="1"/>
    <xf numFmtId="43" fontId="0" fillId="0" borderId="0" xfId="1" applyFont="1"/>
    <xf numFmtId="165" fontId="0" fillId="0" borderId="0" xfId="1" applyNumberFormat="1" applyFont="1"/>
    <xf numFmtId="3" fontId="0" fillId="0" borderId="0" xfId="0" applyNumberFormat="1"/>
    <xf numFmtId="0" fontId="2" fillId="0" borderId="0" xfId="0" applyFont="1" applyAlignment="1">
      <alignment horizontal="left" indent="1"/>
    </xf>
    <xf numFmtId="0" fontId="0" fillId="0" borderId="0" xfId="0" applyAlignment="1">
      <alignment horizontal="left" indent="1"/>
    </xf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quotePrefix="1" applyAlignment="1"/>
    <xf numFmtId="14" fontId="2" fillId="0" borderId="0" xfId="0" applyNumberFormat="1" applyFont="1" applyAlignment="1">
      <alignment horizontal="center"/>
    </xf>
    <xf numFmtId="165" fontId="0" fillId="0" borderId="0" xfId="0" applyNumberFormat="1"/>
    <xf numFmtId="0" fontId="0" fillId="0" borderId="0" xfId="0" applyAlignment="1">
      <alignment horizontal="center"/>
    </xf>
    <xf numFmtId="0" fontId="5" fillId="0" borderId="0" xfId="0" applyFont="1"/>
    <xf numFmtId="0" fontId="1" fillId="0" borderId="0" xfId="0" applyFont="1"/>
    <xf numFmtId="168" fontId="0" fillId="0" borderId="0" xfId="2" quotePrefix="1" applyNumberFormat="1" applyFont="1" applyAlignment="1">
      <alignment horizontal="left"/>
    </xf>
    <xf numFmtId="44" fontId="6" fillId="0" borderId="0" xfId="2" applyFont="1" applyFill="1" applyAlignment="1">
      <alignment horizontal="left"/>
    </xf>
    <xf numFmtId="0" fontId="6" fillId="0" borderId="0" xfId="0" applyFont="1" applyFill="1" applyAlignment="1"/>
    <xf numFmtId="165" fontId="0" fillId="0" borderId="0" xfId="1" applyNumberFormat="1" applyFont="1" applyAlignment="1">
      <alignment horizontal="right"/>
    </xf>
    <xf numFmtId="0" fontId="7" fillId="0" borderId="0" xfId="0" applyFont="1"/>
    <xf numFmtId="44" fontId="0" fillId="0" borderId="0" xfId="2" applyFont="1" applyAlignment="1">
      <alignment horizontal="left"/>
    </xf>
    <xf numFmtId="0" fontId="0" fillId="0" borderId="0" xfId="0" applyAlignment="1">
      <alignment horizontal="left" wrapText="1" indent="1"/>
    </xf>
    <xf numFmtId="167" fontId="0" fillId="0" borderId="0" xfId="2" quotePrefix="1" applyNumberFormat="1" applyFont="1" applyAlignment="1"/>
    <xf numFmtId="167" fontId="0" fillId="0" borderId="0" xfId="2" quotePrefix="1" applyNumberFormat="1" applyFont="1" applyAlignment="1">
      <alignment horizontal="left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55"/>
  <sheetViews>
    <sheetView workbookViewId="0">
      <selection sqref="A1:E55"/>
    </sheetView>
  </sheetViews>
  <sheetFormatPr defaultRowHeight="13.2" x14ac:dyDescent="0.25"/>
  <cols>
    <col min="1" max="1" width="52.109375" style="1" bestFit="1" customWidth="1"/>
    <col min="2" max="2" width="46.88671875" bestFit="1" customWidth="1"/>
    <col min="3" max="3" width="27.44140625" bestFit="1" customWidth="1"/>
    <col min="4" max="4" width="27.6640625" customWidth="1"/>
    <col min="5" max="5" width="28.6640625" bestFit="1" customWidth="1"/>
  </cols>
  <sheetData>
    <row r="1" spans="1:5" x14ac:dyDescent="0.25">
      <c r="A1" s="27" t="s">
        <v>76</v>
      </c>
      <c r="B1" s="27"/>
      <c r="C1" s="27"/>
      <c r="D1" s="27"/>
      <c r="E1" s="27"/>
    </row>
    <row r="2" spans="1:5" x14ac:dyDescent="0.25">
      <c r="A2" s="13">
        <v>36390</v>
      </c>
    </row>
    <row r="3" spans="1:5" s="1" customFormat="1" x14ac:dyDescent="0.25">
      <c r="A3" s="16" t="s">
        <v>105</v>
      </c>
      <c r="B3" s="16" t="s">
        <v>5</v>
      </c>
      <c r="C3" s="16" t="s">
        <v>6</v>
      </c>
      <c r="D3" s="16" t="s">
        <v>7</v>
      </c>
      <c r="E3" s="16" t="s">
        <v>8</v>
      </c>
    </row>
    <row r="4" spans="1:5" x14ac:dyDescent="0.25">
      <c r="A4" s="1" t="s">
        <v>77</v>
      </c>
      <c r="C4" s="3">
        <f>C5/52</f>
        <v>1576923.076923077</v>
      </c>
      <c r="D4" s="3">
        <f>D5/52</f>
        <v>496153.84615384613</v>
      </c>
    </row>
    <row r="5" spans="1:5" x14ac:dyDescent="0.25">
      <c r="A5" s="1" t="s">
        <v>37</v>
      </c>
      <c r="C5" s="4">
        <v>82000000</v>
      </c>
      <c r="D5" s="3">
        <v>25800000</v>
      </c>
      <c r="E5" s="14"/>
    </row>
    <row r="6" spans="1:5" x14ac:dyDescent="0.25">
      <c r="A6" s="1" t="s">
        <v>92</v>
      </c>
      <c r="C6" s="15" t="s">
        <v>39</v>
      </c>
      <c r="D6" s="3">
        <f>D5/8</f>
        <v>3225000</v>
      </c>
      <c r="E6" s="14">
        <f>135000*1.02*52</f>
        <v>7160400</v>
      </c>
    </row>
    <row r="7" spans="1:5" x14ac:dyDescent="0.25">
      <c r="A7" s="1" t="s">
        <v>100</v>
      </c>
      <c r="C7">
        <v>1.92</v>
      </c>
      <c r="D7" s="2">
        <v>1.92</v>
      </c>
      <c r="E7" s="14"/>
    </row>
    <row r="8" spans="1:5" x14ac:dyDescent="0.25">
      <c r="A8" s="1" t="s">
        <v>40</v>
      </c>
      <c r="C8" s="3">
        <f>C5*C7</f>
        <v>157440000</v>
      </c>
      <c r="D8" s="3">
        <f>D5*D7</f>
        <v>49536000</v>
      </c>
      <c r="E8" s="14">
        <f>16616.44*365</f>
        <v>6065000.5999999996</v>
      </c>
    </row>
    <row r="9" spans="1:5" x14ac:dyDescent="0.25">
      <c r="A9" s="1" t="s">
        <v>78</v>
      </c>
      <c r="C9" s="14">
        <f>C8*C10</f>
        <v>3148800000</v>
      </c>
      <c r="D9" s="14">
        <f>D8*D10</f>
        <v>990720000</v>
      </c>
      <c r="E9" s="14">
        <f>E8*E10</f>
        <v>121300012</v>
      </c>
    </row>
    <row r="10" spans="1:5" x14ac:dyDescent="0.25">
      <c r="A10" s="1" t="s">
        <v>79</v>
      </c>
      <c r="C10">
        <v>20</v>
      </c>
      <c r="D10">
        <v>20</v>
      </c>
      <c r="E10">
        <v>20</v>
      </c>
    </row>
    <row r="14" spans="1:5" x14ac:dyDescent="0.25">
      <c r="A14" s="16" t="s">
        <v>0</v>
      </c>
    </row>
    <row r="15" spans="1:5" s="1" customFormat="1" x14ac:dyDescent="0.25">
      <c r="A15" s="1" t="s">
        <v>80</v>
      </c>
      <c r="B15" s="17" t="s">
        <v>81</v>
      </c>
      <c r="C15" s="17" t="s">
        <v>82</v>
      </c>
      <c r="D15" s="17" t="s">
        <v>83</v>
      </c>
      <c r="E15" s="17" t="s">
        <v>84</v>
      </c>
    </row>
    <row r="16" spans="1:5" x14ac:dyDescent="0.25">
      <c r="A16" s="1" t="s">
        <v>1</v>
      </c>
      <c r="B16" s="17" t="s">
        <v>85</v>
      </c>
      <c r="C16" s="17" t="s">
        <v>25</v>
      </c>
      <c r="D16" s="17" t="s">
        <v>12</v>
      </c>
      <c r="E16" s="17" t="s">
        <v>86</v>
      </c>
    </row>
    <row r="17" spans="1:5" x14ac:dyDescent="0.25">
      <c r="A17" s="1" t="s">
        <v>11</v>
      </c>
      <c r="B17" s="17" t="s">
        <v>85</v>
      </c>
      <c r="C17" t="s">
        <v>12</v>
      </c>
      <c r="D17" t="s">
        <v>12</v>
      </c>
      <c r="E17" t="s">
        <v>12</v>
      </c>
    </row>
    <row r="18" spans="1:5" x14ac:dyDescent="0.25">
      <c r="A18" s="1" t="s">
        <v>15</v>
      </c>
      <c r="B18" t="s">
        <v>85</v>
      </c>
      <c r="C18" t="s">
        <v>12</v>
      </c>
      <c r="D18" t="s">
        <v>12</v>
      </c>
      <c r="E18" t="s">
        <v>12</v>
      </c>
    </row>
    <row r="19" spans="1:5" x14ac:dyDescent="0.25">
      <c r="A19" s="1" t="s">
        <v>2</v>
      </c>
      <c r="B19" t="s">
        <v>87</v>
      </c>
      <c r="C19" t="s">
        <v>25</v>
      </c>
      <c r="D19" t="s">
        <v>27</v>
      </c>
      <c r="E19" t="s">
        <v>86</v>
      </c>
    </row>
    <row r="20" spans="1:5" x14ac:dyDescent="0.25">
      <c r="A20" s="1" t="s">
        <v>21</v>
      </c>
      <c r="B20" t="s">
        <v>87</v>
      </c>
      <c r="C20" t="s">
        <v>16</v>
      </c>
      <c r="D20" t="s">
        <v>28</v>
      </c>
      <c r="E20" t="s">
        <v>86</v>
      </c>
    </row>
    <row r="21" spans="1:5" x14ac:dyDescent="0.25">
      <c r="A21" s="1" t="s">
        <v>17</v>
      </c>
      <c r="B21" t="s">
        <v>87</v>
      </c>
      <c r="C21" t="s">
        <v>18</v>
      </c>
      <c r="D21" t="s">
        <v>29</v>
      </c>
      <c r="E21" t="s">
        <v>86</v>
      </c>
    </row>
    <row r="22" spans="1:5" x14ac:dyDescent="0.25">
      <c r="A22" s="1" t="s">
        <v>13</v>
      </c>
      <c r="B22" t="s">
        <v>87</v>
      </c>
      <c r="C22" t="s">
        <v>19</v>
      </c>
      <c r="D22" t="s">
        <v>30</v>
      </c>
      <c r="E22" t="s">
        <v>86</v>
      </c>
    </row>
    <row r="23" spans="1:5" x14ac:dyDescent="0.25">
      <c r="A23" s="1" t="s">
        <v>14</v>
      </c>
      <c r="B23" t="s">
        <v>87</v>
      </c>
      <c r="C23" t="s">
        <v>26</v>
      </c>
      <c r="D23" t="s">
        <v>31</v>
      </c>
      <c r="E23" t="s">
        <v>85</v>
      </c>
    </row>
    <row r="24" spans="1:5" x14ac:dyDescent="0.25">
      <c r="A24" s="1" t="s">
        <v>20</v>
      </c>
      <c r="B24" t="s">
        <v>88</v>
      </c>
      <c r="C24" t="s">
        <v>12</v>
      </c>
      <c r="D24" t="s">
        <v>12</v>
      </c>
      <c r="E24" t="s">
        <v>12</v>
      </c>
    </row>
    <row r="25" spans="1:5" x14ac:dyDescent="0.25">
      <c r="A25" s="1" t="s">
        <v>22</v>
      </c>
      <c r="B25" t="s">
        <v>85</v>
      </c>
      <c r="C25" t="s">
        <v>12</v>
      </c>
      <c r="D25" t="s">
        <v>12</v>
      </c>
      <c r="E25" t="s">
        <v>12</v>
      </c>
    </row>
    <row r="26" spans="1:5" x14ac:dyDescent="0.25">
      <c r="A26" s="1" t="s">
        <v>3</v>
      </c>
      <c r="B26" t="s">
        <v>89</v>
      </c>
      <c r="C26" t="s">
        <v>23</v>
      </c>
      <c r="D26" t="s">
        <v>32</v>
      </c>
      <c r="E26" t="s">
        <v>86</v>
      </c>
    </row>
    <row r="27" spans="1:5" x14ac:dyDescent="0.25">
      <c r="A27" s="1" t="s">
        <v>4</v>
      </c>
      <c r="B27" t="s">
        <v>90</v>
      </c>
      <c r="C27" t="s">
        <v>24</v>
      </c>
      <c r="D27" t="s">
        <v>33</v>
      </c>
      <c r="E27" t="s">
        <v>86</v>
      </c>
    </row>
    <row r="28" spans="1:5" x14ac:dyDescent="0.25">
      <c r="A28" s="1" t="s">
        <v>9</v>
      </c>
      <c r="B28" t="s">
        <v>85</v>
      </c>
      <c r="C28" t="s">
        <v>12</v>
      </c>
      <c r="D28" t="s">
        <v>34</v>
      </c>
      <c r="E28" t="s">
        <v>12</v>
      </c>
    </row>
    <row r="29" spans="1:5" x14ac:dyDescent="0.25">
      <c r="A29" s="1" t="s">
        <v>10</v>
      </c>
      <c r="B29" t="s">
        <v>88</v>
      </c>
      <c r="C29" t="s">
        <v>12</v>
      </c>
      <c r="D29" t="s">
        <v>12</v>
      </c>
      <c r="E29" t="s">
        <v>85</v>
      </c>
    </row>
    <row r="30" spans="1:5" x14ac:dyDescent="0.25">
      <c r="A30" s="1" t="s">
        <v>36</v>
      </c>
      <c r="B30" t="s">
        <v>88</v>
      </c>
      <c r="C30" t="s">
        <v>91</v>
      </c>
      <c r="D30" t="s">
        <v>35</v>
      </c>
      <c r="E30" t="s">
        <v>12</v>
      </c>
    </row>
    <row r="33" spans="1:5" x14ac:dyDescent="0.25">
      <c r="A33" s="16" t="s">
        <v>108</v>
      </c>
    </row>
    <row r="34" spans="1:5" x14ac:dyDescent="0.25">
      <c r="A34" s="1" t="s">
        <v>80</v>
      </c>
      <c r="B34" s="21" t="s">
        <v>85</v>
      </c>
      <c r="C34" s="21" t="s">
        <v>85</v>
      </c>
      <c r="D34" s="21" t="s">
        <v>85</v>
      </c>
      <c r="E34" s="21" t="s">
        <v>85</v>
      </c>
    </row>
    <row r="35" spans="1:5" x14ac:dyDescent="0.25">
      <c r="A35" s="1" t="s">
        <v>1</v>
      </c>
      <c r="B35" s="21" t="s">
        <v>85</v>
      </c>
      <c r="C35" s="21">
        <v>0</v>
      </c>
      <c r="D35" s="21">
        <v>49536000</v>
      </c>
      <c r="E35" s="21">
        <v>0</v>
      </c>
    </row>
    <row r="36" spans="1:5" x14ac:dyDescent="0.25">
      <c r="A36" s="1" t="s">
        <v>11</v>
      </c>
      <c r="B36" s="21" t="s">
        <v>85</v>
      </c>
      <c r="C36" s="21">
        <v>157440000</v>
      </c>
      <c r="D36" s="21">
        <v>49536000</v>
      </c>
      <c r="E36" s="21">
        <v>6065000.5999999996</v>
      </c>
    </row>
    <row r="37" spans="1:5" x14ac:dyDescent="0.25">
      <c r="A37" s="1" t="s">
        <v>15</v>
      </c>
      <c r="B37" s="21" t="s">
        <v>85</v>
      </c>
      <c r="C37" s="21">
        <v>157440000</v>
      </c>
      <c r="D37" s="21">
        <v>49536000</v>
      </c>
      <c r="E37" s="21">
        <v>6065000.5999999996</v>
      </c>
    </row>
    <row r="38" spans="1:5" x14ac:dyDescent="0.25">
      <c r="A38" s="1" t="s">
        <v>2</v>
      </c>
      <c r="B38" s="21">
        <v>0</v>
      </c>
      <c r="C38" s="21">
        <v>0</v>
      </c>
      <c r="D38" s="21">
        <v>0</v>
      </c>
      <c r="E38" s="21">
        <v>0</v>
      </c>
    </row>
    <row r="39" spans="1:5" x14ac:dyDescent="0.25">
      <c r="A39" s="1" t="s">
        <v>21</v>
      </c>
      <c r="B39" s="21">
        <v>0</v>
      </c>
      <c r="C39" s="21">
        <v>0</v>
      </c>
      <c r="D39" s="21">
        <v>0</v>
      </c>
      <c r="E39" s="21">
        <v>0</v>
      </c>
    </row>
    <row r="40" spans="1:5" x14ac:dyDescent="0.25">
      <c r="A40" s="1" t="s">
        <v>17</v>
      </c>
      <c r="B40" s="21">
        <v>0</v>
      </c>
      <c r="C40" s="21">
        <v>0</v>
      </c>
      <c r="D40" s="21">
        <v>0</v>
      </c>
      <c r="E40" s="21">
        <v>0</v>
      </c>
    </row>
    <row r="41" spans="1:5" x14ac:dyDescent="0.25">
      <c r="A41" s="1" t="s">
        <v>13</v>
      </c>
      <c r="B41" s="21">
        <v>0</v>
      </c>
      <c r="C41" s="21">
        <v>0</v>
      </c>
      <c r="D41" s="21">
        <v>0</v>
      </c>
      <c r="E41" s="21">
        <v>0</v>
      </c>
    </row>
    <row r="42" spans="1:5" x14ac:dyDescent="0.25">
      <c r="A42" s="1" t="s">
        <v>14</v>
      </c>
      <c r="B42" s="21">
        <v>0</v>
      </c>
      <c r="C42" s="21">
        <v>0</v>
      </c>
      <c r="D42" s="21">
        <v>0</v>
      </c>
      <c r="E42" s="21" t="s">
        <v>85</v>
      </c>
    </row>
    <row r="43" spans="1:5" x14ac:dyDescent="0.25">
      <c r="A43" s="1" t="s">
        <v>20</v>
      </c>
      <c r="B43" s="21">
        <v>0</v>
      </c>
      <c r="C43" s="21">
        <v>157440000</v>
      </c>
      <c r="D43" s="21">
        <v>49536000</v>
      </c>
      <c r="E43" s="21">
        <v>6065000.5999999996</v>
      </c>
    </row>
    <row r="44" spans="1:5" x14ac:dyDescent="0.25">
      <c r="A44" s="1" t="s">
        <v>22</v>
      </c>
      <c r="B44" s="21" t="s">
        <v>85</v>
      </c>
      <c r="C44" s="21">
        <v>157440000</v>
      </c>
      <c r="D44" s="21">
        <v>49536000</v>
      </c>
      <c r="E44" s="21">
        <v>6065000.5999999996</v>
      </c>
    </row>
    <row r="45" spans="1:5" x14ac:dyDescent="0.25">
      <c r="A45" s="1" t="s">
        <v>3</v>
      </c>
      <c r="B45" s="21">
        <v>0</v>
      </c>
      <c r="C45" s="21">
        <v>0</v>
      </c>
      <c r="D45" s="21">
        <v>0</v>
      </c>
      <c r="E45" s="21">
        <v>0</v>
      </c>
    </row>
    <row r="46" spans="1:5" x14ac:dyDescent="0.25">
      <c r="A46" s="1" t="s">
        <v>4</v>
      </c>
      <c r="B46" s="21">
        <v>0</v>
      </c>
      <c r="C46" s="21">
        <v>0</v>
      </c>
      <c r="D46" s="21">
        <v>0</v>
      </c>
      <c r="E46" s="21">
        <v>0</v>
      </c>
    </row>
    <row r="47" spans="1:5" x14ac:dyDescent="0.25">
      <c r="A47" s="1" t="s">
        <v>9</v>
      </c>
      <c r="B47" s="21" t="s">
        <v>85</v>
      </c>
      <c r="C47" s="21">
        <v>157440000</v>
      </c>
      <c r="D47" s="21" t="s">
        <v>85</v>
      </c>
      <c r="E47" s="21">
        <v>6065000.5999999996</v>
      </c>
    </row>
    <row r="48" spans="1:5" x14ac:dyDescent="0.25">
      <c r="A48" s="1" t="s">
        <v>10</v>
      </c>
      <c r="B48" s="21" t="s">
        <v>107</v>
      </c>
      <c r="C48" s="21">
        <v>157440000</v>
      </c>
      <c r="D48" s="21">
        <v>49536000</v>
      </c>
      <c r="E48" s="21" t="s">
        <v>85</v>
      </c>
    </row>
    <row r="49" spans="1:5" x14ac:dyDescent="0.25">
      <c r="A49" s="1" t="s">
        <v>36</v>
      </c>
      <c r="B49" s="21" t="s">
        <v>106</v>
      </c>
      <c r="C49" s="21" t="s">
        <v>85</v>
      </c>
      <c r="D49" s="21" t="s">
        <v>85</v>
      </c>
      <c r="E49" s="21">
        <v>6065000.5999999996</v>
      </c>
    </row>
    <row r="54" spans="1:5" ht="22.8" x14ac:dyDescent="0.4">
      <c r="A54" s="22" t="s">
        <v>109</v>
      </c>
    </row>
    <row r="55" spans="1:5" ht="22.8" x14ac:dyDescent="0.4">
      <c r="A55" s="22" t="s">
        <v>110</v>
      </c>
    </row>
  </sheetData>
  <mergeCells count="1">
    <mergeCell ref="A1:E1"/>
  </mergeCells>
  <pageMargins left="0.75" right="0.75" top="1" bottom="1" header="0.5" footer="0.5"/>
  <pageSetup scale="67" orientation="landscape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24"/>
  <sheetViews>
    <sheetView workbookViewId="0">
      <selection sqref="A1:E24"/>
    </sheetView>
  </sheetViews>
  <sheetFormatPr defaultRowHeight="13.2" x14ac:dyDescent="0.25"/>
  <cols>
    <col min="1" max="1" width="40" customWidth="1"/>
    <col min="2" max="2" width="2.44140625" customWidth="1"/>
    <col min="3" max="3" width="44.6640625" customWidth="1"/>
    <col min="4" max="4" width="3.109375" customWidth="1"/>
    <col min="5" max="5" width="37.88671875" customWidth="1"/>
  </cols>
  <sheetData>
    <row r="1" spans="1:5" x14ac:dyDescent="0.25">
      <c r="A1" s="28" t="s">
        <v>104</v>
      </c>
      <c r="B1" s="28"/>
      <c r="C1" s="28"/>
      <c r="D1" s="28"/>
      <c r="E1" s="28"/>
    </row>
    <row r="3" spans="1:5" ht="15" customHeight="1" x14ac:dyDescent="0.25">
      <c r="A3" s="7"/>
      <c r="B3" s="8"/>
      <c r="C3" s="9" t="s">
        <v>73</v>
      </c>
      <c r="D3" s="8"/>
      <c r="E3" s="9" t="s">
        <v>74</v>
      </c>
    </row>
    <row r="4" spans="1:5" x14ac:dyDescent="0.25">
      <c r="A4" s="1" t="s">
        <v>55</v>
      </c>
      <c r="C4" t="s">
        <v>113</v>
      </c>
      <c r="E4" t="s">
        <v>114</v>
      </c>
    </row>
    <row r="5" spans="1:5" x14ac:dyDescent="0.25">
      <c r="A5" s="1" t="s">
        <v>38</v>
      </c>
      <c r="C5" s="6" t="s">
        <v>112</v>
      </c>
      <c r="E5" s="6" t="s">
        <v>112</v>
      </c>
    </row>
    <row r="6" spans="1:5" x14ac:dyDescent="0.25">
      <c r="A6" s="1" t="s">
        <v>56</v>
      </c>
      <c r="C6" s="23" t="s">
        <v>115</v>
      </c>
      <c r="E6" s="23" t="s">
        <v>115</v>
      </c>
    </row>
    <row r="7" spans="1:5" x14ac:dyDescent="0.25">
      <c r="A7" s="1" t="s">
        <v>79</v>
      </c>
      <c r="C7" s="20" t="s">
        <v>103</v>
      </c>
      <c r="E7" t="s">
        <v>111</v>
      </c>
    </row>
    <row r="8" spans="1:5" x14ac:dyDescent="0.25">
      <c r="A8" s="1" t="s">
        <v>98</v>
      </c>
      <c r="C8" s="25">
        <f>(AVERAGE(5.469,5.486,5.329,5.247,5.102,5.098,5.095,5.091,2.347,2.347,2.347,2.347,2.347))*52*11*55000</f>
        <v>129837840.00000003</v>
      </c>
      <c r="E8" s="25">
        <f>3.304*52*11*55000</f>
        <v>103943840</v>
      </c>
    </row>
    <row r="9" spans="1:5" hidden="1" x14ac:dyDescent="0.25">
      <c r="A9" s="9" t="s">
        <v>99</v>
      </c>
      <c r="C9" s="12"/>
    </row>
    <row r="10" spans="1:5" x14ac:dyDescent="0.25">
      <c r="A10" s="9"/>
      <c r="C10" s="12"/>
    </row>
    <row r="11" spans="1:5" ht="26.4" x14ac:dyDescent="0.25">
      <c r="A11" s="11" t="s">
        <v>59</v>
      </c>
      <c r="C11" s="24" t="s">
        <v>96</v>
      </c>
      <c r="E11" t="s">
        <v>118</v>
      </c>
    </row>
    <row r="12" spans="1:5" x14ac:dyDescent="0.25">
      <c r="A12" s="11" t="s">
        <v>70</v>
      </c>
      <c r="C12" s="6" t="s">
        <v>57</v>
      </c>
      <c r="E12" t="s">
        <v>120</v>
      </c>
    </row>
    <row r="13" spans="1:5" x14ac:dyDescent="0.25">
      <c r="A13" s="11" t="s">
        <v>58</v>
      </c>
      <c r="C13" s="6" t="s">
        <v>117</v>
      </c>
      <c r="E13" t="s">
        <v>57</v>
      </c>
    </row>
    <row r="14" spans="1:5" ht="26.4" x14ac:dyDescent="0.25">
      <c r="A14" s="1" t="s">
        <v>1</v>
      </c>
      <c r="C14" s="8" t="s">
        <v>95</v>
      </c>
      <c r="E14" t="s">
        <v>116</v>
      </c>
    </row>
    <row r="15" spans="1:5" x14ac:dyDescent="0.25">
      <c r="A15" s="1" t="s">
        <v>62</v>
      </c>
      <c r="C15" t="s">
        <v>75</v>
      </c>
      <c r="E15" t="s">
        <v>68</v>
      </c>
    </row>
    <row r="16" spans="1:5" x14ac:dyDescent="0.25">
      <c r="A16" s="1" t="s">
        <v>2</v>
      </c>
      <c r="C16" t="s">
        <v>93</v>
      </c>
      <c r="E16" t="s">
        <v>116</v>
      </c>
    </row>
    <row r="17" spans="1:5" x14ac:dyDescent="0.25">
      <c r="A17" s="1" t="s">
        <v>21</v>
      </c>
      <c r="C17" t="s">
        <v>93</v>
      </c>
      <c r="E17" t="s">
        <v>116</v>
      </c>
    </row>
    <row r="18" spans="1:5" x14ac:dyDescent="0.25">
      <c r="A18" s="1" t="s">
        <v>13</v>
      </c>
      <c r="C18" t="s">
        <v>93</v>
      </c>
      <c r="E18" t="s">
        <v>116</v>
      </c>
    </row>
    <row r="19" spans="1:5" x14ac:dyDescent="0.25">
      <c r="A19" s="1" t="s">
        <v>66</v>
      </c>
      <c r="C19" t="s">
        <v>93</v>
      </c>
      <c r="E19" t="s">
        <v>116</v>
      </c>
    </row>
    <row r="20" spans="1:5" x14ac:dyDescent="0.25">
      <c r="A20" s="1" t="s">
        <v>20</v>
      </c>
      <c r="C20" t="s">
        <v>93</v>
      </c>
      <c r="E20" t="s">
        <v>116</v>
      </c>
    </row>
    <row r="21" spans="1:5" x14ac:dyDescent="0.25">
      <c r="A21" s="1" t="s">
        <v>22</v>
      </c>
      <c r="C21" t="s">
        <v>93</v>
      </c>
      <c r="E21" t="s">
        <v>116</v>
      </c>
    </row>
    <row r="22" spans="1:5" x14ac:dyDescent="0.25">
      <c r="A22" s="1" t="s">
        <v>3</v>
      </c>
      <c r="C22" t="s">
        <v>93</v>
      </c>
      <c r="E22" t="s">
        <v>116</v>
      </c>
    </row>
    <row r="23" spans="1:5" ht="26.4" x14ac:dyDescent="0.25">
      <c r="A23" s="1" t="s">
        <v>4</v>
      </c>
      <c r="C23" s="8" t="s">
        <v>94</v>
      </c>
      <c r="E23" t="s">
        <v>116</v>
      </c>
    </row>
    <row r="24" spans="1:5" x14ac:dyDescent="0.25">
      <c r="A24" s="1" t="s">
        <v>10</v>
      </c>
      <c r="C24" t="s">
        <v>119</v>
      </c>
      <c r="E24" t="s">
        <v>68</v>
      </c>
    </row>
  </sheetData>
  <mergeCells count="1">
    <mergeCell ref="A1:E1"/>
  </mergeCells>
  <pageMargins left="0.75" right="0.75" top="1" bottom="1" header="0.5" footer="0.5"/>
  <pageSetup scale="82" orientation="landscape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37"/>
  <sheetViews>
    <sheetView tabSelected="1" topLeftCell="A7" workbookViewId="0">
      <selection sqref="A1:E32"/>
    </sheetView>
  </sheetViews>
  <sheetFormatPr defaultRowHeight="13.2" x14ac:dyDescent="0.25"/>
  <cols>
    <col min="1" max="1" width="47.44140625" customWidth="1"/>
    <col min="2" max="2" width="2.44140625" customWidth="1"/>
    <col min="3" max="3" width="67.5546875" customWidth="1"/>
    <col min="4" max="4" width="1.44140625" customWidth="1"/>
    <col min="5" max="5" width="31" customWidth="1"/>
  </cols>
  <sheetData>
    <row r="1" spans="1:5" x14ac:dyDescent="0.25">
      <c r="A1" s="28" t="s">
        <v>97</v>
      </c>
      <c r="B1" s="28"/>
      <c r="C1" s="28"/>
      <c r="D1" s="28"/>
      <c r="E1" s="28"/>
    </row>
    <row r="3" spans="1:5" ht="15.75" customHeight="1" x14ac:dyDescent="0.25">
      <c r="A3" s="7"/>
      <c r="B3" s="8"/>
      <c r="C3" s="9" t="s">
        <v>123</v>
      </c>
      <c r="D3" s="8"/>
      <c r="E3" s="9" t="s">
        <v>53</v>
      </c>
    </row>
    <row r="4" spans="1:5" x14ac:dyDescent="0.25">
      <c r="A4" s="1" t="s">
        <v>55</v>
      </c>
      <c r="C4" t="s">
        <v>52</v>
      </c>
      <c r="E4" t="s">
        <v>54</v>
      </c>
    </row>
    <row r="5" spans="1:5" x14ac:dyDescent="0.25">
      <c r="A5" s="5" t="s">
        <v>41</v>
      </c>
      <c r="C5" s="6" t="s">
        <v>48</v>
      </c>
      <c r="E5" s="6" t="s">
        <v>54</v>
      </c>
    </row>
    <row r="6" spans="1:5" x14ac:dyDescent="0.25">
      <c r="A6" s="5" t="s">
        <v>42</v>
      </c>
      <c r="C6" s="6" t="s">
        <v>49</v>
      </c>
      <c r="E6" s="6" t="s">
        <v>54</v>
      </c>
    </row>
    <row r="7" spans="1:5" x14ac:dyDescent="0.25">
      <c r="A7" s="5" t="s">
        <v>43</v>
      </c>
      <c r="C7" s="6" t="s">
        <v>47</v>
      </c>
      <c r="E7" s="6" t="s">
        <v>54</v>
      </c>
    </row>
    <row r="8" spans="1:5" x14ac:dyDescent="0.25">
      <c r="A8" s="5" t="s">
        <v>44</v>
      </c>
      <c r="C8" s="6" t="s">
        <v>50</v>
      </c>
      <c r="E8" s="6" t="s">
        <v>54</v>
      </c>
    </row>
    <row r="9" spans="1:5" x14ac:dyDescent="0.25">
      <c r="A9" s="5" t="s">
        <v>45</v>
      </c>
      <c r="C9" s="6" t="s">
        <v>51</v>
      </c>
      <c r="E9" s="6" t="s">
        <v>54</v>
      </c>
    </row>
    <row r="10" spans="1:5" x14ac:dyDescent="0.25">
      <c r="A10" s="5" t="s">
        <v>46</v>
      </c>
      <c r="C10" s="6" t="s">
        <v>47</v>
      </c>
      <c r="E10" s="6" t="s">
        <v>54</v>
      </c>
    </row>
    <row r="11" spans="1:5" x14ac:dyDescent="0.25">
      <c r="A11" s="1" t="s">
        <v>38</v>
      </c>
      <c r="C11" s="6" t="s">
        <v>67</v>
      </c>
      <c r="E11" s="10" t="s">
        <v>57</v>
      </c>
    </row>
    <row r="12" spans="1:5" x14ac:dyDescent="0.25">
      <c r="A12" s="1" t="s">
        <v>101</v>
      </c>
      <c r="C12" s="18">
        <v>3.2349999999999999</v>
      </c>
      <c r="E12" s="10" t="s">
        <v>57</v>
      </c>
    </row>
    <row r="13" spans="1:5" x14ac:dyDescent="0.25">
      <c r="A13" s="1" t="s">
        <v>79</v>
      </c>
      <c r="C13" s="19" t="s">
        <v>102</v>
      </c>
      <c r="E13" s="10"/>
    </row>
    <row r="14" spans="1:5" x14ac:dyDescent="0.25">
      <c r="A14" s="1" t="s">
        <v>121</v>
      </c>
      <c r="C14" s="26">
        <v>437000</v>
      </c>
      <c r="E14" s="10"/>
    </row>
    <row r="15" spans="1:5" x14ac:dyDescent="0.25">
      <c r="A15" s="9" t="s">
        <v>122</v>
      </c>
      <c r="C15" s="26">
        <v>8747000</v>
      </c>
      <c r="E15" s="10" t="s">
        <v>57</v>
      </c>
    </row>
    <row r="16" spans="1:5" x14ac:dyDescent="0.25">
      <c r="A16" s="9"/>
      <c r="C16" s="12"/>
      <c r="E16" s="10"/>
    </row>
    <row r="17" spans="1:5" x14ac:dyDescent="0.25">
      <c r="A17" s="11" t="s">
        <v>59</v>
      </c>
      <c r="C17" s="6" t="s">
        <v>60</v>
      </c>
      <c r="E17" s="6"/>
    </row>
    <row r="18" spans="1:5" x14ac:dyDescent="0.25">
      <c r="A18" s="11" t="s">
        <v>70</v>
      </c>
      <c r="C18" s="6" t="s">
        <v>71</v>
      </c>
      <c r="E18" s="10" t="s">
        <v>57</v>
      </c>
    </row>
    <row r="19" spans="1:5" x14ac:dyDescent="0.25">
      <c r="A19" s="11" t="s">
        <v>58</v>
      </c>
      <c r="C19" s="6" t="s">
        <v>72</v>
      </c>
      <c r="E19" s="10" t="s">
        <v>57</v>
      </c>
    </row>
    <row r="20" spans="1:5" x14ac:dyDescent="0.25">
      <c r="A20" s="1" t="s">
        <v>1</v>
      </c>
      <c r="C20" t="s">
        <v>61</v>
      </c>
      <c r="E20" t="s">
        <v>57</v>
      </c>
    </row>
    <row r="21" spans="1:5" x14ac:dyDescent="0.25">
      <c r="A21" s="1" t="s">
        <v>62</v>
      </c>
      <c r="C21" t="s">
        <v>57</v>
      </c>
      <c r="E21" t="s">
        <v>57</v>
      </c>
    </row>
    <row r="22" spans="1:5" x14ac:dyDescent="0.25">
      <c r="A22" s="1" t="s">
        <v>63</v>
      </c>
      <c r="C22" t="s">
        <v>69</v>
      </c>
      <c r="E22" t="s">
        <v>57</v>
      </c>
    </row>
    <row r="23" spans="1:5" x14ac:dyDescent="0.25">
      <c r="A23" s="1" t="s">
        <v>2</v>
      </c>
      <c r="C23" t="s">
        <v>57</v>
      </c>
      <c r="E23" t="s">
        <v>57</v>
      </c>
    </row>
    <row r="24" spans="1:5" x14ac:dyDescent="0.25">
      <c r="A24" s="1" t="s">
        <v>21</v>
      </c>
      <c r="C24" t="s">
        <v>57</v>
      </c>
      <c r="E24" t="s">
        <v>57</v>
      </c>
    </row>
    <row r="25" spans="1:5" x14ac:dyDescent="0.25">
      <c r="A25" s="1" t="s">
        <v>17</v>
      </c>
      <c r="C25" t="s">
        <v>57</v>
      </c>
      <c r="E25" t="s">
        <v>57</v>
      </c>
    </row>
    <row r="26" spans="1:5" x14ac:dyDescent="0.25">
      <c r="A26" s="1" t="s">
        <v>13</v>
      </c>
      <c r="C26" t="s">
        <v>68</v>
      </c>
      <c r="E26" t="s">
        <v>57</v>
      </c>
    </row>
    <row r="27" spans="1:5" x14ac:dyDescent="0.25">
      <c r="A27" s="1" t="s">
        <v>66</v>
      </c>
      <c r="C27" t="s">
        <v>68</v>
      </c>
      <c r="E27" t="s">
        <v>57</v>
      </c>
    </row>
    <row r="28" spans="1:5" x14ac:dyDescent="0.25">
      <c r="A28" s="1" t="s">
        <v>20</v>
      </c>
      <c r="C28" t="s">
        <v>65</v>
      </c>
      <c r="E28" t="s">
        <v>57</v>
      </c>
    </row>
    <row r="29" spans="1:5" x14ac:dyDescent="0.25">
      <c r="A29" s="1" t="s">
        <v>22</v>
      </c>
      <c r="C29" t="s">
        <v>57</v>
      </c>
      <c r="E29" t="s">
        <v>57</v>
      </c>
    </row>
    <row r="30" spans="1:5" x14ac:dyDescent="0.25">
      <c r="A30" s="1" t="s">
        <v>3</v>
      </c>
      <c r="C30" t="s">
        <v>57</v>
      </c>
      <c r="E30" t="s">
        <v>57</v>
      </c>
    </row>
    <row r="31" spans="1:5" x14ac:dyDescent="0.25">
      <c r="A31" s="1" t="s">
        <v>4</v>
      </c>
      <c r="C31" t="s">
        <v>57</v>
      </c>
      <c r="E31" t="s">
        <v>57</v>
      </c>
    </row>
    <row r="32" spans="1:5" x14ac:dyDescent="0.25">
      <c r="A32" s="1" t="s">
        <v>10</v>
      </c>
      <c r="C32" t="s">
        <v>64</v>
      </c>
      <c r="E32" t="s">
        <v>57</v>
      </c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</sheetData>
  <mergeCells count="1">
    <mergeCell ref="A1:E1"/>
  </mergeCells>
  <pageMargins left="0.75" right="0.75" top="1" bottom="1" header="0.5" footer="0.5"/>
  <pageSetup scale="81" orientation="landscape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Dahbol</vt:lpstr>
      <vt:lpstr>EcoElectrica</vt:lpstr>
      <vt:lpstr>METGAS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bengles</dc:creator>
  <cp:lastModifiedBy>Havlíček Jan</cp:lastModifiedBy>
  <cp:lastPrinted>1999-08-20T01:01:42Z</cp:lastPrinted>
  <dcterms:created xsi:type="dcterms:W3CDTF">1999-08-10T19:46:01Z</dcterms:created>
  <dcterms:modified xsi:type="dcterms:W3CDTF">2023-09-10T16:08:13Z</dcterms:modified>
</cp:coreProperties>
</file>