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tabRatio="468"/>
  </bookViews>
  <sheets>
    <sheet name="PLLU Short-Term Model" sheetId="10" r:id="rId1"/>
    <sheet name="FinalDataSet" sheetId="6" r:id="rId2"/>
    <sheet name="RawData" sheetId="3" r:id="rId3"/>
  </sheets>
  <calcPr calcId="0" calcOnSave="0"/>
</workbook>
</file>

<file path=xl/calcChain.xml><?xml version="1.0" encoding="utf-8"?>
<calcChain xmlns="http://schemas.openxmlformats.org/spreadsheetml/2006/main">
  <c r="F8" i="10" l="1"/>
  <c r="E11" i="10"/>
  <c r="F11" i="10"/>
  <c r="G11" i="10"/>
  <c r="G13" i="10"/>
  <c r="D19" i="10"/>
  <c r="D20" i="10"/>
  <c r="E20" i="10"/>
  <c r="F20" i="10"/>
  <c r="G20" i="10"/>
  <c r="D21" i="10"/>
  <c r="E21" i="10"/>
  <c r="F21" i="10"/>
  <c r="G21" i="10"/>
  <c r="D22" i="10"/>
  <c r="E22" i="10"/>
  <c r="F22" i="10"/>
  <c r="G22" i="10"/>
  <c r="D23" i="10"/>
  <c r="E23" i="10"/>
  <c r="F23" i="10"/>
  <c r="G23" i="10"/>
  <c r="D24" i="10"/>
  <c r="E24" i="10"/>
  <c r="F24" i="10"/>
  <c r="G24" i="10"/>
  <c r="D25" i="10"/>
  <c r="E25" i="10"/>
  <c r="F25" i="10"/>
  <c r="G25" i="10"/>
  <c r="D26" i="10"/>
  <c r="E26" i="10"/>
  <c r="F26" i="10"/>
  <c r="G26" i="10"/>
  <c r="D27" i="10"/>
  <c r="E27" i="10"/>
  <c r="F27" i="10"/>
  <c r="G27" i="10"/>
  <c r="D28" i="10"/>
  <c r="E28" i="10"/>
  <c r="F28" i="10"/>
  <c r="G28" i="10"/>
  <c r="D29" i="10"/>
  <c r="E29" i="10"/>
  <c r="F29" i="10"/>
  <c r="G29" i="10"/>
  <c r="D30" i="10"/>
  <c r="E30" i="10"/>
  <c r="F30" i="10"/>
  <c r="G30" i="10"/>
  <c r="D31" i="10"/>
  <c r="E31" i="10"/>
  <c r="F31" i="10"/>
  <c r="G31" i="10"/>
  <c r="D32" i="10"/>
  <c r="E32" i="10"/>
  <c r="F32" i="10"/>
  <c r="G32" i="10"/>
  <c r="D33" i="10"/>
  <c r="E33" i="10"/>
  <c r="F33" i="10"/>
  <c r="G33" i="10"/>
  <c r="D34" i="10"/>
  <c r="E34" i="10"/>
  <c r="F34" i="10"/>
  <c r="G34" i="10"/>
  <c r="D35" i="10"/>
  <c r="E35" i="10"/>
  <c r="F35" i="10"/>
  <c r="G35" i="10"/>
  <c r="D36" i="10"/>
  <c r="E36" i="10"/>
  <c r="F36" i="10"/>
  <c r="G36" i="10"/>
  <c r="D37" i="10"/>
  <c r="E37" i="10"/>
  <c r="F37" i="10"/>
  <c r="G37" i="10"/>
  <c r="D38" i="10"/>
  <c r="E38" i="10"/>
  <c r="F38" i="10"/>
  <c r="G38" i="10"/>
  <c r="D39" i="10"/>
  <c r="E39" i="10"/>
  <c r="F39" i="10"/>
  <c r="G39" i="10"/>
  <c r="D40" i="10"/>
  <c r="E40" i="10"/>
  <c r="F40" i="10"/>
  <c r="G40" i="10"/>
  <c r="D41" i="10"/>
  <c r="E41" i="10"/>
  <c r="F41" i="10"/>
  <c r="G41" i="10"/>
  <c r="D42" i="10"/>
  <c r="E42" i="10"/>
  <c r="F42" i="10"/>
  <c r="G42" i="10"/>
  <c r="D43" i="10"/>
  <c r="E43" i="10"/>
  <c r="F43" i="10"/>
  <c r="G43" i="10"/>
  <c r="D44" i="10"/>
  <c r="E44" i="10"/>
  <c r="F44" i="10"/>
  <c r="G44" i="10"/>
  <c r="D45" i="10"/>
  <c r="E45" i="10"/>
  <c r="F45" i="10"/>
  <c r="G45" i="10"/>
  <c r="D46" i="10"/>
  <c r="E46" i="10"/>
  <c r="F46" i="10"/>
  <c r="G46" i="10"/>
  <c r="D47" i="10"/>
  <c r="E47" i="10"/>
  <c r="F47" i="10"/>
  <c r="G47" i="10"/>
  <c r="D48" i="10"/>
  <c r="E48" i="10"/>
  <c r="F48" i="10"/>
  <c r="G48" i="10"/>
  <c r="D49" i="10"/>
  <c r="E49" i="10"/>
  <c r="F49" i="10"/>
  <c r="G49" i="10"/>
  <c r="D50" i="10"/>
  <c r="E50" i="10"/>
  <c r="F50" i="10"/>
  <c r="G50" i="10"/>
  <c r="D51" i="10"/>
  <c r="E51" i="10"/>
  <c r="F51" i="10"/>
  <c r="G51" i="10"/>
  <c r="D52" i="10"/>
  <c r="E52" i="10"/>
  <c r="F52" i="10"/>
  <c r="G52" i="10"/>
  <c r="D53" i="10"/>
  <c r="E53" i="10"/>
  <c r="F53" i="10"/>
  <c r="G53" i="10"/>
  <c r="D54" i="10"/>
  <c r="E54" i="10"/>
  <c r="F54" i="10"/>
  <c r="G54" i="10"/>
  <c r="D55" i="10"/>
  <c r="E55" i="10"/>
  <c r="F55" i="10"/>
  <c r="G55" i="10"/>
  <c r="D56" i="10"/>
  <c r="E56" i="10"/>
  <c r="F56" i="10"/>
  <c r="G56" i="10"/>
  <c r="D57" i="10"/>
  <c r="E57" i="10"/>
  <c r="F57" i="10"/>
  <c r="G57" i="10"/>
  <c r="D58" i="10"/>
  <c r="E58" i="10"/>
  <c r="F58" i="10"/>
  <c r="G58" i="10"/>
  <c r="D59" i="10"/>
  <c r="E59" i="10"/>
  <c r="F59" i="10"/>
  <c r="G59" i="10"/>
  <c r="D60" i="10"/>
  <c r="E60" i="10"/>
  <c r="F60" i="10"/>
  <c r="G60" i="10"/>
  <c r="D61" i="10"/>
  <c r="E61" i="10"/>
  <c r="F61" i="10"/>
  <c r="G61" i="10"/>
  <c r="D62" i="10"/>
  <c r="E62" i="10"/>
  <c r="F62" i="10"/>
  <c r="G62" i="10"/>
  <c r="D63" i="10"/>
  <c r="E63" i="10"/>
  <c r="F63" i="10"/>
  <c r="G63" i="10"/>
  <c r="D64" i="10"/>
  <c r="E64" i="10"/>
  <c r="F64" i="10"/>
  <c r="G64" i="10"/>
  <c r="D65" i="10"/>
  <c r="E65" i="10"/>
  <c r="F65" i="10"/>
  <c r="G65" i="10"/>
  <c r="D66" i="10"/>
  <c r="E66" i="10"/>
  <c r="F66" i="10"/>
  <c r="G66" i="10"/>
  <c r="D67" i="10"/>
  <c r="E67" i="10"/>
  <c r="F67" i="10"/>
  <c r="G67" i="10"/>
  <c r="D68" i="10"/>
  <c r="E68" i="10"/>
  <c r="F68" i="10"/>
  <c r="G68" i="10"/>
  <c r="D69" i="10"/>
  <c r="E69" i="10"/>
  <c r="F69" i="10"/>
  <c r="G69" i="10"/>
  <c r="D70" i="10"/>
  <c r="E70" i="10"/>
  <c r="F70" i="10"/>
  <c r="G70" i="10"/>
  <c r="D71" i="10"/>
  <c r="E71" i="10"/>
  <c r="F71" i="10"/>
  <c r="G71" i="10"/>
  <c r="D72" i="10"/>
  <c r="E72" i="10"/>
  <c r="F72" i="10"/>
  <c r="G72" i="10"/>
  <c r="D73" i="10"/>
  <c r="E73" i="10"/>
  <c r="F73" i="10"/>
  <c r="G73" i="10"/>
  <c r="D74" i="10"/>
  <c r="E74" i="10"/>
  <c r="F74" i="10"/>
  <c r="G74" i="10"/>
  <c r="D75" i="10"/>
  <c r="E75" i="10"/>
  <c r="F75" i="10"/>
  <c r="G75" i="10"/>
  <c r="D76" i="10"/>
  <c r="E76" i="10"/>
  <c r="F76" i="10"/>
  <c r="G76" i="10"/>
  <c r="D77" i="10"/>
  <c r="E77" i="10"/>
  <c r="F77" i="10"/>
  <c r="G77" i="10"/>
  <c r="D78" i="10"/>
  <c r="E78" i="10"/>
  <c r="F78" i="10"/>
  <c r="G78" i="10"/>
  <c r="D79" i="10"/>
  <c r="E79" i="10"/>
  <c r="F79" i="10"/>
  <c r="G79" i="10"/>
  <c r="D80" i="10"/>
  <c r="E80" i="10"/>
  <c r="F80" i="10"/>
  <c r="G80" i="10"/>
  <c r="D81" i="10"/>
  <c r="E81" i="10"/>
  <c r="F81" i="10"/>
  <c r="G81" i="10"/>
  <c r="D82" i="10"/>
  <c r="E82" i="10"/>
  <c r="F82" i="10"/>
  <c r="G82" i="10"/>
  <c r="D83" i="10"/>
  <c r="E83" i="10"/>
  <c r="F83" i="10"/>
  <c r="G83" i="10"/>
  <c r="D84" i="10"/>
  <c r="E84" i="10"/>
  <c r="F84" i="10"/>
  <c r="G84" i="10"/>
  <c r="D85" i="10"/>
  <c r="E85" i="10"/>
  <c r="F85" i="10"/>
  <c r="G85" i="10"/>
  <c r="D86" i="10"/>
  <c r="E86" i="10"/>
  <c r="F86" i="10"/>
  <c r="G86" i="10"/>
  <c r="D87" i="10"/>
  <c r="E87" i="10"/>
  <c r="F87" i="10"/>
  <c r="G87" i="10"/>
  <c r="D88" i="10"/>
  <c r="E88" i="10"/>
  <c r="F88" i="10"/>
  <c r="G88" i="10"/>
  <c r="D89" i="10"/>
  <c r="E89" i="10"/>
  <c r="F89" i="10"/>
  <c r="G89" i="10"/>
  <c r="D90" i="10"/>
  <c r="E90" i="10"/>
  <c r="F90" i="10"/>
  <c r="G90" i="10"/>
  <c r="D91" i="10"/>
  <c r="E91" i="10"/>
  <c r="F91" i="10"/>
  <c r="G91" i="10"/>
  <c r="D92" i="10"/>
  <c r="E92" i="10"/>
  <c r="F92" i="10"/>
  <c r="G92" i="10"/>
  <c r="D93" i="10"/>
  <c r="E93" i="10"/>
  <c r="F93" i="10"/>
  <c r="G93" i="10"/>
  <c r="D94" i="10"/>
  <c r="E94" i="10"/>
  <c r="F94" i="10"/>
  <c r="G94" i="10"/>
  <c r="D95" i="10"/>
  <c r="E95" i="10"/>
  <c r="F95" i="10"/>
  <c r="G95" i="10"/>
  <c r="D96" i="10"/>
  <c r="E96" i="10"/>
  <c r="F96" i="10"/>
  <c r="G96" i="10"/>
  <c r="D97" i="10"/>
  <c r="E97" i="10"/>
  <c r="F97" i="10"/>
  <c r="G97" i="10"/>
  <c r="D98" i="10"/>
  <c r="E98" i="10"/>
  <c r="F98" i="10"/>
  <c r="G98" i="10"/>
  <c r="D99" i="10"/>
  <c r="E99" i="10"/>
  <c r="F99" i="10"/>
  <c r="G99" i="10"/>
  <c r="D100" i="10"/>
  <c r="E100" i="10"/>
  <c r="F100" i="10"/>
  <c r="G100" i="10"/>
  <c r="D101" i="10"/>
  <c r="E101" i="10"/>
  <c r="F101" i="10"/>
  <c r="G101" i="10"/>
  <c r="D102" i="10"/>
  <c r="E102" i="10"/>
  <c r="F102" i="10"/>
  <c r="G102" i="10"/>
  <c r="D103" i="10"/>
  <c r="E103" i="10"/>
  <c r="F103" i="10"/>
  <c r="G103" i="10"/>
  <c r="D104" i="10"/>
  <c r="E104" i="10"/>
  <c r="F104" i="10"/>
  <c r="G104" i="10"/>
  <c r="D105" i="10"/>
  <c r="E105" i="10"/>
  <c r="F105" i="10"/>
  <c r="G105" i="10"/>
  <c r="D106" i="10"/>
  <c r="E106" i="10"/>
  <c r="F106" i="10"/>
  <c r="G106" i="10"/>
  <c r="D107" i="10"/>
  <c r="E107" i="10"/>
  <c r="F107" i="10"/>
  <c r="G107" i="10"/>
  <c r="D108" i="10"/>
  <c r="E108" i="10"/>
  <c r="F108" i="10"/>
  <c r="G108" i="10"/>
  <c r="D109" i="10"/>
  <c r="E109" i="10"/>
  <c r="F109" i="10"/>
  <c r="G109" i="10"/>
  <c r="D110" i="10"/>
  <c r="E110" i="10"/>
  <c r="F110" i="10"/>
  <c r="G110" i="10"/>
  <c r="D111" i="10"/>
  <c r="E111" i="10"/>
  <c r="F111" i="10"/>
  <c r="G111" i="10"/>
  <c r="D112" i="10"/>
  <c r="E112" i="10"/>
  <c r="F112" i="10"/>
  <c r="G112" i="10"/>
  <c r="D113" i="10"/>
  <c r="E113" i="10"/>
  <c r="F113" i="10"/>
  <c r="G113" i="10"/>
  <c r="D114" i="10"/>
  <c r="E114" i="10"/>
  <c r="F114" i="10"/>
  <c r="G114" i="10"/>
  <c r="D115" i="10"/>
  <c r="E115" i="10"/>
  <c r="F115" i="10"/>
  <c r="G115" i="10"/>
  <c r="D116" i="10"/>
  <c r="E116" i="10"/>
  <c r="F116" i="10"/>
  <c r="G116" i="10"/>
  <c r="D117" i="10"/>
  <c r="E117" i="10"/>
  <c r="F117" i="10"/>
  <c r="G117" i="10"/>
  <c r="D118" i="10"/>
  <c r="E118" i="10"/>
  <c r="F118" i="10"/>
  <c r="G118" i="10"/>
  <c r="D119" i="10"/>
  <c r="E119" i="10"/>
  <c r="F119" i="10"/>
  <c r="G119" i="10"/>
  <c r="D120" i="10"/>
  <c r="E120" i="10"/>
  <c r="F120" i="10"/>
  <c r="G120" i="10"/>
  <c r="D121" i="10"/>
  <c r="E121" i="10"/>
  <c r="F121" i="10"/>
  <c r="G121" i="10"/>
  <c r="D122" i="10"/>
  <c r="E122" i="10"/>
  <c r="F122" i="10"/>
  <c r="G122" i="10"/>
  <c r="D123" i="10"/>
  <c r="E123" i="10"/>
  <c r="F123" i="10"/>
  <c r="G123" i="10"/>
  <c r="D124" i="10"/>
  <c r="E124" i="10"/>
  <c r="F124" i="10"/>
  <c r="G124" i="10"/>
  <c r="D125" i="10"/>
  <c r="E125" i="10"/>
  <c r="F125" i="10"/>
  <c r="G125" i="10"/>
  <c r="D126" i="10"/>
  <c r="E126" i="10"/>
  <c r="F126" i="10"/>
  <c r="G126" i="10"/>
  <c r="D127" i="10"/>
  <c r="E127" i="10"/>
  <c r="F127" i="10"/>
  <c r="G127" i="10"/>
  <c r="D128" i="10"/>
  <c r="E128" i="10"/>
  <c r="F128" i="10"/>
  <c r="G128" i="10"/>
  <c r="D129" i="10"/>
  <c r="E129" i="10"/>
  <c r="F129" i="10"/>
  <c r="G129" i="10"/>
  <c r="D130" i="10"/>
  <c r="E130" i="10"/>
  <c r="F130" i="10"/>
  <c r="G130" i="10"/>
  <c r="D131" i="10"/>
  <c r="E131" i="10"/>
  <c r="F131" i="10"/>
  <c r="G131" i="10"/>
  <c r="D132" i="10"/>
  <c r="E132" i="10"/>
  <c r="F132" i="10"/>
  <c r="G132" i="10"/>
  <c r="D133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0" i="10"/>
  <c r="D240" i="10"/>
  <c r="C241" i="10"/>
  <c r="D241" i="10"/>
  <c r="C242" i="10"/>
  <c r="D242" i="10"/>
  <c r="C243" i="10"/>
  <c r="D243" i="10"/>
  <c r="C244" i="10"/>
  <c r="D244" i="10"/>
  <c r="C245" i="10"/>
  <c r="D245" i="10"/>
  <c r="C246" i="10"/>
  <c r="D246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1" i="10"/>
  <c r="D261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C275" i="10"/>
  <c r="D275" i="10"/>
  <c r="C276" i="10"/>
  <c r="D276" i="10"/>
  <c r="C277" i="10"/>
  <c r="D277" i="10"/>
  <c r="C278" i="10"/>
  <c r="D278" i="10"/>
  <c r="C279" i="10"/>
  <c r="D279" i="10"/>
  <c r="C280" i="10"/>
  <c r="D280" i="10"/>
  <c r="C281" i="10"/>
  <c r="D281" i="10"/>
  <c r="C282" i="10"/>
  <c r="D282" i="10"/>
  <c r="C283" i="10"/>
  <c r="D283" i="10"/>
  <c r="C284" i="10"/>
  <c r="D284" i="10"/>
  <c r="C285" i="10"/>
  <c r="D285" i="10"/>
  <c r="C286" i="10"/>
  <c r="D286" i="10"/>
  <c r="C287" i="10"/>
  <c r="D287" i="10"/>
  <c r="C288" i="10"/>
  <c r="D288" i="10"/>
  <c r="C289" i="10"/>
  <c r="D289" i="10"/>
  <c r="C290" i="10"/>
  <c r="D290" i="10"/>
  <c r="C291" i="10"/>
  <c r="D291" i="10"/>
  <c r="C292" i="10"/>
  <c r="D292" i="10"/>
  <c r="C293" i="10"/>
  <c r="D293" i="10"/>
  <c r="C294" i="10"/>
  <c r="D294" i="10"/>
  <c r="C295" i="10"/>
  <c r="D295" i="10"/>
  <c r="C296" i="10"/>
  <c r="D296" i="10"/>
  <c r="C297" i="10"/>
  <c r="D297" i="10"/>
  <c r="C298" i="10"/>
  <c r="D298" i="10"/>
  <c r="C299" i="10"/>
  <c r="D299" i="10"/>
  <c r="C300" i="10"/>
  <c r="D300" i="10"/>
  <c r="C301" i="10"/>
  <c r="D301" i="10"/>
  <c r="C302" i="10"/>
  <c r="D302" i="10"/>
  <c r="C303" i="10"/>
  <c r="D303" i="10"/>
  <c r="C304" i="10"/>
  <c r="D304" i="10"/>
  <c r="C305" i="10"/>
  <c r="D305" i="10"/>
  <c r="C306" i="10"/>
  <c r="D306" i="10"/>
  <c r="C307" i="10"/>
  <c r="D307" i="10"/>
  <c r="C308" i="10"/>
  <c r="D308" i="10"/>
  <c r="C309" i="10"/>
  <c r="D309" i="10"/>
  <c r="C310" i="10"/>
  <c r="D310" i="10"/>
  <c r="C311" i="10"/>
  <c r="D311" i="10"/>
  <c r="C312" i="10"/>
  <c r="D312" i="10"/>
  <c r="C313" i="10"/>
  <c r="D313" i="10"/>
  <c r="C314" i="10"/>
  <c r="D314" i="10"/>
  <c r="C315" i="10"/>
  <c r="D315" i="10"/>
  <c r="C316" i="10"/>
  <c r="D316" i="10"/>
  <c r="C317" i="10"/>
  <c r="D317" i="10"/>
  <c r="C318" i="10"/>
  <c r="D318" i="10"/>
  <c r="C319" i="10"/>
  <c r="D319" i="10"/>
  <c r="C320" i="10"/>
  <c r="D320" i="10"/>
  <c r="C321" i="10"/>
  <c r="D321" i="10"/>
  <c r="C322" i="10"/>
  <c r="D322" i="10"/>
  <c r="C323" i="10"/>
  <c r="D323" i="10"/>
  <c r="C324" i="10"/>
  <c r="D324" i="10"/>
  <c r="C325" i="10"/>
  <c r="D325" i="10"/>
  <c r="C326" i="10"/>
  <c r="D326" i="10"/>
  <c r="C327" i="10"/>
  <c r="D327" i="10"/>
  <c r="C328" i="10"/>
  <c r="D328" i="10"/>
  <c r="C329" i="10"/>
  <c r="D329" i="10"/>
  <c r="C330" i="10"/>
  <c r="D330" i="10"/>
  <c r="C331" i="10"/>
  <c r="D331" i="10"/>
  <c r="C332" i="10"/>
  <c r="D332" i="10"/>
  <c r="C333" i="10"/>
  <c r="D333" i="10"/>
  <c r="C334" i="10"/>
  <c r="D334" i="10"/>
  <c r="C335" i="10"/>
  <c r="D335" i="10"/>
  <c r="C336" i="10"/>
  <c r="D336" i="10"/>
  <c r="C337" i="10"/>
  <c r="D337" i="10"/>
  <c r="C338" i="10"/>
  <c r="D338" i="10"/>
  <c r="C339" i="10"/>
  <c r="D339" i="10"/>
  <c r="C340" i="10"/>
  <c r="D340" i="10"/>
  <c r="C341" i="10"/>
  <c r="D341" i="10"/>
  <c r="C342" i="10"/>
  <c r="D342" i="10"/>
  <c r="C343" i="10"/>
  <c r="D343" i="10"/>
  <c r="C344" i="10"/>
  <c r="D344" i="10"/>
  <c r="C345" i="10"/>
  <c r="D345" i="10"/>
  <c r="C346" i="10"/>
  <c r="D346" i="10"/>
  <c r="C347" i="10"/>
  <c r="D347" i="10"/>
  <c r="C348" i="10"/>
  <c r="D348" i="10"/>
  <c r="C349" i="10"/>
  <c r="D349" i="10"/>
  <c r="C350" i="10"/>
  <c r="D350" i="10"/>
  <c r="C351" i="10"/>
  <c r="D351" i="10"/>
  <c r="C352" i="10"/>
  <c r="D352" i="10"/>
  <c r="C353" i="10"/>
  <c r="D353" i="10"/>
  <c r="C354" i="10"/>
  <c r="D354" i="10"/>
  <c r="C355" i="10"/>
  <c r="D355" i="10"/>
  <c r="C356" i="10"/>
  <c r="D356" i="10"/>
  <c r="C357" i="10"/>
  <c r="D357" i="10"/>
  <c r="C358" i="10"/>
  <c r="D358" i="10"/>
  <c r="C359" i="10"/>
  <c r="D359" i="10"/>
  <c r="C360" i="10"/>
  <c r="D360" i="10"/>
  <c r="C361" i="10"/>
  <c r="D361" i="10"/>
  <c r="C362" i="10"/>
  <c r="D362" i="10"/>
  <c r="C363" i="10"/>
  <c r="D363" i="10"/>
  <c r="C364" i="10"/>
  <c r="D364" i="10"/>
  <c r="C365" i="10"/>
  <c r="D365" i="10"/>
  <c r="C366" i="10"/>
  <c r="D366" i="10"/>
  <c r="C367" i="10"/>
  <c r="D367" i="10"/>
  <c r="C368" i="10"/>
  <c r="D368" i="10"/>
  <c r="C369" i="10"/>
  <c r="D369" i="10"/>
  <c r="C370" i="10"/>
  <c r="D370" i="10"/>
  <c r="C371" i="10"/>
  <c r="D371" i="10"/>
  <c r="C372" i="10"/>
  <c r="D372" i="10"/>
  <c r="C373" i="10"/>
  <c r="D373" i="10"/>
  <c r="C374" i="10"/>
  <c r="D374" i="10"/>
  <c r="C375" i="10"/>
  <c r="D375" i="10"/>
  <c r="C376" i="10"/>
  <c r="D376" i="10"/>
  <c r="C377" i="10"/>
  <c r="D377" i="10"/>
  <c r="C378" i="10"/>
  <c r="D378" i="10"/>
  <c r="C379" i="10"/>
  <c r="D379" i="10"/>
  <c r="C380" i="10"/>
  <c r="D380" i="10"/>
  <c r="C381" i="10"/>
  <c r="D381" i="10"/>
  <c r="C382" i="10"/>
  <c r="D382" i="10"/>
  <c r="C383" i="10"/>
  <c r="D383" i="10"/>
  <c r="C384" i="10"/>
  <c r="D384" i="10"/>
  <c r="C385" i="10"/>
  <c r="D385" i="10"/>
  <c r="C386" i="10"/>
  <c r="D386" i="10"/>
  <c r="C387" i="10"/>
  <c r="D387" i="10"/>
  <c r="C388" i="10"/>
  <c r="D388" i="10"/>
  <c r="C389" i="10"/>
  <c r="D389" i="10"/>
  <c r="C390" i="10"/>
  <c r="D390" i="10"/>
  <c r="C391" i="10"/>
  <c r="D391" i="10"/>
  <c r="C392" i="10"/>
  <c r="D392" i="10"/>
  <c r="C393" i="10"/>
  <c r="D393" i="10"/>
  <c r="C394" i="10"/>
  <c r="D394" i="10"/>
  <c r="C395" i="10"/>
  <c r="D395" i="10"/>
  <c r="C396" i="10"/>
  <c r="D396" i="10"/>
  <c r="C397" i="10"/>
  <c r="D397" i="10"/>
  <c r="C398" i="10"/>
  <c r="D398" i="10"/>
  <c r="C399" i="10"/>
  <c r="D399" i="10"/>
  <c r="C400" i="10"/>
  <c r="D400" i="10"/>
  <c r="C401" i="10"/>
  <c r="D401" i="10"/>
  <c r="C402" i="10"/>
  <c r="D402" i="10"/>
  <c r="C403" i="10"/>
  <c r="D403" i="10"/>
  <c r="C404" i="10"/>
  <c r="D404" i="10"/>
  <c r="C405" i="10"/>
  <c r="D405" i="10"/>
  <c r="C406" i="10"/>
  <c r="D406" i="10"/>
  <c r="C407" i="10"/>
  <c r="D407" i="10"/>
  <c r="C408" i="10"/>
  <c r="D408" i="10"/>
  <c r="C409" i="10"/>
  <c r="D409" i="10"/>
  <c r="C410" i="10"/>
  <c r="D410" i="10"/>
  <c r="C411" i="10"/>
  <c r="D411" i="10"/>
  <c r="C412" i="10"/>
  <c r="D412" i="10"/>
  <c r="C413" i="10"/>
  <c r="D413" i="10"/>
  <c r="C414" i="10"/>
  <c r="D414" i="10"/>
  <c r="C415" i="10"/>
  <c r="D415" i="10"/>
  <c r="C416" i="10"/>
  <c r="D416" i="10"/>
  <c r="C417" i="10"/>
  <c r="D417" i="10"/>
  <c r="C418" i="10"/>
  <c r="D418" i="10"/>
  <c r="C419" i="10"/>
  <c r="D419" i="10"/>
  <c r="C420" i="10"/>
  <c r="D420" i="10"/>
  <c r="C421" i="10"/>
  <c r="D421" i="10"/>
  <c r="C422" i="10"/>
  <c r="D422" i="10"/>
  <c r="C423" i="10"/>
  <c r="D423" i="10"/>
  <c r="C424" i="10"/>
  <c r="D424" i="10"/>
  <c r="C425" i="10"/>
  <c r="D425" i="10"/>
  <c r="C426" i="10"/>
  <c r="D426" i="10"/>
  <c r="C427" i="10"/>
  <c r="D427" i="10"/>
  <c r="C428" i="10"/>
  <c r="D428" i="10"/>
  <c r="C429" i="10"/>
  <c r="D429" i="10"/>
  <c r="C430" i="10"/>
  <c r="D430" i="10"/>
  <c r="C431" i="10"/>
  <c r="D431" i="10"/>
  <c r="C432" i="10"/>
  <c r="D432" i="10"/>
  <c r="C433" i="10"/>
  <c r="D433" i="10"/>
  <c r="C434" i="10"/>
  <c r="D434" i="10"/>
  <c r="C435" i="10"/>
  <c r="D435" i="10"/>
  <c r="C436" i="10"/>
  <c r="D436" i="10"/>
  <c r="C437" i="10"/>
  <c r="D437" i="10"/>
  <c r="C438" i="10"/>
  <c r="D438" i="10"/>
  <c r="C439" i="10"/>
  <c r="D439" i="10"/>
  <c r="C440" i="10"/>
  <c r="D440" i="10"/>
  <c r="C441" i="10"/>
  <c r="D441" i="10"/>
  <c r="C442" i="10"/>
  <c r="D442" i="10"/>
  <c r="C443" i="10"/>
  <c r="D443" i="10"/>
  <c r="C444" i="10"/>
  <c r="D444" i="10"/>
  <c r="C445" i="10"/>
  <c r="D445" i="10"/>
  <c r="C446" i="10"/>
  <c r="D446" i="10"/>
  <c r="C447" i="10"/>
  <c r="D447" i="10"/>
  <c r="C448" i="10"/>
  <c r="D448" i="10"/>
  <c r="C449" i="10"/>
  <c r="D449" i="10"/>
  <c r="C450" i="10"/>
  <c r="D450" i="10"/>
  <c r="C451" i="10"/>
  <c r="D451" i="10"/>
  <c r="C452" i="10"/>
  <c r="D452" i="10"/>
  <c r="C453" i="10"/>
  <c r="D453" i="10"/>
  <c r="C454" i="10"/>
  <c r="D454" i="10"/>
  <c r="C455" i="10"/>
  <c r="D455" i="10"/>
  <c r="C456" i="10"/>
  <c r="D456" i="10"/>
  <c r="C457" i="10"/>
  <c r="D457" i="10"/>
  <c r="C458" i="10"/>
  <c r="D458" i="10"/>
  <c r="C459" i="10"/>
  <c r="D459" i="10"/>
  <c r="C460" i="10"/>
  <c r="D460" i="10"/>
  <c r="C461" i="10"/>
  <c r="D461" i="10"/>
  <c r="C462" i="10"/>
  <c r="D462" i="10"/>
  <c r="C463" i="10"/>
  <c r="D463" i="10"/>
  <c r="C464" i="10"/>
  <c r="D464" i="10"/>
  <c r="C465" i="10"/>
  <c r="D465" i="10"/>
  <c r="C466" i="10"/>
  <c r="D466" i="10"/>
  <c r="C467" i="10"/>
  <c r="D467" i="10"/>
  <c r="C468" i="10"/>
  <c r="D468" i="10"/>
  <c r="C469" i="10"/>
  <c r="D469" i="10"/>
  <c r="C470" i="10"/>
  <c r="D470" i="10"/>
  <c r="C471" i="10"/>
  <c r="D471" i="10"/>
  <c r="C472" i="10"/>
  <c r="D472" i="10"/>
  <c r="C473" i="10"/>
  <c r="D473" i="10"/>
  <c r="C474" i="10"/>
  <c r="D474" i="10"/>
  <c r="C475" i="10"/>
  <c r="D475" i="10"/>
  <c r="C476" i="10"/>
  <c r="D476" i="10"/>
  <c r="C477" i="10"/>
  <c r="D477" i="10"/>
  <c r="C478" i="10"/>
  <c r="D478" i="10"/>
  <c r="C479" i="10"/>
  <c r="D479" i="10"/>
  <c r="C15" i="3"/>
  <c r="G15" i="3"/>
  <c r="C16" i="3"/>
  <c r="D16" i="3"/>
  <c r="E16" i="3"/>
  <c r="G16" i="3"/>
  <c r="H16" i="3"/>
  <c r="C17" i="3"/>
  <c r="D17" i="3"/>
  <c r="E17" i="3"/>
  <c r="G17" i="3"/>
  <c r="H17" i="3"/>
  <c r="C18" i="3"/>
  <c r="D18" i="3"/>
  <c r="E18" i="3"/>
  <c r="G18" i="3"/>
  <c r="H18" i="3"/>
  <c r="C19" i="3"/>
  <c r="D19" i="3"/>
  <c r="E19" i="3"/>
  <c r="G19" i="3"/>
  <c r="H19" i="3"/>
  <c r="C20" i="3"/>
  <c r="D20" i="3"/>
  <c r="E20" i="3"/>
  <c r="G20" i="3"/>
  <c r="H20" i="3"/>
  <c r="I20" i="3"/>
  <c r="C21" i="3"/>
  <c r="D21" i="3"/>
  <c r="E21" i="3"/>
  <c r="G21" i="3"/>
  <c r="H21" i="3"/>
  <c r="I21" i="3"/>
  <c r="J21" i="3"/>
  <c r="C22" i="3"/>
  <c r="D22" i="3"/>
  <c r="E22" i="3"/>
  <c r="G22" i="3"/>
  <c r="H22" i="3"/>
  <c r="I22" i="3"/>
  <c r="J22" i="3"/>
  <c r="C23" i="3"/>
  <c r="D23" i="3"/>
  <c r="E23" i="3"/>
  <c r="G23" i="3"/>
  <c r="H23" i="3"/>
  <c r="I23" i="3"/>
  <c r="J23" i="3"/>
  <c r="C24" i="3"/>
  <c r="D24" i="3"/>
  <c r="E24" i="3"/>
  <c r="G24" i="3"/>
  <c r="H24" i="3"/>
  <c r="I24" i="3"/>
  <c r="J24" i="3"/>
  <c r="C25" i="3"/>
  <c r="D25" i="3"/>
  <c r="E25" i="3"/>
  <c r="G25" i="3"/>
  <c r="H25" i="3"/>
  <c r="I25" i="3"/>
  <c r="J25" i="3"/>
  <c r="C26" i="3"/>
  <c r="D26" i="3"/>
  <c r="E26" i="3"/>
  <c r="G26" i="3"/>
  <c r="H26" i="3"/>
  <c r="I26" i="3"/>
  <c r="J26" i="3"/>
  <c r="C27" i="3"/>
  <c r="D27" i="3"/>
  <c r="E27" i="3"/>
  <c r="G27" i="3"/>
  <c r="H27" i="3"/>
  <c r="I27" i="3"/>
  <c r="J27" i="3"/>
  <c r="C28" i="3"/>
  <c r="D28" i="3"/>
  <c r="E28" i="3"/>
  <c r="G28" i="3"/>
  <c r="H28" i="3"/>
  <c r="I28" i="3"/>
  <c r="J28" i="3"/>
  <c r="C29" i="3"/>
  <c r="D29" i="3"/>
  <c r="E29" i="3"/>
  <c r="G29" i="3"/>
  <c r="H29" i="3"/>
  <c r="I29" i="3"/>
  <c r="J29" i="3"/>
  <c r="C30" i="3"/>
  <c r="D30" i="3"/>
  <c r="E30" i="3"/>
  <c r="G30" i="3"/>
  <c r="H30" i="3"/>
  <c r="I30" i="3"/>
  <c r="J30" i="3"/>
  <c r="C31" i="3"/>
  <c r="D31" i="3"/>
  <c r="E31" i="3"/>
  <c r="G31" i="3"/>
  <c r="H31" i="3"/>
  <c r="I31" i="3"/>
  <c r="J31" i="3"/>
  <c r="C32" i="3"/>
  <c r="D32" i="3"/>
  <c r="E32" i="3"/>
  <c r="G32" i="3"/>
  <c r="H32" i="3"/>
  <c r="I32" i="3"/>
  <c r="J32" i="3"/>
  <c r="C33" i="3"/>
  <c r="D33" i="3"/>
  <c r="E33" i="3"/>
  <c r="G33" i="3"/>
  <c r="H33" i="3"/>
  <c r="I33" i="3"/>
  <c r="J33" i="3"/>
  <c r="C34" i="3"/>
  <c r="D34" i="3"/>
  <c r="E34" i="3"/>
  <c r="G34" i="3"/>
  <c r="H34" i="3"/>
  <c r="I34" i="3"/>
  <c r="J34" i="3"/>
  <c r="C35" i="3"/>
  <c r="D35" i="3"/>
  <c r="E35" i="3"/>
  <c r="G35" i="3"/>
  <c r="H35" i="3"/>
  <c r="I35" i="3"/>
  <c r="J35" i="3"/>
  <c r="C36" i="3"/>
  <c r="D36" i="3"/>
  <c r="E36" i="3"/>
  <c r="G36" i="3"/>
  <c r="H36" i="3"/>
  <c r="I36" i="3"/>
  <c r="J36" i="3"/>
  <c r="C37" i="3"/>
  <c r="D37" i="3"/>
  <c r="E37" i="3"/>
  <c r="G37" i="3"/>
  <c r="H37" i="3"/>
  <c r="I37" i="3"/>
  <c r="J37" i="3"/>
  <c r="C38" i="3"/>
  <c r="D38" i="3"/>
  <c r="E38" i="3"/>
  <c r="G38" i="3"/>
  <c r="H38" i="3"/>
  <c r="I38" i="3"/>
  <c r="J38" i="3"/>
  <c r="C39" i="3"/>
  <c r="D39" i="3"/>
  <c r="E39" i="3"/>
  <c r="G39" i="3"/>
  <c r="H39" i="3"/>
  <c r="I39" i="3"/>
  <c r="J39" i="3"/>
  <c r="C40" i="3"/>
  <c r="D40" i="3"/>
  <c r="E40" i="3"/>
  <c r="G40" i="3"/>
  <c r="H40" i="3"/>
  <c r="I40" i="3"/>
  <c r="J40" i="3"/>
  <c r="C41" i="3"/>
  <c r="D41" i="3"/>
  <c r="E41" i="3"/>
  <c r="G41" i="3"/>
  <c r="H41" i="3"/>
  <c r="I41" i="3"/>
  <c r="J41" i="3"/>
  <c r="C42" i="3"/>
  <c r="D42" i="3"/>
  <c r="E42" i="3"/>
  <c r="G42" i="3"/>
  <c r="H42" i="3"/>
  <c r="I42" i="3"/>
  <c r="J42" i="3"/>
  <c r="C43" i="3"/>
  <c r="D43" i="3"/>
  <c r="E43" i="3"/>
  <c r="G43" i="3"/>
  <c r="H43" i="3"/>
  <c r="I43" i="3"/>
  <c r="J43" i="3"/>
  <c r="C44" i="3"/>
  <c r="D44" i="3"/>
  <c r="E44" i="3"/>
  <c r="G44" i="3"/>
  <c r="H44" i="3"/>
  <c r="I44" i="3"/>
  <c r="J44" i="3"/>
  <c r="C45" i="3"/>
  <c r="D45" i="3"/>
  <c r="E45" i="3"/>
  <c r="G45" i="3"/>
  <c r="H45" i="3"/>
  <c r="I45" i="3"/>
  <c r="J45" i="3"/>
  <c r="C46" i="3"/>
  <c r="D46" i="3"/>
  <c r="E46" i="3"/>
  <c r="G46" i="3"/>
  <c r="H46" i="3"/>
  <c r="I46" i="3"/>
  <c r="J46" i="3"/>
  <c r="C47" i="3"/>
  <c r="D47" i="3"/>
  <c r="E47" i="3"/>
  <c r="G47" i="3"/>
  <c r="H47" i="3"/>
  <c r="I47" i="3"/>
  <c r="J47" i="3"/>
  <c r="C48" i="3"/>
  <c r="D48" i="3"/>
  <c r="E48" i="3"/>
  <c r="G48" i="3"/>
  <c r="H48" i="3"/>
  <c r="I48" i="3"/>
  <c r="J48" i="3"/>
  <c r="C49" i="3"/>
  <c r="D49" i="3"/>
  <c r="E49" i="3"/>
  <c r="G49" i="3"/>
  <c r="H49" i="3"/>
  <c r="I49" i="3"/>
  <c r="J49" i="3"/>
  <c r="C50" i="3"/>
  <c r="D50" i="3"/>
  <c r="E50" i="3"/>
  <c r="G50" i="3"/>
  <c r="H50" i="3"/>
  <c r="I50" i="3"/>
  <c r="J50" i="3"/>
  <c r="C51" i="3"/>
  <c r="D51" i="3"/>
  <c r="E51" i="3"/>
  <c r="G51" i="3"/>
  <c r="H51" i="3"/>
  <c r="I51" i="3"/>
  <c r="J51" i="3"/>
  <c r="C52" i="3"/>
  <c r="D52" i="3"/>
  <c r="E52" i="3"/>
  <c r="G52" i="3"/>
  <c r="H52" i="3"/>
  <c r="I52" i="3"/>
  <c r="J52" i="3"/>
  <c r="C53" i="3"/>
  <c r="D53" i="3"/>
  <c r="E53" i="3"/>
  <c r="G53" i="3"/>
  <c r="H53" i="3"/>
  <c r="I53" i="3"/>
  <c r="J53" i="3"/>
  <c r="C54" i="3"/>
  <c r="D54" i="3"/>
  <c r="E54" i="3"/>
  <c r="G54" i="3"/>
  <c r="H54" i="3"/>
  <c r="I54" i="3"/>
  <c r="J54" i="3"/>
  <c r="C55" i="3"/>
  <c r="D55" i="3"/>
  <c r="E55" i="3"/>
  <c r="G55" i="3"/>
  <c r="H55" i="3"/>
  <c r="I55" i="3"/>
  <c r="J55" i="3"/>
  <c r="C56" i="3"/>
  <c r="D56" i="3"/>
  <c r="E56" i="3"/>
  <c r="G56" i="3"/>
  <c r="H56" i="3"/>
  <c r="I56" i="3"/>
  <c r="J56" i="3"/>
  <c r="C57" i="3"/>
  <c r="D57" i="3"/>
  <c r="E57" i="3"/>
  <c r="G57" i="3"/>
  <c r="H57" i="3"/>
  <c r="I57" i="3"/>
  <c r="J57" i="3"/>
  <c r="C58" i="3"/>
  <c r="D58" i="3"/>
  <c r="E58" i="3"/>
  <c r="G58" i="3"/>
  <c r="H58" i="3"/>
  <c r="I58" i="3"/>
  <c r="J58" i="3"/>
  <c r="C59" i="3"/>
  <c r="D59" i="3"/>
  <c r="E59" i="3"/>
  <c r="G59" i="3"/>
  <c r="H59" i="3"/>
  <c r="I59" i="3"/>
  <c r="J59" i="3"/>
  <c r="C60" i="3"/>
  <c r="D60" i="3"/>
  <c r="E60" i="3"/>
  <c r="G60" i="3"/>
  <c r="H60" i="3"/>
  <c r="I60" i="3"/>
  <c r="J60" i="3"/>
  <c r="C61" i="3"/>
  <c r="D61" i="3"/>
  <c r="E61" i="3"/>
  <c r="G61" i="3"/>
  <c r="H61" i="3"/>
  <c r="I61" i="3"/>
  <c r="J61" i="3"/>
  <c r="C62" i="3"/>
  <c r="D62" i="3"/>
  <c r="E62" i="3"/>
  <c r="G62" i="3"/>
  <c r="H62" i="3"/>
  <c r="I62" i="3"/>
  <c r="J62" i="3"/>
  <c r="C63" i="3"/>
  <c r="D63" i="3"/>
  <c r="E63" i="3"/>
  <c r="G63" i="3"/>
  <c r="H63" i="3"/>
  <c r="I63" i="3"/>
  <c r="J63" i="3"/>
  <c r="C64" i="3"/>
  <c r="D64" i="3"/>
  <c r="E64" i="3"/>
  <c r="G64" i="3"/>
  <c r="H64" i="3"/>
  <c r="I64" i="3"/>
  <c r="J64" i="3"/>
  <c r="C65" i="3"/>
  <c r="D65" i="3"/>
  <c r="E65" i="3"/>
  <c r="G65" i="3"/>
  <c r="H65" i="3"/>
  <c r="I65" i="3"/>
  <c r="J65" i="3"/>
  <c r="C66" i="3"/>
  <c r="D66" i="3"/>
  <c r="E66" i="3"/>
  <c r="G66" i="3"/>
  <c r="H66" i="3"/>
  <c r="I66" i="3"/>
  <c r="J66" i="3"/>
  <c r="C67" i="3"/>
  <c r="D67" i="3"/>
  <c r="E67" i="3"/>
  <c r="G67" i="3"/>
  <c r="H67" i="3"/>
  <c r="I67" i="3"/>
  <c r="J67" i="3"/>
  <c r="C68" i="3"/>
  <c r="D68" i="3"/>
  <c r="E68" i="3"/>
  <c r="G68" i="3"/>
  <c r="H68" i="3"/>
  <c r="I68" i="3"/>
  <c r="J68" i="3"/>
  <c r="C69" i="3"/>
  <c r="D69" i="3"/>
  <c r="E69" i="3"/>
  <c r="G69" i="3"/>
  <c r="H69" i="3"/>
  <c r="I69" i="3"/>
  <c r="J69" i="3"/>
  <c r="C70" i="3"/>
  <c r="D70" i="3"/>
  <c r="E70" i="3"/>
  <c r="G70" i="3"/>
  <c r="H70" i="3"/>
  <c r="I70" i="3"/>
  <c r="J70" i="3"/>
  <c r="C71" i="3"/>
  <c r="D71" i="3"/>
  <c r="E71" i="3"/>
  <c r="G71" i="3"/>
  <c r="H71" i="3"/>
  <c r="I71" i="3"/>
  <c r="J71" i="3"/>
  <c r="C72" i="3"/>
  <c r="D72" i="3"/>
  <c r="E72" i="3"/>
  <c r="G72" i="3"/>
  <c r="H72" i="3"/>
  <c r="I72" i="3"/>
  <c r="J72" i="3"/>
  <c r="C73" i="3"/>
  <c r="D73" i="3"/>
  <c r="E73" i="3"/>
  <c r="G73" i="3"/>
  <c r="H73" i="3"/>
  <c r="I73" i="3"/>
  <c r="J73" i="3"/>
  <c r="C74" i="3"/>
  <c r="D74" i="3"/>
  <c r="E74" i="3"/>
  <c r="G74" i="3"/>
  <c r="H74" i="3"/>
  <c r="I74" i="3"/>
  <c r="J74" i="3"/>
  <c r="C75" i="3"/>
  <c r="D75" i="3"/>
  <c r="E75" i="3"/>
  <c r="G75" i="3"/>
  <c r="H75" i="3"/>
  <c r="I75" i="3"/>
  <c r="J75" i="3"/>
  <c r="C76" i="3"/>
  <c r="D76" i="3"/>
  <c r="E76" i="3"/>
  <c r="G76" i="3"/>
  <c r="H76" i="3"/>
  <c r="I76" i="3"/>
  <c r="J76" i="3"/>
  <c r="C77" i="3"/>
  <c r="D77" i="3"/>
  <c r="E77" i="3"/>
  <c r="G77" i="3"/>
  <c r="H77" i="3"/>
  <c r="I77" i="3"/>
  <c r="J77" i="3"/>
  <c r="C78" i="3"/>
  <c r="D78" i="3"/>
  <c r="E78" i="3"/>
  <c r="G78" i="3"/>
  <c r="H78" i="3"/>
  <c r="I78" i="3"/>
  <c r="J78" i="3"/>
  <c r="C79" i="3"/>
  <c r="D79" i="3"/>
  <c r="E79" i="3"/>
  <c r="G79" i="3"/>
  <c r="H79" i="3"/>
  <c r="I79" i="3"/>
  <c r="J79" i="3"/>
  <c r="C80" i="3"/>
  <c r="D80" i="3"/>
  <c r="E80" i="3"/>
  <c r="G80" i="3"/>
  <c r="H80" i="3"/>
  <c r="I80" i="3"/>
  <c r="J80" i="3"/>
  <c r="C81" i="3"/>
  <c r="D81" i="3"/>
  <c r="E81" i="3"/>
  <c r="G81" i="3"/>
  <c r="H81" i="3"/>
  <c r="I81" i="3"/>
  <c r="J81" i="3"/>
  <c r="C82" i="3"/>
  <c r="D82" i="3"/>
  <c r="E82" i="3"/>
  <c r="G82" i="3"/>
  <c r="H82" i="3"/>
  <c r="I82" i="3"/>
  <c r="J82" i="3"/>
  <c r="C83" i="3"/>
  <c r="D83" i="3"/>
  <c r="E83" i="3"/>
  <c r="G83" i="3"/>
  <c r="H83" i="3"/>
  <c r="I83" i="3"/>
  <c r="J83" i="3"/>
  <c r="C84" i="3"/>
  <c r="D84" i="3"/>
  <c r="E84" i="3"/>
  <c r="G84" i="3"/>
  <c r="H84" i="3"/>
  <c r="I84" i="3"/>
  <c r="J84" i="3"/>
  <c r="C85" i="3"/>
  <c r="D85" i="3"/>
  <c r="E85" i="3"/>
  <c r="G85" i="3"/>
  <c r="H85" i="3"/>
  <c r="I85" i="3"/>
  <c r="J85" i="3"/>
  <c r="C86" i="3"/>
  <c r="D86" i="3"/>
  <c r="E86" i="3"/>
  <c r="G86" i="3"/>
  <c r="H86" i="3"/>
  <c r="I86" i="3"/>
  <c r="J86" i="3"/>
  <c r="C87" i="3"/>
  <c r="D87" i="3"/>
  <c r="E87" i="3"/>
  <c r="G87" i="3"/>
  <c r="H87" i="3"/>
  <c r="I87" i="3"/>
  <c r="J87" i="3"/>
  <c r="C88" i="3"/>
  <c r="D88" i="3"/>
  <c r="E88" i="3"/>
  <c r="G88" i="3"/>
  <c r="H88" i="3"/>
  <c r="I88" i="3"/>
  <c r="J88" i="3"/>
  <c r="C89" i="3"/>
  <c r="D89" i="3"/>
  <c r="E89" i="3"/>
  <c r="G89" i="3"/>
  <c r="H89" i="3"/>
  <c r="I89" i="3"/>
  <c r="J89" i="3"/>
  <c r="C90" i="3"/>
  <c r="D90" i="3"/>
  <c r="E90" i="3"/>
  <c r="G90" i="3"/>
  <c r="H90" i="3"/>
  <c r="I90" i="3"/>
  <c r="J90" i="3"/>
  <c r="C91" i="3"/>
  <c r="D91" i="3"/>
  <c r="E91" i="3"/>
  <c r="G91" i="3"/>
  <c r="H91" i="3"/>
  <c r="I91" i="3"/>
  <c r="J91" i="3"/>
  <c r="C92" i="3"/>
  <c r="D92" i="3"/>
  <c r="E92" i="3"/>
  <c r="G92" i="3"/>
  <c r="H92" i="3"/>
  <c r="I92" i="3"/>
  <c r="J92" i="3"/>
  <c r="C93" i="3"/>
  <c r="D93" i="3"/>
  <c r="E93" i="3"/>
  <c r="G93" i="3"/>
  <c r="H93" i="3"/>
  <c r="I93" i="3"/>
  <c r="J93" i="3"/>
  <c r="C94" i="3"/>
  <c r="D94" i="3"/>
  <c r="E94" i="3"/>
  <c r="G94" i="3"/>
  <c r="H94" i="3"/>
  <c r="I94" i="3"/>
  <c r="J94" i="3"/>
  <c r="C95" i="3"/>
  <c r="D95" i="3"/>
  <c r="E95" i="3"/>
  <c r="G95" i="3"/>
  <c r="H95" i="3"/>
  <c r="I95" i="3"/>
  <c r="J95" i="3"/>
  <c r="C96" i="3"/>
  <c r="D96" i="3"/>
  <c r="E96" i="3"/>
  <c r="G96" i="3"/>
  <c r="H96" i="3"/>
  <c r="I96" i="3"/>
  <c r="J96" i="3"/>
  <c r="C97" i="3"/>
  <c r="D97" i="3"/>
  <c r="E97" i="3"/>
  <c r="G97" i="3"/>
  <c r="H97" i="3"/>
  <c r="I97" i="3"/>
  <c r="J97" i="3"/>
  <c r="C98" i="3"/>
  <c r="D98" i="3"/>
  <c r="E98" i="3"/>
  <c r="G98" i="3"/>
  <c r="H98" i="3"/>
  <c r="I98" i="3"/>
  <c r="J98" i="3"/>
  <c r="C99" i="3"/>
  <c r="D99" i="3"/>
  <c r="E99" i="3"/>
  <c r="G99" i="3"/>
  <c r="H99" i="3"/>
  <c r="I99" i="3"/>
  <c r="J99" i="3"/>
  <c r="C100" i="3"/>
  <c r="D100" i="3"/>
  <c r="E100" i="3"/>
  <c r="G100" i="3"/>
  <c r="H100" i="3"/>
  <c r="I100" i="3"/>
  <c r="J100" i="3"/>
  <c r="C101" i="3"/>
  <c r="D101" i="3"/>
  <c r="E101" i="3"/>
  <c r="G101" i="3"/>
  <c r="H101" i="3"/>
  <c r="I101" i="3"/>
  <c r="J101" i="3"/>
  <c r="C102" i="3"/>
  <c r="D102" i="3"/>
  <c r="E102" i="3"/>
  <c r="G102" i="3"/>
  <c r="H102" i="3"/>
  <c r="I102" i="3"/>
  <c r="J102" i="3"/>
  <c r="C103" i="3"/>
  <c r="D103" i="3"/>
  <c r="E103" i="3"/>
  <c r="G103" i="3"/>
  <c r="H103" i="3"/>
  <c r="I103" i="3"/>
  <c r="J103" i="3"/>
  <c r="C104" i="3"/>
  <c r="D104" i="3"/>
  <c r="E104" i="3"/>
  <c r="G104" i="3"/>
  <c r="H104" i="3"/>
  <c r="I104" i="3"/>
  <c r="J104" i="3"/>
  <c r="C105" i="3"/>
  <c r="D105" i="3"/>
  <c r="E105" i="3"/>
  <c r="G105" i="3"/>
  <c r="H105" i="3"/>
  <c r="I105" i="3"/>
  <c r="J105" i="3"/>
  <c r="C106" i="3"/>
  <c r="D106" i="3"/>
  <c r="E106" i="3"/>
  <c r="G106" i="3"/>
  <c r="H106" i="3"/>
  <c r="I106" i="3"/>
  <c r="J106" i="3"/>
  <c r="C107" i="3"/>
  <c r="D107" i="3"/>
  <c r="E107" i="3"/>
  <c r="G107" i="3"/>
  <c r="H107" i="3"/>
  <c r="I107" i="3"/>
  <c r="J107" i="3"/>
  <c r="C108" i="3"/>
  <c r="D108" i="3"/>
  <c r="E108" i="3"/>
  <c r="G108" i="3"/>
  <c r="H108" i="3"/>
  <c r="I108" i="3"/>
  <c r="J108" i="3"/>
  <c r="C109" i="3"/>
  <c r="D109" i="3"/>
  <c r="E109" i="3"/>
  <c r="G109" i="3"/>
  <c r="H109" i="3"/>
  <c r="I109" i="3"/>
  <c r="J109" i="3"/>
  <c r="C110" i="3"/>
  <c r="D110" i="3"/>
  <c r="E110" i="3"/>
  <c r="G110" i="3"/>
  <c r="H110" i="3"/>
  <c r="I110" i="3"/>
  <c r="J110" i="3"/>
  <c r="C111" i="3"/>
  <c r="D111" i="3"/>
  <c r="E111" i="3"/>
  <c r="G111" i="3"/>
  <c r="H111" i="3"/>
  <c r="I111" i="3"/>
  <c r="J111" i="3"/>
  <c r="C112" i="3"/>
  <c r="D112" i="3"/>
  <c r="E112" i="3"/>
  <c r="G112" i="3"/>
  <c r="H112" i="3"/>
  <c r="I112" i="3"/>
  <c r="J112" i="3"/>
  <c r="C113" i="3"/>
  <c r="D113" i="3"/>
  <c r="E113" i="3"/>
  <c r="G113" i="3"/>
  <c r="H113" i="3"/>
  <c r="I113" i="3"/>
  <c r="J113" i="3"/>
  <c r="C114" i="3"/>
  <c r="D114" i="3"/>
  <c r="E114" i="3"/>
  <c r="G114" i="3"/>
  <c r="H114" i="3"/>
  <c r="I114" i="3"/>
  <c r="J114" i="3"/>
  <c r="C115" i="3"/>
  <c r="D115" i="3"/>
  <c r="E115" i="3"/>
  <c r="G115" i="3"/>
  <c r="H115" i="3"/>
  <c r="I115" i="3"/>
  <c r="J115" i="3"/>
  <c r="C116" i="3"/>
  <c r="D116" i="3"/>
  <c r="E116" i="3"/>
  <c r="G116" i="3"/>
  <c r="H116" i="3"/>
  <c r="I116" i="3"/>
  <c r="J116" i="3"/>
  <c r="C117" i="3"/>
  <c r="D117" i="3"/>
  <c r="E117" i="3"/>
  <c r="G117" i="3"/>
  <c r="H117" i="3"/>
  <c r="I117" i="3"/>
  <c r="J117" i="3"/>
  <c r="C118" i="3"/>
  <c r="D118" i="3"/>
  <c r="E118" i="3"/>
  <c r="G118" i="3"/>
  <c r="H118" i="3"/>
  <c r="I118" i="3"/>
  <c r="J118" i="3"/>
  <c r="C119" i="3"/>
  <c r="D119" i="3"/>
  <c r="E119" i="3"/>
  <c r="G119" i="3"/>
  <c r="H119" i="3"/>
  <c r="I119" i="3"/>
  <c r="J119" i="3"/>
  <c r="C120" i="3"/>
  <c r="D120" i="3"/>
  <c r="E120" i="3"/>
  <c r="G120" i="3"/>
  <c r="H120" i="3"/>
  <c r="I120" i="3"/>
  <c r="J120" i="3"/>
  <c r="C121" i="3"/>
  <c r="D121" i="3"/>
  <c r="E121" i="3"/>
  <c r="G121" i="3"/>
  <c r="H121" i="3"/>
  <c r="I121" i="3"/>
  <c r="J121" i="3"/>
  <c r="C122" i="3"/>
  <c r="D122" i="3"/>
  <c r="E122" i="3"/>
  <c r="G122" i="3"/>
  <c r="H122" i="3"/>
  <c r="I122" i="3"/>
  <c r="J122" i="3"/>
  <c r="C123" i="3"/>
  <c r="D123" i="3"/>
  <c r="E123" i="3"/>
  <c r="G123" i="3"/>
  <c r="H123" i="3"/>
  <c r="I123" i="3"/>
  <c r="J123" i="3"/>
  <c r="C124" i="3"/>
  <c r="D124" i="3"/>
  <c r="E124" i="3"/>
  <c r="G124" i="3"/>
  <c r="H124" i="3"/>
  <c r="I124" i="3"/>
  <c r="J124" i="3"/>
  <c r="C125" i="3"/>
  <c r="D125" i="3"/>
  <c r="E125" i="3"/>
  <c r="G125" i="3"/>
  <c r="H125" i="3"/>
  <c r="I125" i="3"/>
  <c r="J125" i="3"/>
  <c r="C126" i="3"/>
  <c r="D126" i="3"/>
  <c r="E126" i="3"/>
  <c r="G126" i="3"/>
  <c r="H126" i="3"/>
  <c r="I126" i="3"/>
  <c r="J126" i="3"/>
  <c r="C127" i="3"/>
  <c r="D127" i="3"/>
  <c r="E127" i="3"/>
  <c r="G127" i="3"/>
  <c r="H127" i="3"/>
  <c r="I127" i="3"/>
  <c r="J127" i="3"/>
  <c r="C128" i="3"/>
  <c r="D128" i="3"/>
  <c r="E128" i="3"/>
  <c r="G128" i="3"/>
  <c r="H128" i="3"/>
  <c r="I128" i="3"/>
  <c r="J128" i="3"/>
  <c r="C129" i="3"/>
  <c r="D129" i="3"/>
  <c r="E129" i="3"/>
  <c r="G129" i="3"/>
  <c r="H129" i="3"/>
  <c r="I129" i="3"/>
  <c r="J129" i="3"/>
  <c r="C130" i="3"/>
  <c r="D130" i="3"/>
  <c r="E130" i="3"/>
  <c r="G130" i="3"/>
  <c r="H130" i="3"/>
  <c r="I130" i="3"/>
  <c r="J130" i="3"/>
  <c r="C131" i="3"/>
  <c r="D131" i="3"/>
  <c r="E131" i="3"/>
  <c r="G131" i="3"/>
  <c r="H131" i="3"/>
  <c r="I131" i="3"/>
  <c r="J131" i="3"/>
  <c r="C132" i="3"/>
  <c r="D132" i="3"/>
  <c r="E132" i="3"/>
  <c r="G132" i="3"/>
  <c r="H132" i="3"/>
  <c r="I132" i="3"/>
  <c r="J132" i="3"/>
  <c r="C133" i="3"/>
  <c r="D133" i="3"/>
  <c r="E133" i="3"/>
  <c r="G133" i="3"/>
  <c r="H133" i="3"/>
  <c r="I133" i="3"/>
  <c r="J133" i="3"/>
  <c r="C134" i="3"/>
  <c r="D134" i="3"/>
  <c r="E134" i="3"/>
  <c r="G134" i="3"/>
  <c r="H134" i="3"/>
  <c r="I134" i="3"/>
  <c r="J134" i="3"/>
  <c r="C135" i="3"/>
  <c r="D135" i="3"/>
  <c r="E135" i="3"/>
  <c r="G135" i="3"/>
  <c r="H135" i="3"/>
  <c r="I135" i="3"/>
  <c r="J135" i="3"/>
</calcChain>
</file>

<file path=xl/sharedStrings.xml><?xml version="1.0" encoding="utf-8"?>
<sst xmlns="http://schemas.openxmlformats.org/spreadsheetml/2006/main" count="57" uniqueCount="48">
  <si>
    <r>
      <t>UKPPIO (</t>
    </r>
    <r>
      <rPr>
        <b/>
        <sz val="10"/>
        <rFont val="Arial"/>
        <family val="2"/>
      </rPr>
      <t>PLLU</t>
    </r>
    <r>
      <rPr>
        <sz val="10"/>
        <rFont val="Arial"/>
        <family val="2"/>
      </rPr>
      <t>)</t>
    </r>
  </si>
  <si>
    <t>PPI - Output</t>
  </si>
  <si>
    <r>
      <t>UK</t>
    </r>
    <r>
      <rPr>
        <b/>
        <sz val="10"/>
        <rFont val="Arial"/>
        <family val="2"/>
      </rPr>
      <t>RPI</t>
    </r>
  </si>
  <si>
    <t>RPI</t>
  </si>
  <si>
    <t xml:space="preserve">Date                         </t>
  </si>
  <si>
    <t xml:space="preserve">   Value</t>
  </si>
  <si>
    <t>YoY</t>
  </si>
  <si>
    <t>Returns</t>
  </si>
  <si>
    <t>PLLU</t>
  </si>
  <si>
    <t>Date</t>
  </si>
  <si>
    <t>RPI+15</t>
  </si>
  <si>
    <t>RPI[t]</t>
  </si>
  <si>
    <t>PPI[t-1]</t>
  </si>
  <si>
    <t>Constant</t>
  </si>
  <si>
    <t>AregError</t>
  </si>
  <si>
    <t>Error</t>
  </si>
  <si>
    <t>PrevError</t>
  </si>
  <si>
    <t>Error^2</t>
  </si>
  <si>
    <t>SumSq</t>
  </si>
  <si>
    <t>INPUTS</t>
  </si>
  <si>
    <t>OUTPUT</t>
  </si>
  <si>
    <t>COEFFICIENTS</t>
  </si>
  <si>
    <t>SLOPE3</t>
  </si>
  <si>
    <t>Slope[3]</t>
  </si>
  <si>
    <t>SLOPE PARAMETER</t>
  </si>
  <si>
    <t>ChangePer3Months</t>
  </si>
  <si>
    <t>Any probs? Anjam x35383</t>
  </si>
  <si>
    <t>Parameters were estimated using SPSS and data</t>
  </si>
  <si>
    <t>in sheet "FinalDataSet".  Model allows PPI to be a</t>
  </si>
  <si>
    <t>function of previous PPI, recent 3month change in PPI,</t>
  </si>
  <si>
    <t>constant, current RPI and an auto-regressive error term</t>
  </si>
  <si>
    <t>PLLULAG1</t>
  </si>
  <si>
    <t>RECENT HISTORICAL 3 MONTH SLOPE</t>
  </si>
  <si>
    <t>HistPLLU</t>
  </si>
  <si>
    <t>HistRPI</t>
  </si>
  <si>
    <t>PredictPLLU</t>
  </si>
  <si>
    <t>blend-in months 12 to 16 with long-term model</t>
  </si>
  <si>
    <t>Use model to predict out to 12 months and then</t>
  </si>
  <si>
    <t>Please update cells in grey</t>
  </si>
  <si>
    <t xml:space="preserve">with latest RPI and PPI </t>
  </si>
  <si>
    <t>NEXT UPDATE: MARCH 2000</t>
  </si>
  <si>
    <t>(at the bottom of columns B &amp; C</t>
  </si>
  <si>
    <t>numbers as they are released</t>
  </si>
  <si>
    <t>Adj R-squared</t>
  </si>
  <si>
    <t>Resid SumofSq</t>
  </si>
  <si>
    <t>Average</t>
  </si>
  <si>
    <t>Diff</t>
  </si>
  <si>
    <r>
      <t>PPI [</t>
    </r>
    <r>
      <rPr>
        <b/>
        <sz val="11"/>
        <color indexed="10"/>
        <rFont val="Arial"/>
        <family val="2"/>
      </rPr>
      <t>PLLU</t>
    </r>
    <r>
      <rPr>
        <b/>
        <sz val="11"/>
        <rFont val="Arial"/>
        <family val="2"/>
      </rPr>
      <t>] AUTOREGRESSIVE ERROR-CORRECTING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</si>
</sst>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2" formatCode="0.0000%"/>
    <numFmt numFmtId="186" formatCode="0.0%"/>
    <numFmt numFmtId="187" formatCode="0.000%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8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6" fontId="0" fillId="0" borderId="9" xfId="1" applyNumberFormat="1" applyFon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6" fontId="0" fillId="0" borderId="0" xfId="1" applyNumberFormat="1" applyFont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9" fontId="0" fillId="0" borderId="6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86" fontId="1" fillId="0" borderId="0" xfId="1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6" xfId="1" applyNumberFormat="1" applyFont="1" applyBorder="1" applyAlignment="1">
      <alignment horizontal="center"/>
    </xf>
    <xf numFmtId="186" fontId="0" fillId="0" borderId="0" xfId="0" applyNumberFormat="1"/>
    <xf numFmtId="10" fontId="0" fillId="0" borderId="13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/>
    </xf>
    <xf numFmtId="186" fontId="1" fillId="0" borderId="3" xfId="1" applyNumberFormat="1" applyBorder="1" applyAlignment="1">
      <alignment horizontal="center"/>
    </xf>
    <xf numFmtId="186" fontId="0" fillId="0" borderId="6" xfId="0" applyNumberFormat="1" applyBorder="1"/>
    <xf numFmtId="186" fontId="1" fillId="0" borderId="8" xfId="1" applyNumberFormat="1" applyBorder="1" applyAlignment="1">
      <alignment horizontal="center"/>
    </xf>
    <xf numFmtId="186" fontId="0" fillId="0" borderId="9" xfId="0" applyNumberFormat="1" applyBorder="1"/>
    <xf numFmtId="0" fontId="0" fillId="0" borderId="5" xfId="0" applyBorder="1" applyAlignment="1">
      <alignment horizontal="center"/>
    </xf>
    <xf numFmtId="186" fontId="1" fillId="0" borderId="5" xfId="1" applyNumberFormat="1" applyFont="1" applyBorder="1" applyAlignment="1">
      <alignment horizontal="center"/>
    </xf>
    <xf numFmtId="186" fontId="1" fillId="2" borderId="1" xfId="1" applyNumberFormat="1" applyFill="1" applyBorder="1" applyAlignment="1">
      <alignment horizontal="center"/>
    </xf>
    <xf numFmtId="186" fontId="1" fillId="2" borderId="6" xfId="1" applyNumberFormat="1" applyFill="1" applyBorder="1" applyAlignment="1">
      <alignment horizontal="center"/>
    </xf>
    <xf numFmtId="186" fontId="1" fillId="2" borderId="7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10" fontId="1" fillId="0" borderId="0" xfId="1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86" fontId="1" fillId="2" borderId="12" xfId="1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1" applyNumberFormat="1" applyFont="1" applyFill="1" applyBorder="1" applyAlignment="1">
      <alignment horizontal="center"/>
    </xf>
    <xf numFmtId="186" fontId="2" fillId="4" borderId="6" xfId="1" applyNumberFormat="1" applyFont="1" applyFill="1" applyBorder="1" applyAlignment="1">
      <alignment horizontal="center"/>
    </xf>
    <xf numFmtId="186" fontId="2" fillId="4" borderId="9" xfId="1" applyNumberFormat="1" applyFont="1" applyFill="1" applyBorder="1" applyAlignment="1">
      <alignment horizontal="center"/>
    </xf>
    <xf numFmtId="186" fontId="1" fillId="2" borderId="10" xfId="1" applyNumberFormat="1" applyFill="1" applyBorder="1" applyAlignment="1">
      <alignment horizontal="center"/>
    </xf>
    <xf numFmtId="10" fontId="0" fillId="0" borderId="0" xfId="0" applyNumberFormat="1"/>
    <xf numFmtId="2" fontId="1" fillId="0" borderId="0" xfId="1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186" fontId="1" fillId="0" borderId="12" xfId="1" applyNumberFormat="1" applyFont="1" applyBorder="1" applyAlignment="1">
      <alignment horizontal="center"/>
    </xf>
    <xf numFmtId="10" fontId="1" fillId="0" borderId="14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86" fontId="1" fillId="0" borderId="4" xfId="1" applyNumberForma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182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6" fontId="1" fillId="0" borderId="2" xfId="1" applyNumberFormat="1" applyFont="1" applyBorder="1" applyAlignment="1">
      <alignment horizontal="left"/>
    </xf>
    <xf numFmtId="186" fontId="1" fillId="5" borderId="2" xfId="1" applyNumberFormat="1" applyFont="1" applyFill="1" applyBorder="1" applyAlignment="1">
      <alignment horizontal="left"/>
    </xf>
    <xf numFmtId="186" fontId="1" fillId="5" borderId="4" xfId="1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0" borderId="0" xfId="0" applyNumberFormat="1" applyBorder="1"/>
    <xf numFmtId="10" fontId="2" fillId="4" borderId="6" xfId="1" applyNumberFormat="1" applyFont="1" applyFill="1" applyBorder="1" applyAlignment="1">
      <alignment horizontal="center"/>
    </xf>
    <xf numFmtId="0" fontId="0" fillId="0" borderId="9" xfId="0" applyBorder="1"/>
    <xf numFmtId="17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10" fontId="1" fillId="6" borderId="8" xfId="1" applyNumberFormat="1" applyFill="1" applyBorder="1" applyAlignment="1">
      <alignment horizontal="center"/>
    </xf>
    <xf numFmtId="0" fontId="0" fillId="6" borderId="9" xfId="0" applyFill="1" applyBorder="1"/>
    <xf numFmtId="10" fontId="0" fillId="6" borderId="8" xfId="0" applyNumberFormat="1" applyFill="1" applyBorder="1" applyAlignment="1">
      <alignment horizontal="center"/>
    </xf>
    <xf numFmtId="10" fontId="1" fillId="6" borderId="11" xfId="1" applyNumberFormat="1" applyFill="1" applyBorder="1" applyAlignment="1">
      <alignment horizontal="center"/>
    </xf>
    <xf numFmtId="10" fontId="1" fillId="0" borderId="14" xfId="1" applyNumberFormat="1" applyFill="1" applyBorder="1" applyAlignment="1">
      <alignment horizontal="center"/>
    </xf>
    <xf numFmtId="10" fontId="1" fillId="7" borderId="14" xfId="1" applyNumberFormat="1" applyFill="1" applyBorder="1" applyAlignment="1">
      <alignment horizontal="center"/>
    </xf>
    <xf numFmtId="10" fontId="1" fillId="7" borderId="12" xfId="1" applyNumberFormat="1" applyFill="1" applyBorder="1" applyAlignment="1">
      <alignment horizontal="center"/>
    </xf>
    <xf numFmtId="10" fontId="1" fillId="7" borderId="6" xfId="1" applyNumberFormat="1" applyFill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6" fontId="1" fillId="0" borderId="10" xfId="1" applyNumberFormat="1" applyFont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10" fontId="1" fillId="7" borderId="2" xfId="1" applyNumberFormat="1" applyFont="1" applyFill="1" applyBorder="1" applyAlignment="1">
      <alignment horizontal="left"/>
    </xf>
    <xf numFmtId="186" fontId="1" fillId="7" borderId="4" xfId="1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7" fontId="0" fillId="3" borderId="9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7" fontId="0" fillId="0" borderId="0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6" fontId="1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8439372363307"/>
          <c:y val="5.0926084218039736E-2"/>
          <c:w val="0.79139232790577452"/>
          <c:h val="0.8912064738156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'PLLU Short-Term Model'!$C$14</c:f>
              <c:strCache>
                <c:ptCount val="1"/>
                <c:pt idx="0">
                  <c:v>HistPLLU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Model'!$A$15:$A$132</c:f>
              <c:numCache>
                <c:formatCode>mmm\-yy</c:formatCode>
                <c:ptCount val="118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</c:numCache>
            </c:numRef>
          </c:xVal>
          <c:yVal>
            <c:numRef>
              <c:f>'PLLU Short-Term Model'!$C$15:$C$132</c:f>
              <c:numCache>
                <c:formatCode>0.0%</c:formatCode>
                <c:ptCount val="118"/>
                <c:pt idx="0">
                  <c:v>5.5844155844155807E-2</c:v>
                </c:pt>
                <c:pt idx="1">
                  <c:v>6.1935483870967811E-2</c:v>
                </c:pt>
                <c:pt idx="2">
                  <c:v>6.0256410256410264E-2</c:v>
                </c:pt>
                <c:pt idx="3">
                  <c:v>6.0179257362356076E-2</c:v>
                </c:pt>
                <c:pt idx="4">
                  <c:v>5.8823529411764719E-2</c:v>
                </c:pt>
                <c:pt idx="5">
                  <c:v>6.6326530612244694E-2</c:v>
                </c:pt>
                <c:pt idx="6">
                  <c:v>6.9708491761723668E-2</c:v>
                </c:pt>
                <c:pt idx="7">
                  <c:v>7.1788413098236692E-2</c:v>
                </c:pt>
                <c:pt idx="8">
                  <c:v>7.0528967254408048E-2</c:v>
                </c:pt>
                <c:pt idx="9">
                  <c:v>6.3989962358845576E-2</c:v>
                </c:pt>
                <c:pt idx="10">
                  <c:v>6.5838509316770155E-2</c:v>
                </c:pt>
                <c:pt idx="11">
                  <c:v>6.5675340768277524E-2</c:v>
                </c:pt>
                <c:pt idx="12">
                  <c:v>6.1500615006150117E-2</c:v>
                </c:pt>
                <c:pt idx="13">
                  <c:v>6.1968408262454533E-2</c:v>
                </c:pt>
                <c:pt idx="14">
                  <c:v>6.1668681983071183E-2</c:v>
                </c:pt>
                <c:pt idx="15">
                  <c:v>5.9178743961352698E-2</c:v>
                </c:pt>
                <c:pt idx="16">
                  <c:v>6.1594202898550776E-2</c:v>
                </c:pt>
                <c:pt idx="17">
                  <c:v>5.1435406698564723E-2</c:v>
                </c:pt>
                <c:pt idx="18">
                  <c:v>4.2654028436018843E-2</c:v>
                </c:pt>
                <c:pt idx="19">
                  <c:v>3.6427732079906017E-2</c:v>
                </c:pt>
                <c:pt idx="20">
                  <c:v>0.04</c:v>
                </c:pt>
                <c:pt idx="21">
                  <c:v>4.1273584905660465E-2</c:v>
                </c:pt>
                <c:pt idx="22">
                  <c:v>3.3799533799533821E-2</c:v>
                </c:pt>
                <c:pt idx="23">
                  <c:v>3.488372093023262E-2</c:v>
                </c:pt>
                <c:pt idx="24">
                  <c:v>3.939745075318668E-2</c:v>
                </c:pt>
                <c:pt idx="25">
                  <c:v>3.0892448512585657E-2</c:v>
                </c:pt>
                <c:pt idx="26">
                  <c:v>2.8473804100227706E-2</c:v>
                </c:pt>
                <c:pt idx="27">
                  <c:v>3.0786773090079933E-2</c:v>
                </c:pt>
                <c:pt idx="28">
                  <c:v>2.8441410693970326E-2</c:v>
                </c:pt>
                <c:pt idx="29">
                  <c:v>2.7303754266211566E-2</c:v>
                </c:pt>
                <c:pt idx="30">
                  <c:v>2.7272727272727337E-2</c:v>
                </c:pt>
                <c:pt idx="31">
                  <c:v>2.8344671201814053E-2</c:v>
                </c:pt>
                <c:pt idx="32">
                  <c:v>3.1674208144796268E-2</c:v>
                </c:pt>
                <c:pt idx="33">
                  <c:v>3.2842582106455298E-2</c:v>
                </c:pt>
                <c:pt idx="34">
                  <c:v>3.4949267192784683E-2</c:v>
                </c:pt>
                <c:pt idx="35">
                  <c:v>3.7078651685393149E-2</c:v>
                </c:pt>
                <c:pt idx="36">
                  <c:v>3.6789297658862852E-2</c:v>
                </c:pt>
                <c:pt idx="37">
                  <c:v>3.9955604883462836E-2</c:v>
                </c:pt>
                <c:pt idx="38">
                  <c:v>3.9867109634551534E-2</c:v>
                </c:pt>
                <c:pt idx="39">
                  <c:v>4.0929203539822989E-2</c:v>
                </c:pt>
                <c:pt idx="40">
                  <c:v>4.2035398230088505E-2</c:v>
                </c:pt>
                <c:pt idx="41">
                  <c:v>4.4296788482834915E-2</c:v>
                </c:pt>
                <c:pt idx="42">
                  <c:v>4.31415929203538E-2</c:v>
                </c:pt>
                <c:pt idx="43">
                  <c:v>4.0793825799338546E-2</c:v>
                </c:pt>
                <c:pt idx="44">
                  <c:v>3.5087719298245723E-2</c:v>
                </c:pt>
                <c:pt idx="45">
                  <c:v>4.0570175438596534E-2</c:v>
                </c:pt>
                <c:pt idx="46">
                  <c:v>3.7037037037037202E-2</c:v>
                </c:pt>
                <c:pt idx="47">
                  <c:v>3.2502708559046578E-2</c:v>
                </c:pt>
                <c:pt idx="48">
                  <c:v>2.5806451612903292E-2</c:v>
                </c:pt>
                <c:pt idx="49">
                  <c:v>2.1344717182497419E-2</c:v>
                </c:pt>
                <c:pt idx="50">
                  <c:v>2.2364217252396124E-2</c:v>
                </c:pt>
                <c:pt idx="51">
                  <c:v>2.1253985122210439E-2</c:v>
                </c:pt>
                <c:pt idx="52">
                  <c:v>2.0169851380042347E-2</c:v>
                </c:pt>
                <c:pt idx="53">
                  <c:v>2.2269353128314018E-2</c:v>
                </c:pt>
                <c:pt idx="54">
                  <c:v>2.3329798515376421E-2</c:v>
                </c:pt>
                <c:pt idx="55">
                  <c:v>2.3305084745762539E-2</c:v>
                </c:pt>
                <c:pt idx="56">
                  <c:v>2.5423728813559254E-2</c:v>
                </c:pt>
                <c:pt idx="57">
                  <c:v>2.6343519494204326E-2</c:v>
                </c:pt>
                <c:pt idx="58">
                  <c:v>3.5714285714285587E-2</c:v>
                </c:pt>
                <c:pt idx="59">
                  <c:v>3.6726128016788984E-2</c:v>
                </c:pt>
                <c:pt idx="60">
                  <c:v>3.8784067085953833E-2</c:v>
                </c:pt>
                <c:pt idx="61">
                  <c:v>4.0752351097178563E-2</c:v>
                </c:pt>
                <c:pt idx="62">
                  <c:v>4.0625000000000133E-2</c:v>
                </c:pt>
                <c:pt idx="63">
                  <c:v>4.058272632674309E-2</c:v>
                </c:pt>
                <c:pt idx="64">
                  <c:v>4.3704474505723345E-2</c:v>
                </c:pt>
                <c:pt idx="65">
                  <c:v>4.1493775933610033E-2</c:v>
                </c:pt>
                <c:pt idx="66">
                  <c:v>4.2487046632124326E-2</c:v>
                </c:pt>
                <c:pt idx="67">
                  <c:v>4.2443064182194679E-2</c:v>
                </c:pt>
                <c:pt idx="68">
                  <c:v>3.8223140495867725E-2</c:v>
                </c:pt>
                <c:pt idx="69">
                  <c:v>4.2094455852156099E-2</c:v>
                </c:pt>
                <c:pt idx="70">
                  <c:v>3.4482758620689724E-2</c:v>
                </c:pt>
                <c:pt idx="71">
                  <c:v>3.34008097165992E-2</c:v>
                </c:pt>
                <c:pt idx="72">
                  <c:v>3.3299697275479323E-2</c:v>
                </c:pt>
                <c:pt idx="73">
                  <c:v>3.1124497991968036E-2</c:v>
                </c:pt>
                <c:pt idx="74">
                  <c:v>2.8028028028028062E-2</c:v>
                </c:pt>
                <c:pt idx="75">
                  <c:v>2.4999999999999911E-2</c:v>
                </c:pt>
                <c:pt idx="76">
                  <c:v>2.0937188434696052E-2</c:v>
                </c:pt>
                <c:pt idx="77">
                  <c:v>2.0916334661354563E-2</c:v>
                </c:pt>
                <c:pt idx="78">
                  <c:v>2.2862823061630344E-2</c:v>
                </c:pt>
                <c:pt idx="79">
                  <c:v>2.2840119165839168E-2</c:v>
                </c:pt>
                <c:pt idx="80">
                  <c:v>2.5870646766169125E-2</c:v>
                </c:pt>
                <c:pt idx="81">
                  <c:v>1.8719211822660231E-2</c:v>
                </c:pt>
                <c:pt idx="82">
                  <c:v>1.5686274509803866E-2</c:v>
                </c:pt>
                <c:pt idx="83">
                  <c:v>1.2732615083251853E-2</c:v>
                </c:pt>
                <c:pt idx="84">
                  <c:v>8.7890625E-3</c:v>
                </c:pt>
                <c:pt idx="85">
                  <c:v>6.8159688412852137E-3</c:v>
                </c:pt>
                <c:pt idx="86">
                  <c:v>7.78967867575453E-3</c:v>
                </c:pt>
                <c:pt idx="87">
                  <c:v>7.8048780487804947E-3</c:v>
                </c:pt>
                <c:pt idx="88">
                  <c:v>1.1718749999999778E-2</c:v>
                </c:pt>
                <c:pt idx="89">
                  <c:v>1.2682926829268304E-2</c:v>
                </c:pt>
                <c:pt idx="90">
                  <c:v>9.7181729834792119E-3</c:v>
                </c:pt>
                <c:pt idx="91">
                  <c:v>8.7378640776698546E-3</c:v>
                </c:pt>
                <c:pt idx="92">
                  <c:v>5.8195926285160571E-3</c:v>
                </c:pt>
                <c:pt idx="93">
                  <c:v>5.8027079303675233E-3</c:v>
                </c:pt>
                <c:pt idx="94">
                  <c:v>3.8610038610038533E-3</c:v>
                </c:pt>
                <c:pt idx="95">
                  <c:v>4.8355899419729731E-3</c:v>
                </c:pt>
                <c:pt idx="96">
                  <c:v>8.7124878993223298E-3</c:v>
                </c:pt>
                <c:pt idx="97">
                  <c:v>9.6711798839459462E-3</c:v>
                </c:pt>
                <c:pt idx="98">
                  <c:v>9.6618357487923134E-3</c:v>
                </c:pt>
                <c:pt idx="99">
                  <c:v>1.0648596321394033E-2</c:v>
                </c:pt>
                <c:pt idx="100">
                  <c:v>7.7220077220079286E-3</c:v>
                </c:pt>
                <c:pt idx="101">
                  <c:v>4.81695568400764E-3</c:v>
                </c:pt>
                <c:pt idx="102">
                  <c:v>2.887391722810273E-3</c:v>
                </c:pt>
                <c:pt idx="103">
                  <c:v>9.6246390760335032E-4</c:v>
                </c:pt>
                <c:pt idx="104">
                  <c:v>9.6432015429126494E-4</c:v>
                </c:pt>
                <c:pt idx="105">
                  <c:v>-9.6153846153845812E-4</c:v>
                </c:pt>
                <c:pt idx="106">
                  <c:v>-9.6153846153845812E-4</c:v>
                </c:pt>
                <c:pt idx="107">
                  <c:v>1.9249278152069227E-3</c:v>
                </c:pt>
                <c:pt idx="108">
                  <c:v>4.7984644913627861E-3</c:v>
                </c:pt>
                <c:pt idx="109">
                  <c:v>9.5785440613027628E-3</c:v>
                </c:pt>
                <c:pt idx="110">
                  <c:v>9.5693779904306719E-3</c:v>
                </c:pt>
                <c:pt idx="111">
                  <c:v>9.5785440613027628E-3</c:v>
                </c:pt>
                <c:pt idx="112">
                  <c:v>1.1494252873563093E-2</c:v>
                </c:pt>
                <c:pt idx="113">
                  <c:v>1.3422818791946289E-2</c:v>
                </c:pt>
                <c:pt idx="114">
                  <c:v>1.7274472168905985E-2</c:v>
                </c:pt>
                <c:pt idx="115">
                  <c:v>1.9230769230769162E-2</c:v>
                </c:pt>
                <c:pt idx="116">
                  <c:v>2.1194605009633882E-2</c:v>
                </c:pt>
                <c:pt idx="117">
                  <c:v>2.3099133782483072E-2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4A3-ACF3-55559CDB1D31}"/>
            </c:ext>
          </c:extLst>
        </c:ser>
        <c:ser>
          <c:idx val="1"/>
          <c:order val="1"/>
          <c:tx>
            <c:strRef>
              <c:f>'PLLU Short-Term Model'!$D$14</c:f>
              <c:strCache>
                <c:ptCount val="1"/>
                <c:pt idx="0">
                  <c:v>PredictPLLU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Model'!$A$15:$A$156</c:f>
              <c:numCache>
                <c:formatCode>mmm\-yy</c:formatCode>
                <c:ptCount val="142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  <c:pt idx="118">
                  <c:v>36526</c:v>
                </c:pt>
                <c:pt idx="119">
                  <c:v>36557</c:v>
                </c:pt>
                <c:pt idx="120">
                  <c:v>36586</c:v>
                </c:pt>
                <c:pt idx="121">
                  <c:v>36617</c:v>
                </c:pt>
                <c:pt idx="122">
                  <c:v>36647</c:v>
                </c:pt>
                <c:pt idx="123">
                  <c:v>36678</c:v>
                </c:pt>
                <c:pt idx="124">
                  <c:v>36708</c:v>
                </c:pt>
                <c:pt idx="125">
                  <c:v>36739</c:v>
                </c:pt>
                <c:pt idx="126">
                  <c:v>36770</c:v>
                </c:pt>
                <c:pt idx="127">
                  <c:v>36800</c:v>
                </c:pt>
                <c:pt idx="128">
                  <c:v>36831</c:v>
                </c:pt>
                <c:pt idx="129">
                  <c:v>36861</c:v>
                </c:pt>
                <c:pt idx="130">
                  <c:v>36892</c:v>
                </c:pt>
                <c:pt idx="131">
                  <c:v>36923</c:v>
                </c:pt>
                <c:pt idx="132">
                  <c:v>36951</c:v>
                </c:pt>
                <c:pt idx="133">
                  <c:v>36982</c:v>
                </c:pt>
                <c:pt idx="134">
                  <c:v>37012</c:v>
                </c:pt>
                <c:pt idx="135">
                  <c:v>37043</c:v>
                </c:pt>
                <c:pt idx="136">
                  <c:v>37073</c:v>
                </c:pt>
                <c:pt idx="137">
                  <c:v>37104</c:v>
                </c:pt>
                <c:pt idx="138">
                  <c:v>37135</c:v>
                </c:pt>
                <c:pt idx="139">
                  <c:v>37165</c:v>
                </c:pt>
                <c:pt idx="140">
                  <c:v>37196</c:v>
                </c:pt>
                <c:pt idx="141">
                  <c:v>37226</c:v>
                </c:pt>
              </c:numCache>
            </c:numRef>
          </c:xVal>
          <c:yVal>
            <c:numRef>
              <c:f>'PLLU Short-Term Model'!$D$15:$D$156</c:f>
              <c:numCache>
                <c:formatCode>General</c:formatCode>
                <c:ptCount val="142"/>
                <c:pt idx="4" formatCode="0.0%">
                  <c:v>6.0675560015243109E-2</c:v>
                </c:pt>
                <c:pt idx="5" formatCode="0.0%">
                  <c:v>5.8785590477625466E-2</c:v>
                </c:pt>
                <c:pt idx="6" formatCode="0.0%">
                  <c:v>6.7487897738050709E-2</c:v>
                </c:pt>
                <c:pt idx="7" formatCode="0.0%">
                  <c:v>7.0719935154353597E-2</c:v>
                </c:pt>
                <c:pt idx="8" formatCode="0.0%">
                  <c:v>7.2563958020629565E-2</c:v>
                </c:pt>
                <c:pt idx="9" formatCode="0.0%">
                  <c:v>7.0171690127501782E-2</c:v>
                </c:pt>
                <c:pt idx="10" formatCode="0.0%">
                  <c:v>6.2591912834112681E-2</c:v>
                </c:pt>
                <c:pt idx="11" formatCode="0.0%">
                  <c:v>6.4899871993516642E-2</c:v>
                </c:pt>
                <c:pt idx="12" formatCode="0.0%">
                  <c:v>6.4526487947793074E-2</c:v>
                </c:pt>
                <c:pt idx="13" formatCode="0.0%">
                  <c:v>5.99908866127647E-2</c:v>
                </c:pt>
                <c:pt idx="14" formatCode="0.0%">
                  <c:v>6.0416716852219561E-2</c:v>
                </c:pt>
                <c:pt idx="15" formatCode="0.0%">
                  <c:v>6.0110151297096417E-2</c:v>
                </c:pt>
                <c:pt idx="16" formatCode="0.0%">
                  <c:v>5.7682936613440594E-2</c:v>
                </c:pt>
                <c:pt idx="17" formatCode="0.0%">
                  <c:v>6.0209105779136934E-2</c:v>
                </c:pt>
                <c:pt idx="18" formatCode="0.0%">
                  <c:v>4.8628560205730913E-2</c:v>
                </c:pt>
                <c:pt idx="19" formatCode="0.0%">
                  <c:v>3.9704900127483955E-2</c:v>
                </c:pt>
                <c:pt idx="20" formatCode="0.0%">
                  <c:v>3.3336414980034854E-2</c:v>
                </c:pt>
                <c:pt idx="21" formatCode="0.0%">
                  <c:v>3.8804552610000036E-2</c:v>
                </c:pt>
                <c:pt idx="22" formatCode="0.0%">
                  <c:v>4.0686523044216286E-2</c:v>
                </c:pt>
                <c:pt idx="23" formatCode="0.0%">
                  <c:v>3.2864612440669551E-2</c:v>
                </c:pt>
                <c:pt idx="24" formatCode="0.0%">
                  <c:v>3.4154692620229014E-2</c:v>
                </c:pt>
                <c:pt idx="25" formatCode="0.0%">
                  <c:v>3.9068337494380656E-2</c:v>
                </c:pt>
                <c:pt idx="26" formatCode="0.0%">
                  <c:v>3.0084954019488731E-2</c:v>
                </c:pt>
                <c:pt idx="27" formatCode="0.0%">
                  <c:v>2.7678870402804295E-2</c:v>
                </c:pt>
                <c:pt idx="28" formatCode="0.0%">
                  <c:v>2.9933770791150192E-2</c:v>
                </c:pt>
                <c:pt idx="29" formatCode="0.0%">
                  <c:v>2.8007830929140623E-2</c:v>
                </c:pt>
                <c:pt idx="30" formatCode="0.0%">
                  <c:v>2.709132472073849E-2</c:v>
                </c:pt>
                <c:pt idx="31" formatCode="0.0%">
                  <c:v>2.6882961531747327E-2</c:v>
                </c:pt>
                <c:pt idx="32" formatCode="0.0%">
                  <c:v>2.8162441316818852E-2</c:v>
                </c:pt>
                <c:pt idx="33" formatCode="0.0%">
                  <c:v>3.1758376735289494E-2</c:v>
                </c:pt>
                <c:pt idx="34" formatCode="0.0%">
                  <c:v>3.2557613772630972E-2</c:v>
                </c:pt>
                <c:pt idx="35" formatCode="0.0%">
                  <c:v>3.4770160530164622E-2</c:v>
                </c:pt>
                <c:pt idx="36" formatCode="0.0%">
                  <c:v>3.6681269370936812E-2</c:v>
                </c:pt>
                <c:pt idx="37" formatCode="0.0%">
                  <c:v>3.5928845755857329E-2</c:v>
                </c:pt>
                <c:pt idx="38" formatCode="0.0%">
                  <c:v>3.9272538380388189E-2</c:v>
                </c:pt>
                <c:pt idx="39" formatCode="0.0%">
                  <c:v>3.8734396686576779E-2</c:v>
                </c:pt>
                <c:pt idx="40" formatCode="0.0%">
                  <c:v>4.0010836494567784E-2</c:v>
                </c:pt>
                <c:pt idx="41" formatCode="0.0%">
                  <c:v>4.0954938102996982E-2</c:v>
                </c:pt>
                <c:pt idx="42" formatCode="0.0%">
                  <c:v>4.3433387259950287E-2</c:v>
                </c:pt>
                <c:pt idx="43" formatCode="0.0%">
                  <c:v>4.1751088196074509E-2</c:v>
                </c:pt>
                <c:pt idx="44" formatCode="0.0%">
                  <c:v>3.9128314697917707E-2</c:v>
                </c:pt>
                <c:pt idx="45" formatCode="0.0%">
                  <c:v>3.2912202828238805E-2</c:v>
                </c:pt>
                <c:pt idx="46" formatCode="0.0%">
                  <c:v>3.9676212599452906E-2</c:v>
                </c:pt>
                <c:pt idx="47" formatCode="0.0%">
                  <c:v>3.5565164532036633E-2</c:v>
                </c:pt>
                <c:pt idx="48" formatCode="0.0%">
                  <c:v>3.1306369505830746E-2</c:v>
                </c:pt>
                <c:pt idx="49" formatCode="0.0%">
                  <c:v>2.3675768574631492E-2</c:v>
                </c:pt>
                <c:pt idx="50" formatCode="0.0%">
                  <c:v>1.956353693675645E-2</c:v>
                </c:pt>
                <c:pt idx="51" formatCode="0.0%">
                  <c:v>2.145749154856514E-2</c:v>
                </c:pt>
                <c:pt idx="52" formatCode="0.0%">
                  <c:v>2.0708854288189298E-2</c:v>
                </c:pt>
                <c:pt idx="53" formatCode="0.0%">
                  <c:v>2.0009518769135586E-2</c:v>
                </c:pt>
                <c:pt idx="54" formatCode="0.0%">
                  <c:v>2.2213996534565253E-2</c:v>
                </c:pt>
                <c:pt idx="55" formatCode="0.0%">
                  <c:v>2.3436402642416355E-2</c:v>
                </c:pt>
                <c:pt idx="56" formatCode="0.0%">
                  <c:v>2.3500075065367311E-2</c:v>
                </c:pt>
                <c:pt idx="57" formatCode="0.0%">
                  <c:v>2.5718285218321701E-2</c:v>
                </c:pt>
                <c:pt idx="58" formatCode="0.0%">
                  <c:v>2.6631585347918589E-2</c:v>
                </c:pt>
                <c:pt idx="59" formatCode="0.0%">
                  <c:v>3.6992851452146001E-2</c:v>
                </c:pt>
                <c:pt idx="60" formatCode="0.0%">
                  <c:v>3.7298997343833191E-2</c:v>
                </c:pt>
                <c:pt idx="61" formatCode="0.0%">
                  <c:v>3.9378169005649021E-2</c:v>
                </c:pt>
                <c:pt idx="62" formatCode="0.0%">
                  <c:v>4.0509256623875708E-2</c:v>
                </c:pt>
                <c:pt idx="63" formatCode="0.0%">
                  <c:v>4.0234523471734784E-2</c:v>
                </c:pt>
                <c:pt idx="64" formatCode="0.0%">
                  <c:v>3.9998813434669864E-2</c:v>
                </c:pt>
                <c:pt idx="65" formatCode="0.0%">
                  <c:v>4.3300676284841383E-2</c:v>
                </c:pt>
                <c:pt idx="66" formatCode="0.0%">
                  <c:v>4.0738745694882152E-2</c:v>
                </c:pt>
                <c:pt idx="67" formatCode="0.0%">
                  <c:v>4.1776368777713305E-2</c:v>
                </c:pt>
                <c:pt idx="68" formatCode="0.0%">
                  <c:v>4.1337532781372414E-2</c:v>
                </c:pt>
                <c:pt idx="69" formatCode="0.0%">
                  <c:v>3.6935627663267988E-2</c:v>
                </c:pt>
                <c:pt idx="70" formatCode="0.0%">
                  <c:v>4.1302355230651885E-2</c:v>
                </c:pt>
                <c:pt idx="71" formatCode="0.0%">
                  <c:v>3.2552258557228916E-2</c:v>
                </c:pt>
                <c:pt idx="72" formatCode="0.0%">
                  <c:v>3.2297177978988505E-2</c:v>
                </c:pt>
                <c:pt idx="73" formatCode="0.0%">
                  <c:v>3.1750935077827662E-2</c:v>
                </c:pt>
                <c:pt idx="74" formatCode="0.0%">
                  <c:v>3.0072804504941687E-2</c:v>
                </c:pt>
                <c:pt idx="75" formatCode="0.0%">
                  <c:v>2.6824197373046612E-2</c:v>
                </c:pt>
                <c:pt idx="76" formatCode="0.0%">
                  <c:v>2.3702305663935858E-2</c:v>
                </c:pt>
                <c:pt idx="77" formatCode="0.0%">
                  <c:v>1.9589876568309673E-2</c:v>
                </c:pt>
                <c:pt idx="78" formatCode="0.0%">
                  <c:v>2.0141215869890271E-2</c:v>
                </c:pt>
                <c:pt idx="79" formatCode="0.0%">
                  <c:v>2.2757792125880593E-2</c:v>
                </c:pt>
                <c:pt idx="80" formatCode="0.0%">
                  <c:v>2.2996375961381505E-2</c:v>
                </c:pt>
                <c:pt idx="81" formatCode="0.0%">
                  <c:v>2.625026281753742E-2</c:v>
                </c:pt>
                <c:pt idx="82" formatCode="0.0%">
                  <c:v>1.8014967574056569E-2</c:v>
                </c:pt>
                <c:pt idx="83" formatCode="0.0%">
                  <c:v>1.5121634381415104E-2</c:v>
                </c:pt>
                <c:pt idx="84" formatCode="0.0%">
                  <c:v>1.170235834647706E-2</c:v>
                </c:pt>
                <c:pt idx="85" formatCode="0.0%">
                  <c:v>8.2201973728289902E-3</c:v>
                </c:pt>
                <c:pt idx="86" formatCode="0.0%">
                  <c:v>6.6197362039273873E-3</c:v>
                </c:pt>
                <c:pt idx="87" formatCode="0.0%">
                  <c:v>8.210527580943516E-3</c:v>
                </c:pt>
                <c:pt idx="88" formatCode="0.0%">
                  <c:v>8.6562257611352764E-3</c:v>
                </c:pt>
                <c:pt idx="89" formatCode="0.0%">
                  <c:v>1.3222157705782821E-2</c:v>
                </c:pt>
                <c:pt idx="90" formatCode="0.0%">
                  <c:v>1.3924614901405967E-2</c:v>
                </c:pt>
                <c:pt idx="91" formatCode="0.0%">
                  <c:v>1.0609719614142851E-2</c:v>
                </c:pt>
                <c:pt idx="92" formatCode="0.0%">
                  <c:v>9.3283504125328525E-3</c:v>
                </c:pt>
                <c:pt idx="93" formatCode="0.0%">
                  <c:v>6.0597340201352596E-3</c:v>
                </c:pt>
                <c:pt idx="94" formatCode="0.0%">
                  <c:v>6.4467968783525958E-3</c:v>
                </c:pt>
                <c:pt idx="95" formatCode="0.0%">
                  <c:v>4.4129278429548349E-3</c:v>
                </c:pt>
                <c:pt idx="96" formatCode="0.0%">
                  <c:v>5.9303881855833117E-3</c:v>
                </c:pt>
                <c:pt idx="97" formatCode="0.0%">
                  <c:v>1.0323222229229269E-2</c:v>
                </c:pt>
                <c:pt idx="98" formatCode="0.0%">
                  <c:v>1.135959504480972E-2</c:v>
                </c:pt>
                <c:pt idx="99" formatCode="0.0%">
                  <c:v>1.1026007140058205E-2</c:v>
                </c:pt>
                <c:pt idx="100" formatCode="0.0%">
                  <c:v>1.1670221703125478E-2</c:v>
                </c:pt>
                <c:pt idx="101" formatCode="0.0%">
                  <c:v>8.2207859583283919E-3</c:v>
                </c:pt>
                <c:pt idx="102" formatCode="0.0%">
                  <c:v>5.1824160515347717E-3</c:v>
                </c:pt>
                <c:pt idx="103" formatCode="0.0%">
                  <c:v>3.1207686149663377E-3</c:v>
                </c:pt>
                <c:pt idx="104" formatCode="0.0%">
                  <c:v>1.3777719931948121E-3</c:v>
                </c:pt>
                <c:pt idx="105" formatCode="0.0%">
                  <c:v>1.7072625151597046E-3</c:v>
                </c:pt>
                <c:pt idx="106" formatCode="0.00%">
                  <c:v>-3.4667182237043119E-4</c:v>
                </c:pt>
                <c:pt idx="107" formatCode="0.00%">
                  <c:v>-1.2808328730026233E-4</c:v>
                </c:pt>
                <c:pt idx="108" formatCode="0.0%">
                  <c:v>3.0502079647837187E-3</c:v>
                </c:pt>
                <c:pt idx="109" formatCode="0.0%">
                  <c:v>6.0974358164061068E-3</c:v>
                </c:pt>
                <c:pt idx="110" formatCode="0.0%">
                  <c:v>1.110783178214734E-2</c:v>
                </c:pt>
                <c:pt idx="111" formatCode="0.0%">
                  <c:v>1.0504747710439398E-2</c:v>
                </c:pt>
                <c:pt idx="112" formatCode="0.0%">
                  <c:v>1.0226730584724578E-2</c:v>
                </c:pt>
                <c:pt idx="113" formatCode="0.0%">
                  <c:v>1.1835293005626198E-2</c:v>
                </c:pt>
                <c:pt idx="114" formatCode="0.0%">
                  <c:v>1.388050766621568E-2</c:v>
                </c:pt>
                <c:pt idx="115" formatCode="0.0%">
                  <c:v>1.8062512755449803E-2</c:v>
                </c:pt>
                <c:pt idx="116" formatCode="0.0%">
                  <c:v>1.9832570610579005E-2</c:v>
                </c:pt>
                <c:pt idx="117" formatCode="0.0%">
                  <c:v>2.1807790613835129E-2</c:v>
                </c:pt>
                <c:pt idx="118" formatCode="0.00%">
                  <c:v>2.3443935473859402E-2</c:v>
                </c:pt>
                <c:pt idx="119" formatCode="0.00%">
                  <c:v>2.4400318800000001E-2</c:v>
                </c:pt>
                <c:pt idx="120" formatCode="0.00%">
                  <c:v>2.3455883800000001E-2</c:v>
                </c:pt>
                <c:pt idx="121" formatCode="0.00%">
                  <c:v>2.3886436416653004E-2</c:v>
                </c:pt>
                <c:pt idx="122" formatCode="0.00%">
                  <c:v>2.4293065377161683E-2</c:v>
                </c:pt>
                <c:pt idx="123" formatCode="0.00%">
                  <c:v>2.4677099999479694E-2</c:v>
                </c:pt>
                <c:pt idx="124" formatCode="0.00%">
                  <c:v>2.5039795738008606E-2</c:v>
                </c:pt>
                <c:pt idx="125" formatCode="0.00%">
                  <c:v>2.538233828782616E-2</c:v>
                </c:pt>
                <c:pt idx="126" formatCode="0.00%">
                  <c:v>2.5705847460863102E-2</c:v>
                </c:pt>
                <c:pt idx="127" formatCode="0.00%">
                  <c:v>2.6011380846700245E-2</c:v>
                </c:pt>
                <c:pt idx="128" formatCode="0.00%">
                  <c:v>2.6299937269953347E-2</c:v>
                </c:pt>
                <c:pt idx="129" formatCode="0.00%">
                  <c:v>2.6572460055548391E-2</c:v>
                </c:pt>
                <c:pt idx="130" formatCode="0.00%">
                  <c:v>2.6829840112561846E-2</c:v>
                </c:pt>
                <c:pt idx="131" formatCode="0.00%">
                  <c:v>2.7072918846707348E-2</c:v>
                </c:pt>
                <c:pt idx="132" formatCode="0.00%">
                  <c:v>2.7302490910990056E-2</c:v>
                </c:pt>
                <c:pt idx="133" formatCode="0.00%">
                  <c:v>2.7519306803520896E-2</c:v>
                </c:pt>
                <c:pt idx="134" formatCode="0.00%">
                  <c:v>2.7724075320983258E-2</c:v>
                </c:pt>
                <c:pt idx="135" formatCode="0.00%">
                  <c:v>2.7917465875772825E-2</c:v>
                </c:pt>
                <c:pt idx="136" formatCode="0.00%">
                  <c:v>2.8100110684385511E-2</c:v>
                </c:pt>
                <c:pt idx="137" formatCode="0.00%">
                  <c:v>2.8272606834207632E-2</c:v>
                </c:pt>
                <c:pt idx="138" formatCode="0.00%">
                  <c:v>2.8435518235464887E-2</c:v>
                </c:pt>
                <c:pt idx="139" formatCode="0.00%">
                  <c:v>2.8589377464711282E-2</c:v>
                </c:pt>
                <c:pt idx="140" formatCode="0.00%">
                  <c:v>2.8734687505884603E-2</c:v>
                </c:pt>
                <c:pt idx="141" formatCode="0.00%">
                  <c:v>2.8871923394620129E-2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7-44A3-ACF3-55559CDB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0896"/>
        <c:axId val="1"/>
      </c:scatterChart>
      <c:valAx>
        <c:axId val="187560896"/>
        <c:scaling>
          <c:orientation val="minMax"/>
          <c:max val="37400"/>
          <c:min val="329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7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08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324607039914238"/>
          <c:y val="0.20601915888206987"/>
          <c:w val="0.26324556514020531"/>
          <c:h val="0.12268556652527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68740233539814E-2"/>
          <c:y val="8.6956630330670456E-2"/>
          <c:w val="0.91989198800544436"/>
          <c:h val="0.82864553609227154"/>
        </c:manualLayout>
      </c:layout>
      <c:scatterChart>
        <c:scatterStyle val="lineMarker"/>
        <c:varyColors val="0"/>
        <c:ser>
          <c:idx val="0"/>
          <c:order val="0"/>
          <c:tx>
            <c:v>RPI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RawData!$A$16:$A$135</c:f>
              <c:numCache>
                <c:formatCode>mmm\-yy</c:formatCode>
                <c:ptCount val="12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</c:numCache>
            </c:numRef>
          </c:xVal>
          <c:yVal>
            <c:numRef>
              <c:f>RawData!$D$16:$D$135</c:f>
              <c:numCache>
                <c:formatCode>0.0%</c:formatCode>
                <c:ptCount val="120"/>
                <c:pt idx="0">
                  <c:v>7.6576576576576683E-2</c:v>
                </c:pt>
                <c:pt idx="1">
                  <c:v>7.5134168157424019E-2</c:v>
                </c:pt>
                <c:pt idx="2">
                  <c:v>8.1032947462154947E-2</c:v>
                </c:pt>
                <c:pt idx="3">
                  <c:v>9.4488188976378007E-2</c:v>
                </c:pt>
                <c:pt idx="4">
                  <c:v>9.7391304347826058E-2</c:v>
                </c:pt>
                <c:pt idx="5">
                  <c:v>9.7920277296360547E-2</c:v>
                </c:pt>
                <c:pt idx="6">
                  <c:v>9.7835497835497831E-2</c:v>
                </c:pt>
                <c:pt idx="7">
                  <c:v>0.10621761658031081</c:v>
                </c:pt>
                <c:pt idx="8">
                  <c:v>0.10891938250428823</c:v>
                </c:pt>
                <c:pt idx="9">
                  <c:v>0.10893617021276603</c:v>
                </c:pt>
                <c:pt idx="10">
                  <c:v>9.704641350210963E-2</c:v>
                </c:pt>
                <c:pt idx="11">
                  <c:v>9.3434343434343425E-2</c:v>
                </c:pt>
                <c:pt idx="12">
                  <c:v>8.9539748953974874E-2</c:v>
                </c:pt>
                <c:pt idx="13">
                  <c:v>8.9018302828618889E-2</c:v>
                </c:pt>
                <c:pt idx="14">
                  <c:v>8.237232289950569E-2</c:v>
                </c:pt>
                <c:pt idx="15">
                  <c:v>6.3948840927258166E-2</c:v>
                </c:pt>
                <c:pt idx="16">
                  <c:v>5.7844690966719403E-2</c:v>
                </c:pt>
                <c:pt idx="17">
                  <c:v>5.8405682715074958E-2</c:v>
                </c:pt>
                <c:pt idx="18">
                  <c:v>5.5205047318612088E-2</c:v>
                </c:pt>
                <c:pt idx="19">
                  <c:v>4.6838407494145251E-2</c:v>
                </c:pt>
                <c:pt idx="20">
                  <c:v>4.0989945862335508E-2</c:v>
                </c:pt>
                <c:pt idx="21">
                  <c:v>3.683806600153483E-2</c:v>
                </c:pt>
                <c:pt idx="22">
                  <c:v>4.3076923076923013E-2</c:v>
                </c:pt>
                <c:pt idx="23">
                  <c:v>4.4649730561970635E-2</c:v>
                </c:pt>
                <c:pt idx="24">
                  <c:v>4.1474654377880338E-2</c:v>
                </c:pt>
                <c:pt idx="25">
                  <c:v>4.1252864782276522E-2</c:v>
                </c:pt>
                <c:pt idx="26">
                  <c:v>4.0334855403348469E-2</c:v>
                </c:pt>
                <c:pt idx="27">
                  <c:v>4.2824943651390113E-2</c:v>
                </c:pt>
                <c:pt idx="28">
                  <c:v>4.3445692883895326E-2</c:v>
                </c:pt>
                <c:pt idx="29">
                  <c:v>3.8777032065622885E-2</c:v>
                </c:pt>
                <c:pt idx="30">
                  <c:v>3.7369207772795177E-2</c:v>
                </c:pt>
                <c:pt idx="31">
                  <c:v>3.5794183445190253E-2</c:v>
                </c:pt>
                <c:pt idx="32">
                  <c:v>3.5661218424962948E-2</c:v>
                </c:pt>
                <c:pt idx="33">
                  <c:v>3.552923760177662E-2</c:v>
                </c:pt>
                <c:pt idx="34">
                  <c:v>3.0235988200590036E-2</c:v>
                </c:pt>
                <c:pt idx="35">
                  <c:v>2.5792188651436954E-2</c:v>
                </c:pt>
                <c:pt idx="36">
                  <c:v>1.6961651917404286E-2</c:v>
                </c:pt>
                <c:pt idx="37">
                  <c:v>1.8341892883345645E-2</c:v>
                </c:pt>
                <c:pt idx="38">
                  <c:v>1.9019751280175745E-2</c:v>
                </c:pt>
                <c:pt idx="39">
                  <c:v>1.2968299711815456E-2</c:v>
                </c:pt>
                <c:pt idx="40">
                  <c:v>1.2921751615218913E-2</c:v>
                </c:pt>
                <c:pt idx="41">
                  <c:v>1.2203876525484381E-2</c:v>
                </c:pt>
                <c:pt idx="42">
                  <c:v>1.3688760806916278E-2</c:v>
                </c:pt>
                <c:pt idx="43">
                  <c:v>1.7278617710583255E-2</c:v>
                </c:pt>
                <c:pt idx="44">
                  <c:v>1.7934002869440357E-2</c:v>
                </c:pt>
                <c:pt idx="45">
                  <c:v>1.3581129378127166E-2</c:v>
                </c:pt>
                <c:pt idx="46">
                  <c:v>1.3600572655690701E-2</c:v>
                </c:pt>
                <c:pt idx="47">
                  <c:v>1.9396551724138122E-2</c:v>
                </c:pt>
                <c:pt idx="48">
                  <c:v>2.4655547498187103E-2</c:v>
                </c:pt>
                <c:pt idx="49">
                  <c:v>2.3775216138328448E-2</c:v>
                </c:pt>
                <c:pt idx="50">
                  <c:v>2.2972002871500363E-2</c:v>
                </c:pt>
                <c:pt idx="51">
                  <c:v>2.560455192034139E-2</c:v>
                </c:pt>
                <c:pt idx="52">
                  <c:v>2.5513819985825581E-2</c:v>
                </c:pt>
                <c:pt idx="53">
                  <c:v>2.6241134751773032E-2</c:v>
                </c:pt>
                <c:pt idx="54">
                  <c:v>2.3454157782516027E-2</c:v>
                </c:pt>
                <c:pt idx="55">
                  <c:v>2.406227883934875E-2</c:v>
                </c:pt>
                <c:pt idx="56">
                  <c:v>2.1846370683579863E-2</c:v>
                </c:pt>
                <c:pt idx="57">
                  <c:v>2.3977433004231052E-2</c:v>
                </c:pt>
                <c:pt idx="58">
                  <c:v>2.6129943502825048E-2</c:v>
                </c:pt>
                <c:pt idx="59">
                  <c:v>2.8893587033121948E-2</c:v>
                </c:pt>
                <c:pt idx="60">
                  <c:v>3.3262561924982226E-2</c:v>
                </c:pt>
                <c:pt idx="61">
                  <c:v>3.3779028852920501E-2</c:v>
                </c:pt>
                <c:pt idx="62">
                  <c:v>3.5087719298245723E-2</c:v>
                </c:pt>
                <c:pt idx="63">
                  <c:v>3.3287101248266282E-2</c:v>
                </c:pt>
                <c:pt idx="64">
                  <c:v>3.3863165169315979E-2</c:v>
                </c:pt>
                <c:pt idx="65">
                  <c:v>3.5245335176226744E-2</c:v>
                </c:pt>
                <c:pt idx="66">
                  <c:v>3.5416666666666652E-2</c:v>
                </c:pt>
                <c:pt idx="67">
                  <c:v>3.5936420179682127E-2</c:v>
                </c:pt>
                <c:pt idx="68">
                  <c:v>3.8620689655172402E-2</c:v>
                </c:pt>
                <c:pt idx="69">
                  <c:v>3.1680440771350016E-2</c:v>
                </c:pt>
                <c:pt idx="70">
                  <c:v>3.0970406056434863E-2</c:v>
                </c:pt>
                <c:pt idx="71">
                  <c:v>3.2191780821917648E-2</c:v>
                </c:pt>
                <c:pt idx="72">
                  <c:v>2.876712328767117E-2</c:v>
                </c:pt>
                <c:pt idx="73">
                  <c:v>2.7229407760381186E-2</c:v>
                </c:pt>
                <c:pt idx="74">
                  <c:v>2.7118644067796627E-2</c:v>
                </c:pt>
                <c:pt idx="75">
                  <c:v>2.4161073825503365E-2</c:v>
                </c:pt>
                <c:pt idx="76">
                  <c:v>2.2058823529411908E-2</c:v>
                </c:pt>
                <c:pt idx="77">
                  <c:v>2.1361815754338931E-2</c:v>
                </c:pt>
                <c:pt idx="78">
                  <c:v>2.2132796780684139E-2</c:v>
                </c:pt>
                <c:pt idx="79">
                  <c:v>2.1347565043362104E-2</c:v>
                </c:pt>
                <c:pt idx="80">
                  <c:v>2.1248339973439778E-2</c:v>
                </c:pt>
                <c:pt idx="81">
                  <c:v>2.6702269692923997E-2</c:v>
                </c:pt>
                <c:pt idx="82">
                  <c:v>2.736982643524688E-2</c:v>
                </c:pt>
                <c:pt idx="83">
                  <c:v>2.4552090245520963E-2</c:v>
                </c:pt>
                <c:pt idx="84">
                  <c:v>2.7962716378162611E-2</c:v>
                </c:pt>
                <c:pt idx="85">
                  <c:v>2.7170311464546071E-2</c:v>
                </c:pt>
                <c:pt idx="86">
                  <c:v>2.5742574257425765E-2</c:v>
                </c:pt>
                <c:pt idx="87">
                  <c:v>2.4246395806029053E-2</c:v>
                </c:pt>
                <c:pt idx="88">
                  <c:v>2.6160889470242088E-2</c:v>
                </c:pt>
                <c:pt idx="89">
                  <c:v>2.9411764705882248E-2</c:v>
                </c:pt>
                <c:pt idx="90">
                  <c:v>3.3464566929133799E-2</c:v>
                </c:pt>
                <c:pt idx="91">
                  <c:v>3.5271064663618512E-2</c:v>
                </c:pt>
                <c:pt idx="92">
                  <c:v>3.5760728218465543E-2</c:v>
                </c:pt>
                <c:pt idx="93">
                  <c:v>3.706111833550052E-2</c:v>
                </c:pt>
                <c:pt idx="94">
                  <c:v>3.7037037037036979E-2</c:v>
                </c:pt>
                <c:pt idx="95">
                  <c:v>3.6269430051813378E-2</c:v>
                </c:pt>
                <c:pt idx="96">
                  <c:v>3.303108808290145E-2</c:v>
                </c:pt>
                <c:pt idx="97">
                  <c:v>3.4193548387096762E-2</c:v>
                </c:pt>
                <c:pt idx="98">
                  <c:v>3.474903474903468E-2</c:v>
                </c:pt>
                <c:pt idx="99">
                  <c:v>4.0307101727447003E-2</c:v>
                </c:pt>
                <c:pt idx="100">
                  <c:v>4.2065009560229516E-2</c:v>
                </c:pt>
                <c:pt idx="101">
                  <c:v>3.7460317460317416E-2</c:v>
                </c:pt>
                <c:pt idx="102">
                  <c:v>3.4920634920635019E-2</c:v>
                </c:pt>
                <c:pt idx="103">
                  <c:v>3.2807570977917866E-2</c:v>
                </c:pt>
                <c:pt idx="104">
                  <c:v>3.2015065913370888E-2</c:v>
                </c:pt>
                <c:pt idx="105">
                  <c:v>3.1347962382445083E-2</c:v>
                </c:pt>
                <c:pt idx="106">
                  <c:v>3.007518796992481E-2</c:v>
                </c:pt>
                <c:pt idx="107">
                  <c:v>2.750000000000008E-2</c:v>
                </c:pt>
                <c:pt idx="108">
                  <c:v>2.4451410658307138E-2</c:v>
                </c:pt>
                <c:pt idx="109">
                  <c:v>2.1210230817217512E-2</c:v>
                </c:pt>
                <c:pt idx="110">
                  <c:v>2.0522388059701413E-2</c:v>
                </c:pt>
                <c:pt idx="111">
                  <c:v>1.5990159901599021E-2</c:v>
                </c:pt>
                <c:pt idx="112">
                  <c:v>1.2844036697247763E-2</c:v>
                </c:pt>
                <c:pt idx="113">
                  <c:v>1.346389228886169E-2</c:v>
                </c:pt>
                <c:pt idx="114">
                  <c:v>1.2883435582822012E-2</c:v>
                </c:pt>
                <c:pt idx="115">
                  <c:v>1.0995723885155906E-2</c:v>
                </c:pt>
                <c:pt idx="116">
                  <c:v>1.0948905109488871E-2</c:v>
                </c:pt>
                <c:pt idx="117">
                  <c:v>1.2158054711246091E-2</c:v>
                </c:pt>
                <c:pt idx="118">
                  <c:v>1.3990267639902632E-2</c:v>
                </c:pt>
                <c:pt idx="119">
                  <c:v>1.7639902676399144E-2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D17-B428-5C285CCE58FD}"/>
            </c:ext>
          </c:extLst>
        </c:ser>
        <c:ser>
          <c:idx val="1"/>
          <c:order val="1"/>
          <c:tx>
            <c:v>PLLU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RawData!$A$16:$A$135</c:f>
              <c:numCache>
                <c:formatCode>mmm\-yy</c:formatCode>
                <c:ptCount val="12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</c:numCache>
            </c:numRef>
          </c:xVal>
          <c:yVal>
            <c:numRef>
              <c:f>RawData!$H$16:$H$135</c:f>
              <c:numCache>
                <c:formatCode>0.00%</c:formatCode>
                <c:ptCount val="120"/>
                <c:pt idx="0">
                  <c:v>5.3664921465968574E-2</c:v>
                </c:pt>
                <c:pt idx="1">
                  <c:v>5.3524804177545793E-2</c:v>
                </c:pt>
                <c:pt idx="2" formatCode="0.0%">
                  <c:v>5.5844155844155807E-2</c:v>
                </c:pt>
                <c:pt idx="3">
                  <c:v>6.1935483870967811E-2</c:v>
                </c:pt>
                <c:pt idx="4">
                  <c:v>6.0256410256410264E-2</c:v>
                </c:pt>
                <c:pt idx="5">
                  <c:v>6.0179257362356076E-2</c:v>
                </c:pt>
                <c:pt idx="6" formatCode="0.0%">
                  <c:v>5.8823529411764719E-2</c:v>
                </c:pt>
                <c:pt idx="7" formatCode="0.0%">
                  <c:v>6.6326530612244694E-2</c:v>
                </c:pt>
                <c:pt idx="8" formatCode="0.0%">
                  <c:v>6.9708491761723668E-2</c:v>
                </c:pt>
                <c:pt idx="9" formatCode="0.0%">
                  <c:v>7.1788413098236692E-2</c:v>
                </c:pt>
                <c:pt idx="10" formatCode="0.0%">
                  <c:v>7.0528967254408048E-2</c:v>
                </c:pt>
                <c:pt idx="11" formatCode="0.0%">
                  <c:v>6.3989962358845576E-2</c:v>
                </c:pt>
                <c:pt idx="12" formatCode="0.0%">
                  <c:v>6.5838509316770155E-2</c:v>
                </c:pt>
                <c:pt idx="13" formatCode="0.0%">
                  <c:v>6.5675340768277524E-2</c:v>
                </c:pt>
                <c:pt idx="14" formatCode="0.0%">
                  <c:v>6.1500615006150117E-2</c:v>
                </c:pt>
                <c:pt idx="15" formatCode="0.0%">
                  <c:v>6.1968408262454533E-2</c:v>
                </c:pt>
                <c:pt idx="16" formatCode="0.0%">
                  <c:v>6.1668681983071183E-2</c:v>
                </c:pt>
                <c:pt idx="17" formatCode="0.0%">
                  <c:v>5.9178743961352698E-2</c:v>
                </c:pt>
                <c:pt idx="18" formatCode="0.0%">
                  <c:v>6.1594202898550776E-2</c:v>
                </c:pt>
                <c:pt idx="19" formatCode="0.0%">
                  <c:v>5.1435406698564723E-2</c:v>
                </c:pt>
                <c:pt idx="20" formatCode="0.0%">
                  <c:v>4.2654028436018843E-2</c:v>
                </c:pt>
                <c:pt idx="21" formatCode="0.0%">
                  <c:v>3.6427732079906017E-2</c:v>
                </c:pt>
                <c:pt idx="22" formatCode="0.0%">
                  <c:v>4.0000000000000036E-2</c:v>
                </c:pt>
                <c:pt idx="23" formatCode="0.0%">
                  <c:v>4.1273584905660465E-2</c:v>
                </c:pt>
                <c:pt idx="24" formatCode="0.0%">
                  <c:v>3.3799533799533821E-2</c:v>
                </c:pt>
                <c:pt idx="25" formatCode="0.0%">
                  <c:v>3.488372093023262E-2</c:v>
                </c:pt>
                <c:pt idx="26" formatCode="0.0%">
                  <c:v>3.939745075318668E-2</c:v>
                </c:pt>
                <c:pt idx="27" formatCode="0.0%">
                  <c:v>3.0892448512585657E-2</c:v>
                </c:pt>
                <c:pt idx="28" formatCode="0.0%">
                  <c:v>2.8473804100227706E-2</c:v>
                </c:pt>
                <c:pt idx="29" formatCode="0.0%">
                  <c:v>3.0786773090079933E-2</c:v>
                </c:pt>
                <c:pt idx="30" formatCode="0.0%">
                  <c:v>2.8441410693970326E-2</c:v>
                </c:pt>
                <c:pt idx="31" formatCode="0.0%">
                  <c:v>2.7303754266211566E-2</c:v>
                </c:pt>
                <c:pt idx="32" formatCode="0.0%">
                  <c:v>2.7272727272727337E-2</c:v>
                </c:pt>
                <c:pt idx="33" formatCode="0.0%">
                  <c:v>2.8344671201814053E-2</c:v>
                </c:pt>
                <c:pt idx="34" formatCode="0.0%">
                  <c:v>3.1674208144796268E-2</c:v>
                </c:pt>
                <c:pt idx="35" formatCode="0.0%">
                  <c:v>3.2842582106455298E-2</c:v>
                </c:pt>
                <c:pt idx="36" formatCode="0.0%">
                  <c:v>3.4949267192784683E-2</c:v>
                </c:pt>
                <c:pt idx="37" formatCode="0.0%">
                  <c:v>3.7078651685393149E-2</c:v>
                </c:pt>
                <c:pt idx="38" formatCode="0.0%">
                  <c:v>3.6789297658862852E-2</c:v>
                </c:pt>
                <c:pt idx="39" formatCode="0.0%">
                  <c:v>3.9955604883462836E-2</c:v>
                </c:pt>
                <c:pt idx="40" formatCode="0.0%">
                  <c:v>3.9867109634551534E-2</c:v>
                </c:pt>
                <c:pt idx="41" formatCode="0.0%">
                  <c:v>4.0929203539822989E-2</c:v>
                </c:pt>
                <c:pt idx="42" formatCode="0.0%">
                  <c:v>4.2035398230088505E-2</c:v>
                </c:pt>
                <c:pt idx="43" formatCode="0.0%">
                  <c:v>4.4296788482834915E-2</c:v>
                </c:pt>
                <c:pt idx="44" formatCode="0.0%">
                  <c:v>4.31415929203538E-2</c:v>
                </c:pt>
                <c:pt idx="45" formatCode="0.0%">
                  <c:v>4.0793825799338546E-2</c:v>
                </c:pt>
                <c:pt idx="46" formatCode="0.0%">
                  <c:v>3.5087719298245723E-2</c:v>
                </c:pt>
                <c:pt idx="47" formatCode="0.0%">
                  <c:v>4.0570175438596534E-2</c:v>
                </c:pt>
                <c:pt idx="48" formatCode="0.0%">
                  <c:v>3.7037037037037202E-2</c:v>
                </c:pt>
                <c:pt idx="49" formatCode="0.0%">
                  <c:v>3.2502708559046578E-2</c:v>
                </c:pt>
                <c:pt idx="50" formatCode="0.0%">
                  <c:v>2.5806451612903292E-2</c:v>
                </c:pt>
                <c:pt idx="51" formatCode="0.0%">
                  <c:v>2.1344717182497419E-2</c:v>
                </c:pt>
                <c:pt idx="52" formatCode="0.0%">
                  <c:v>2.2364217252396124E-2</c:v>
                </c:pt>
                <c:pt idx="53" formatCode="0.0%">
                  <c:v>2.1253985122210439E-2</c:v>
                </c:pt>
                <c:pt idx="54" formatCode="0.0%">
                  <c:v>2.0169851380042347E-2</c:v>
                </c:pt>
                <c:pt idx="55" formatCode="0.0%">
                  <c:v>2.2269353128314018E-2</c:v>
                </c:pt>
                <c:pt idx="56" formatCode="0.0%">
                  <c:v>2.3329798515376421E-2</c:v>
                </c:pt>
                <c:pt idx="57" formatCode="0.0%">
                  <c:v>2.3305084745762539E-2</c:v>
                </c:pt>
                <c:pt idx="58" formatCode="0.0%">
                  <c:v>2.5423728813559254E-2</c:v>
                </c:pt>
                <c:pt idx="59" formatCode="0.0%">
                  <c:v>2.6343519494204326E-2</c:v>
                </c:pt>
                <c:pt idx="60" formatCode="0.0%">
                  <c:v>3.5714285714285587E-2</c:v>
                </c:pt>
                <c:pt idx="61" formatCode="0.0%">
                  <c:v>3.6726128016788984E-2</c:v>
                </c:pt>
                <c:pt idx="62" formatCode="0.0%">
                  <c:v>3.8784067085953833E-2</c:v>
                </c:pt>
                <c:pt idx="63" formatCode="0.0%">
                  <c:v>4.0752351097178563E-2</c:v>
                </c:pt>
                <c:pt idx="64" formatCode="0.0%">
                  <c:v>4.0625000000000133E-2</c:v>
                </c:pt>
                <c:pt idx="65" formatCode="0.0%">
                  <c:v>4.058272632674309E-2</c:v>
                </c:pt>
                <c:pt idx="66" formatCode="0.0%">
                  <c:v>4.3704474505723345E-2</c:v>
                </c:pt>
                <c:pt idx="67" formatCode="0.0%">
                  <c:v>4.1493775933610033E-2</c:v>
                </c:pt>
                <c:pt idx="68" formatCode="0.0%">
                  <c:v>4.2487046632124326E-2</c:v>
                </c:pt>
                <c:pt idx="69" formatCode="0.0%">
                  <c:v>4.2443064182194679E-2</c:v>
                </c:pt>
                <c:pt idx="70" formatCode="0.0%">
                  <c:v>3.8223140495867725E-2</c:v>
                </c:pt>
                <c:pt idx="71" formatCode="0.0%">
                  <c:v>4.2094455852156099E-2</c:v>
                </c:pt>
                <c:pt idx="72" formatCode="0.0%">
                  <c:v>3.4482758620689724E-2</c:v>
                </c:pt>
                <c:pt idx="73" formatCode="0.0%">
                  <c:v>3.34008097165992E-2</c:v>
                </c:pt>
                <c:pt idx="74" formatCode="0.0%">
                  <c:v>3.3299697275479323E-2</c:v>
                </c:pt>
                <c:pt idx="75" formatCode="0.0%">
                  <c:v>3.1124497991968036E-2</c:v>
                </c:pt>
                <c:pt idx="76" formatCode="0.0%">
                  <c:v>2.8028028028028062E-2</c:v>
                </c:pt>
                <c:pt idx="77" formatCode="0.0%">
                  <c:v>2.4999999999999911E-2</c:v>
                </c:pt>
                <c:pt idx="78" formatCode="0.0%">
                  <c:v>2.0937188434696052E-2</c:v>
                </c:pt>
                <c:pt idx="79" formatCode="0.0%">
                  <c:v>2.0916334661354563E-2</c:v>
                </c:pt>
                <c:pt idx="80" formatCode="0.0%">
                  <c:v>2.2862823061630344E-2</c:v>
                </c:pt>
                <c:pt idx="81" formatCode="0.0%">
                  <c:v>2.2840119165839168E-2</c:v>
                </c:pt>
                <c:pt idx="82" formatCode="0.0%">
                  <c:v>2.5870646766169125E-2</c:v>
                </c:pt>
                <c:pt idx="83" formatCode="0.0%">
                  <c:v>1.8719211822660231E-2</c:v>
                </c:pt>
                <c:pt idx="84" formatCode="0.0%">
                  <c:v>1.5686274509803866E-2</c:v>
                </c:pt>
                <c:pt idx="85" formatCode="0.0%">
                  <c:v>1.2732615083251853E-2</c:v>
                </c:pt>
                <c:pt idx="86" formatCode="0.0%">
                  <c:v>8.7890625E-3</c:v>
                </c:pt>
                <c:pt idx="87" formatCode="0.0%">
                  <c:v>6.8159688412852137E-3</c:v>
                </c:pt>
                <c:pt idx="88" formatCode="0.0%">
                  <c:v>7.78967867575453E-3</c:v>
                </c:pt>
                <c:pt idx="89" formatCode="0.0%">
                  <c:v>7.8048780487804947E-3</c:v>
                </c:pt>
                <c:pt idx="90" formatCode="0.0%">
                  <c:v>1.1718749999999778E-2</c:v>
                </c:pt>
                <c:pt idx="91" formatCode="0.0%">
                  <c:v>1.2682926829268304E-2</c:v>
                </c:pt>
                <c:pt idx="92" formatCode="0.0%">
                  <c:v>9.7181729834792119E-3</c:v>
                </c:pt>
                <c:pt idx="93" formatCode="0.0%">
                  <c:v>8.7378640776698546E-3</c:v>
                </c:pt>
                <c:pt idx="94" formatCode="0.0%">
                  <c:v>5.8195926285160571E-3</c:v>
                </c:pt>
                <c:pt idx="95" formatCode="0.0%">
                  <c:v>5.8027079303675233E-3</c:v>
                </c:pt>
                <c:pt idx="96" formatCode="0.0%">
                  <c:v>3.8610038610038533E-3</c:v>
                </c:pt>
                <c:pt idx="97" formatCode="0.0%">
                  <c:v>4.8355899419729731E-3</c:v>
                </c:pt>
                <c:pt idx="98" formatCode="0.0%">
                  <c:v>8.7124878993223298E-3</c:v>
                </c:pt>
                <c:pt idx="99" formatCode="0.0%">
                  <c:v>9.6711798839459462E-3</c:v>
                </c:pt>
                <c:pt idx="100" formatCode="0.0%">
                  <c:v>9.6618357487923134E-3</c:v>
                </c:pt>
                <c:pt idx="101" formatCode="0.0%">
                  <c:v>1.0648596321394033E-2</c:v>
                </c:pt>
                <c:pt idx="102" formatCode="0.0%">
                  <c:v>7.7220077220079286E-3</c:v>
                </c:pt>
                <c:pt idx="103" formatCode="0.0%">
                  <c:v>4.81695568400764E-3</c:v>
                </c:pt>
                <c:pt idx="104" formatCode="0.0%">
                  <c:v>2.887391722810273E-3</c:v>
                </c:pt>
                <c:pt idx="105" formatCode="0.0%">
                  <c:v>9.6246390760335032E-4</c:v>
                </c:pt>
                <c:pt idx="106" formatCode="0.0%">
                  <c:v>9.6432015429126494E-4</c:v>
                </c:pt>
                <c:pt idx="107" formatCode="0.0%">
                  <c:v>-9.6153846153845812E-4</c:v>
                </c:pt>
                <c:pt idx="108" formatCode="0.0%">
                  <c:v>-9.6153846153845812E-4</c:v>
                </c:pt>
                <c:pt idx="109" formatCode="0.0%">
                  <c:v>1.9249278152069227E-3</c:v>
                </c:pt>
                <c:pt idx="110" formatCode="0.0%">
                  <c:v>4.7984644913627861E-3</c:v>
                </c:pt>
                <c:pt idx="111" formatCode="0.0%">
                  <c:v>9.5785440613027628E-3</c:v>
                </c:pt>
                <c:pt idx="112" formatCode="0.0%">
                  <c:v>9.5693779904306719E-3</c:v>
                </c:pt>
                <c:pt idx="113" formatCode="0.0%">
                  <c:v>9.5785440613027628E-3</c:v>
                </c:pt>
                <c:pt idx="114" formatCode="0.0%">
                  <c:v>1.1494252873563093E-2</c:v>
                </c:pt>
                <c:pt idx="115" formatCode="0.0%">
                  <c:v>1.3422818791946289E-2</c:v>
                </c:pt>
                <c:pt idx="116" formatCode="0.0%">
                  <c:v>1.7274472168905985E-2</c:v>
                </c:pt>
                <c:pt idx="117" formatCode="0.0%">
                  <c:v>1.9230769230769162E-2</c:v>
                </c:pt>
                <c:pt idx="118" formatCode="0.0%">
                  <c:v>2.1194605009633882E-2</c:v>
                </c:pt>
                <c:pt idx="119" formatCode="0.0%">
                  <c:v>2.3099133782483072E-2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D17-B428-5C285CCE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0512"/>
        <c:axId val="1"/>
      </c:scatterChart>
      <c:valAx>
        <c:axId val="153930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305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960655046471277"/>
          <c:y val="0.17647080861224304"/>
          <c:w val="6.0420949765671264E-2"/>
          <c:h val="0.130434945496005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12</xdr:row>
      <xdr:rowOff>22860</xdr:rowOff>
    </xdr:from>
    <xdr:to>
      <xdr:col>16</xdr:col>
      <xdr:colOff>99060</xdr:colOff>
      <xdr:row>31</xdr:row>
      <xdr:rowOff>129540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1</xdr:row>
      <xdr:rowOff>0</xdr:rowOff>
    </xdr:from>
    <xdr:to>
      <xdr:col>29</xdr:col>
      <xdr:colOff>563880</xdr:colOff>
      <xdr:row>17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showGridLines="0" tabSelected="1" workbookViewId="0"/>
  </sheetViews>
  <sheetFormatPr defaultRowHeight="13.2" x14ac:dyDescent="0.25"/>
  <cols>
    <col min="1" max="1" width="14.44140625" style="14" customWidth="1"/>
    <col min="2" max="2" width="9.109375" style="14" customWidth="1"/>
    <col min="3" max="3" width="8.5546875" style="63" bestFit="1" customWidth="1"/>
    <col min="4" max="4" width="11.33203125" style="32" bestFit="1" customWidth="1"/>
    <col min="5" max="5" width="8.5546875" style="32" bestFit="1" customWidth="1"/>
    <col min="6" max="6" width="7.33203125" style="14" bestFit="1" customWidth="1"/>
    <col min="7" max="7" width="7.6640625" style="14" customWidth="1"/>
    <col min="8" max="8" width="2.88671875" style="34" customWidth="1"/>
    <col min="14" max="14" width="2.33203125" customWidth="1"/>
  </cols>
  <sheetData>
    <row r="1" spans="1:17" ht="13.8" x14ac:dyDescent="0.25">
      <c r="A1" s="42" t="s">
        <v>47</v>
      </c>
      <c r="B1" s="39"/>
      <c r="C1" s="68"/>
      <c r="D1" s="69"/>
      <c r="E1" s="69"/>
      <c r="F1" s="39"/>
      <c r="G1" s="52"/>
      <c r="I1" s="96" t="s">
        <v>26</v>
      </c>
      <c r="J1" s="40"/>
      <c r="K1" s="41"/>
    </row>
    <row r="3" spans="1:17" x14ac:dyDescent="0.25">
      <c r="A3" s="53" t="s">
        <v>21</v>
      </c>
      <c r="B3" s="52"/>
      <c r="D3" s="76" t="s">
        <v>24</v>
      </c>
      <c r="E3" s="69"/>
      <c r="F3" s="39"/>
      <c r="G3" s="52"/>
      <c r="I3" s="97" t="s">
        <v>27</v>
      </c>
      <c r="J3" s="98"/>
      <c r="K3" s="98"/>
      <c r="L3" s="98"/>
      <c r="M3" s="99"/>
      <c r="O3" s="104" t="s">
        <v>38</v>
      </c>
      <c r="P3" s="105"/>
      <c r="Q3" s="106"/>
    </row>
    <row r="4" spans="1:17" x14ac:dyDescent="0.25">
      <c r="A4" s="70" t="s">
        <v>11</v>
      </c>
      <c r="B4" s="71">
        <v>3.1051100000000002E-2</v>
      </c>
      <c r="D4" s="77" t="s">
        <v>25</v>
      </c>
      <c r="E4" s="78"/>
      <c r="F4" s="79"/>
      <c r="G4" s="80">
        <v>6.4999999999999997E-3</v>
      </c>
      <c r="I4" s="1" t="s">
        <v>28</v>
      </c>
      <c r="J4" s="34"/>
      <c r="K4" s="34"/>
      <c r="L4" s="34"/>
      <c r="M4" s="100"/>
      <c r="O4" s="107" t="s">
        <v>41</v>
      </c>
      <c r="P4" s="108"/>
      <c r="Q4" s="109"/>
    </row>
    <row r="5" spans="1:17" x14ac:dyDescent="0.25">
      <c r="A5" s="64" t="s">
        <v>12</v>
      </c>
      <c r="B5" s="65">
        <v>0.94443500000000002</v>
      </c>
      <c r="C5" s="75"/>
      <c r="I5" s="1" t="s">
        <v>29</v>
      </c>
      <c r="J5" s="34"/>
      <c r="K5" s="34"/>
      <c r="L5" s="34"/>
      <c r="M5" s="100"/>
      <c r="O5" s="107" t="s">
        <v>39</v>
      </c>
      <c r="P5" s="108"/>
      <c r="Q5" s="109"/>
    </row>
    <row r="6" spans="1:17" x14ac:dyDescent="0.25">
      <c r="A6" s="64" t="s">
        <v>23</v>
      </c>
      <c r="B6" s="65">
        <v>0.100439</v>
      </c>
      <c r="D6" s="76" t="s">
        <v>32</v>
      </c>
      <c r="E6" s="69"/>
      <c r="F6" s="39"/>
      <c r="G6" s="52"/>
      <c r="I6" s="101" t="s">
        <v>30</v>
      </c>
      <c r="J6" s="102"/>
      <c r="K6" s="102"/>
      <c r="L6" s="102"/>
      <c r="M6" s="83"/>
      <c r="O6" s="110" t="s">
        <v>42</v>
      </c>
      <c r="P6" s="111"/>
      <c r="Q6" s="112"/>
    </row>
    <row r="7" spans="1:17" x14ac:dyDescent="0.25">
      <c r="A7" s="64" t="s">
        <v>13</v>
      </c>
      <c r="B7" s="72">
        <v>3.6685E-4</v>
      </c>
      <c r="D7" s="84">
        <v>36342</v>
      </c>
      <c r="E7" s="91">
        <v>1.0999999999999999E-2</v>
      </c>
      <c r="F7" s="85"/>
      <c r="G7" s="86"/>
      <c r="I7" s="34"/>
      <c r="J7" s="34"/>
      <c r="K7" s="34"/>
      <c r="L7" s="34"/>
      <c r="M7" s="34"/>
    </row>
    <row r="8" spans="1:17" x14ac:dyDescent="0.25">
      <c r="A8" s="73" t="s">
        <v>14</v>
      </c>
      <c r="B8" s="74">
        <v>6.5804399999999999E-2</v>
      </c>
      <c r="C8" s="32"/>
      <c r="D8" s="87">
        <v>36526</v>
      </c>
      <c r="E8" s="88">
        <v>2.4E-2</v>
      </c>
      <c r="F8" s="90">
        <f>(E8-E7)/((D8-D7)/(365/12))*3</f>
        <v>6.447010869565218E-3</v>
      </c>
      <c r="G8" s="89"/>
      <c r="H8"/>
      <c r="I8" s="97" t="s">
        <v>37</v>
      </c>
      <c r="J8" s="98"/>
      <c r="K8" s="98"/>
      <c r="L8" s="98"/>
      <c r="M8" s="99"/>
    </row>
    <row r="9" spans="1:17" x14ac:dyDescent="0.25">
      <c r="A9" s="117" t="s">
        <v>43</v>
      </c>
      <c r="B9" s="118">
        <v>0.96521000000000001</v>
      </c>
      <c r="C9" s="32"/>
      <c r="D9" s="14"/>
      <c r="F9" s="34"/>
      <c r="H9"/>
      <c r="I9" s="101" t="s">
        <v>36</v>
      </c>
      <c r="J9" s="102"/>
      <c r="K9" s="102"/>
      <c r="L9" s="102"/>
      <c r="M9" s="83"/>
    </row>
    <row r="10" spans="1:17" x14ac:dyDescent="0.25">
      <c r="A10" s="119" t="s">
        <v>44</v>
      </c>
      <c r="B10" s="120">
        <v>0.118797</v>
      </c>
      <c r="C10" s="32"/>
      <c r="D10" s="121"/>
      <c r="E10" s="122" t="s">
        <v>3</v>
      </c>
      <c r="F10" s="125" t="s">
        <v>8</v>
      </c>
      <c r="G10" s="14" t="s">
        <v>46</v>
      </c>
      <c r="H10"/>
      <c r="I10" s="34"/>
      <c r="J10" s="34"/>
      <c r="K10" s="34"/>
      <c r="L10" s="34"/>
      <c r="M10" s="34"/>
    </row>
    <row r="11" spans="1:17" x14ac:dyDescent="0.25">
      <c r="D11" s="47" t="s">
        <v>45</v>
      </c>
      <c r="E11" s="123">
        <f>AVERAGE(B15:B132)</f>
        <v>3.6457503744104919E-2</v>
      </c>
      <c r="F11" s="123">
        <f>AVERAGE(C15:C132)</f>
        <v>3.0157223884104203E-2</v>
      </c>
      <c r="G11" s="123">
        <f>F11-E11</f>
        <v>-6.3002798600007154E-3</v>
      </c>
      <c r="H11"/>
      <c r="I11" s="34"/>
      <c r="J11" s="34"/>
      <c r="K11" s="34"/>
      <c r="L11" s="34"/>
      <c r="M11" s="34"/>
    </row>
    <row r="12" spans="1:17" x14ac:dyDescent="0.25">
      <c r="B12" s="124"/>
      <c r="C12" s="124"/>
      <c r="D12" s="14"/>
      <c r="F12" s="34"/>
      <c r="G12" s="14" t="s">
        <v>18</v>
      </c>
      <c r="H12"/>
      <c r="I12" s="34"/>
      <c r="J12" s="34"/>
      <c r="K12" s="34"/>
      <c r="L12" s="34"/>
      <c r="M12" s="34"/>
    </row>
    <row r="13" spans="1:17" x14ac:dyDescent="0.25">
      <c r="B13" s="27" t="s">
        <v>19</v>
      </c>
      <c r="C13" s="43"/>
      <c r="D13" s="48" t="s">
        <v>20</v>
      </c>
      <c r="G13" s="37">
        <f>SUM(G18:G132)</f>
        <v>0.11458679106978041</v>
      </c>
    </row>
    <row r="14" spans="1:17" x14ac:dyDescent="0.25">
      <c r="A14" s="38" t="s">
        <v>9</v>
      </c>
      <c r="B14" s="103" t="s">
        <v>34</v>
      </c>
      <c r="C14" s="66" t="s">
        <v>33</v>
      </c>
      <c r="D14" s="47" t="s">
        <v>35</v>
      </c>
      <c r="E14" s="39" t="s">
        <v>16</v>
      </c>
      <c r="F14" s="40" t="s">
        <v>15</v>
      </c>
      <c r="G14" s="41" t="s">
        <v>17</v>
      </c>
      <c r="H14"/>
    </row>
    <row r="15" spans="1:17" x14ac:dyDescent="0.25">
      <c r="A15" s="25">
        <v>32933</v>
      </c>
      <c r="B15" s="61">
        <v>8.1032947462154947E-2</v>
      </c>
      <c r="C15" s="56">
        <v>5.5844155844155807E-2</v>
      </c>
      <c r="D15" s="57"/>
      <c r="F15" s="34"/>
      <c r="G15" s="16"/>
      <c r="H15"/>
    </row>
    <row r="16" spans="1:17" x14ac:dyDescent="0.25">
      <c r="A16" s="25">
        <v>32964</v>
      </c>
      <c r="B16" s="49">
        <v>9.4488188976378007E-2</v>
      </c>
      <c r="C16" s="50">
        <v>6.1935483870967811E-2</v>
      </c>
      <c r="D16" s="58"/>
      <c r="F16" s="32"/>
      <c r="G16" s="44"/>
      <c r="H16"/>
    </row>
    <row r="17" spans="1:8" x14ac:dyDescent="0.25">
      <c r="A17" s="25">
        <v>32994</v>
      </c>
      <c r="B17" s="49">
        <v>9.7391304347826058E-2</v>
      </c>
      <c r="C17" s="50">
        <v>6.0256410256410264E-2</v>
      </c>
      <c r="D17" s="59"/>
      <c r="F17" s="32"/>
      <c r="G17" s="44"/>
      <c r="H17"/>
    </row>
    <row r="18" spans="1:8" x14ac:dyDescent="0.25">
      <c r="A18" s="25">
        <v>33025</v>
      </c>
      <c r="B18" s="49">
        <v>9.7920277296360547E-2</v>
      </c>
      <c r="C18" s="50">
        <v>6.0179257362356076E-2</v>
      </c>
      <c r="D18" s="59"/>
      <c r="F18" s="32"/>
      <c r="G18" s="44"/>
      <c r="H18"/>
    </row>
    <row r="19" spans="1:8" x14ac:dyDescent="0.25">
      <c r="A19" s="25">
        <v>33055</v>
      </c>
      <c r="B19" s="49">
        <v>9.7835497835497831E-2</v>
      </c>
      <c r="C19" s="50">
        <v>5.8823529411764719E-2</v>
      </c>
      <c r="D19" s="59">
        <f>($B$4*B19+$B$5*$C18+$B$6*($C18-$C15)+$B$7)</f>
        <v>6.0675560015243109E-2</v>
      </c>
      <c r="F19" s="32"/>
      <c r="G19" s="44"/>
      <c r="H19"/>
    </row>
    <row r="20" spans="1:8" x14ac:dyDescent="0.25">
      <c r="A20" s="25">
        <v>33086</v>
      </c>
      <c r="B20" s="49">
        <v>0.10621761658031081</v>
      </c>
      <c r="C20" s="50">
        <v>6.6326530612244694E-2</v>
      </c>
      <c r="D20" s="59">
        <f t="shared" ref="D20:D51" si="0">($B$4*B20+$B$5*$C19+$B$6*($C19-$C16)+$B$7)-($B$4*B19+$B$5*$C18+$B$6*($C18-$C15)+$B$7-$C19)*$B$8</f>
        <v>5.8785590477625466E-2</v>
      </c>
      <c r="E20" s="32">
        <f t="shared" ref="E20:E48" si="1">D19-C19</f>
        <v>1.8520306034783898E-3</v>
      </c>
      <c r="F20" s="32">
        <f t="shared" ref="F20:F48" si="2">D20-C20</f>
        <v>-7.5409401346192284E-3</v>
      </c>
      <c r="G20" s="44">
        <f t="shared" ref="G20:G48" si="3">100*(F20^2)</f>
        <v>5.6865778113911062E-3</v>
      </c>
      <c r="H20"/>
    </row>
    <row r="21" spans="1:8" x14ac:dyDescent="0.25">
      <c r="A21" s="25">
        <v>33117</v>
      </c>
      <c r="B21" s="49">
        <v>0.10891938250428823</v>
      </c>
      <c r="C21" s="50">
        <v>6.9708491761723668E-2</v>
      </c>
      <c r="D21" s="59">
        <f t="shared" si="0"/>
        <v>6.7487897738050709E-2</v>
      </c>
      <c r="E21" s="32">
        <f t="shared" si="1"/>
        <v>-7.5409401346192284E-3</v>
      </c>
      <c r="F21" s="32">
        <f t="shared" si="2"/>
        <v>-2.2205940236729588E-3</v>
      </c>
      <c r="G21" s="44">
        <f t="shared" si="3"/>
        <v>4.9310378179720613E-4</v>
      </c>
      <c r="H21"/>
    </row>
    <row r="22" spans="1:8" x14ac:dyDescent="0.25">
      <c r="A22" s="25">
        <v>33147</v>
      </c>
      <c r="B22" s="49">
        <v>0.10893617021276603</v>
      </c>
      <c r="C22" s="50">
        <v>7.1788413098236692E-2</v>
      </c>
      <c r="D22" s="59">
        <f t="shared" si="0"/>
        <v>7.0719935154353597E-2</v>
      </c>
      <c r="E22" s="32">
        <f t="shared" si="1"/>
        <v>-2.2205940236729588E-3</v>
      </c>
      <c r="F22" s="32">
        <f t="shared" si="2"/>
        <v>-1.0684779438830949E-3</v>
      </c>
      <c r="G22" s="44">
        <f t="shared" si="3"/>
        <v>1.1416451165646461E-4</v>
      </c>
      <c r="H22"/>
    </row>
    <row r="23" spans="1:8" x14ac:dyDescent="0.25">
      <c r="A23" s="25">
        <v>33178</v>
      </c>
      <c r="B23" s="49">
        <v>9.704641350210963E-2</v>
      </c>
      <c r="C23" s="50">
        <v>7.0528967254408048E-2</v>
      </c>
      <c r="D23" s="59">
        <f t="shared" si="0"/>
        <v>7.2563958020629565E-2</v>
      </c>
      <c r="E23" s="32">
        <f t="shared" si="1"/>
        <v>-1.0684779438830949E-3</v>
      </c>
      <c r="F23" s="32">
        <f t="shared" si="2"/>
        <v>2.0349907662215172E-3</v>
      </c>
      <c r="G23" s="44">
        <f t="shared" si="3"/>
        <v>4.1411874186068372E-4</v>
      </c>
      <c r="H23"/>
    </row>
    <row r="24" spans="1:8" x14ac:dyDescent="0.25">
      <c r="A24" s="25">
        <v>33208</v>
      </c>
      <c r="B24" s="49">
        <v>9.3434343434343425E-2</v>
      </c>
      <c r="C24" s="50">
        <v>6.3989962358845576E-2</v>
      </c>
      <c r="D24" s="59">
        <f t="shared" si="0"/>
        <v>7.0171690127501782E-2</v>
      </c>
      <c r="E24" s="32">
        <f t="shared" si="1"/>
        <v>2.0349907662215172E-3</v>
      </c>
      <c r="F24" s="32">
        <f t="shared" si="2"/>
        <v>6.1817277686562061E-3</v>
      </c>
      <c r="G24" s="44">
        <f t="shared" si="3"/>
        <v>3.821375820577524E-3</v>
      </c>
      <c r="H24"/>
    </row>
    <row r="25" spans="1:8" x14ac:dyDescent="0.25">
      <c r="A25" s="25">
        <v>33239</v>
      </c>
      <c r="B25" s="49">
        <v>8.9539748953974874E-2</v>
      </c>
      <c r="C25" s="50">
        <v>6.5838509316770155E-2</v>
      </c>
      <c r="D25" s="59">
        <f t="shared" si="0"/>
        <v>6.2591912834112681E-2</v>
      </c>
      <c r="E25" s="32">
        <f t="shared" si="1"/>
        <v>6.1817277686562061E-3</v>
      </c>
      <c r="F25" s="32">
        <f t="shared" si="2"/>
        <v>-3.2465964826574739E-3</v>
      </c>
      <c r="G25" s="44">
        <f t="shared" si="3"/>
        <v>1.054038872120388E-3</v>
      </c>
      <c r="H25"/>
    </row>
    <row r="26" spans="1:8" x14ac:dyDescent="0.25">
      <c r="A26" s="25">
        <v>33270</v>
      </c>
      <c r="B26" s="49">
        <v>8.9018302828618889E-2</v>
      </c>
      <c r="C26" s="50">
        <v>6.5675340768277524E-2</v>
      </c>
      <c r="D26" s="59">
        <f t="shared" si="0"/>
        <v>6.4899871993516642E-2</v>
      </c>
      <c r="E26" s="32">
        <f t="shared" si="1"/>
        <v>-3.2465964826574739E-3</v>
      </c>
      <c r="F26" s="32">
        <f t="shared" si="2"/>
        <v>-7.7546877476088183E-4</v>
      </c>
      <c r="G26" s="44">
        <f t="shared" si="3"/>
        <v>6.0135182062914325E-5</v>
      </c>
      <c r="H26"/>
    </row>
    <row r="27" spans="1:8" x14ac:dyDescent="0.25">
      <c r="A27" s="25">
        <v>33298</v>
      </c>
      <c r="B27" s="49">
        <v>8.237232289950569E-2</v>
      </c>
      <c r="C27" s="50">
        <v>6.1500615006150117E-2</v>
      </c>
      <c r="D27" s="59">
        <f t="shared" si="0"/>
        <v>6.4526487947793074E-2</v>
      </c>
      <c r="E27" s="32">
        <f t="shared" si="1"/>
        <v>-7.7546877476088183E-4</v>
      </c>
      <c r="F27" s="32">
        <f t="shared" si="2"/>
        <v>3.0258729416429569E-3</v>
      </c>
      <c r="G27" s="44">
        <f t="shared" si="3"/>
        <v>9.1559070589670023E-4</v>
      </c>
      <c r="H27"/>
    </row>
    <row r="28" spans="1:8" x14ac:dyDescent="0.25">
      <c r="A28" s="25">
        <v>33329</v>
      </c>
      <c r="B28" s="49">
        <v>6.3948840927258166E-2</v>
      </c>
      <c r="C28" s="50">
        <v>6.1968408262454533E-2</v>
      </c>
      <c r="D28" s="59">
        <f t="shared" si="0"/>
        <v>5.99908866127647E-2</v>
      </c>
      <c r="E28" s="32">
        <f t="shared" si="1"/>
        <v>3.0258729416429569E-3</v>
      </c>
      <c r="F28" s="32">
        <f t="shared" si="2"/>
        <v>-1.9775216496898326E-3</v>
      </c>
      <c r="G28" s="44">
        <f t="shared" si="3"/>
        <v>3.9105918749919968E-4</v>
      </c>
      <c r="H28"/>
    </row>
    <row r="29" spans="1:8" x14ac:dyDescent="0.25">
      <c r="A29" s="25">
        <v>33359</v>
      </c>
      <c r="B29" s="49">
        <v>5.7844690966719403E-2</v>
      </c>
      <c r="C29" s="50">
        <v>6.1668681983071183E-2</v>
      </c>
      <c r="D29" s="59">
        <f t="shared" si="0"/>
        <v>6.0416716852219561E-2</v>
      </c>
      <c r="E29" s="32">
        <f t="shared" si="1"/>
        <v>-1.9775216496898326E-3</v>
      </c>
      <c r="F29" s="32">
        <f t="shared" si="2"/>
        <v>-1.2519651308516219E-3</v>
      </c>
      <c r="G29" s="44">
        <f t="shared" si="3"/>
        <v>1.5674166888683189E-4</v>
      </c>
      <c r="H29"/>
    </row>
    <row r="30" spans="1:8" x14ac:dyDescent="0.25">
      <c r="A30" s="25">
        <v>33390</v>
      </c>
      <c r="B30" s="49">
        <v>5.8405682715074958E-2</v>
      </c>
      <c r="C30" s="50">
        <v>5.9178743961352698E-2</v>
      </c>
      <c r="D30" s="59">
        <f t="shared" si="0"/>
        <v>6.0110151297096417E-2</v>
      </c>
      <c r="E30" s="32">
        <f t="shared" si="1"/>
        <v>-1.2519651308516219E-3</v>
      </c>
      <c r="F30" s="32">
        <f t="shared" si="2"/>
        <v>9.314073357437197E-4</v>
      </c>
      <c r="G30" s="44">
        <f t="shared" si="3"/>
        <v>8.675196250772143E-5</v>
      </c>
      <c r="H30"/>
    </row>
    <row r="31" spans="1:8" x14ac:dyDescent="0.25">
      <c r="A31" s="25">
        <v>33420</v>
      </c>
      <c r="B31" s="49">
        <v>5.5205047318612088E-2</v>
      </c>
      <c r="C31" s="50">
        <v>6.1594202898550776E-2</v>
      </c>
      <c r="D31" s="59">
        <f t="shared" si="0"/>
        <v>5.7682936613440594E-2</v>
      </c>
      <c r="E31" s="32">
        <f t="shared" si="1"/>
        <v>9.314073357437197E-4</v>
      </c>
      <c r="F31" s="32">
        <f t="shared" si="2"/>
        <v>-3.911266285110182E-3</v>
      </c>
      <c r="G31" s="44">
        <f t="shared" si="3"/>
        <v>1.5298003953039606E-3</v>
      </c>
      <c r="H31"/>
    </row>
    <row r="32" spans="1:8" x14ac:dyDescent="0.25">
      <c r="A32" s="25">
        <v>33451</v>
      </c>
      <c r="B32" s="49">
        <v>4.6838407494145251E-2</v>
      </c>
      <c r="C32" s="50">
        <v>5.1435406698564723E-2</v>
      </c>
      <c r="D32" s="59">
        <f t="shared" si="0"/>
        <v>6.0209105779136934E-2</v>
      </c>
      <c r="E32" s="32">
        <f t="shared" si="1"/>
        <v>-3.911266285110182E-3</v>
      </c>
      <c r="F32" s="32">
        <f t="shared" si="2"/>
        <v>8.7736990805722115E-3</v>
      </c>
      <c r="G32" s="44">
        <f t="shared" si="3"/>
        <v>7.6977795556433673E-3</v>
      </c>
      <c r="H32"/>
    </row>
    <row r="33" spans="1:12" x14ac:dyDescent="0.25">
      <c r="A33" s="25">
        <v>33482</v>
      </c>
      <c r="B33" s="49">
        <v>4.0989945862335508E-2</v>
      </c>
      <c r="C33" s="50">
        <v>4.2654028436018843E-2</v>
      </c>
      <c r="D33" s="59">
        <f t="shared" si="0"/>
        <v>4.8628560205730913E-2</v>
      </c>
      <c r="E33" s="32">
        <f t="shared" si="1"/>
        <v>8.7736990805722115E-3</v>
      </c>
      <c r="F33" s="32">
        <f t="shared" si="2"/>
        <v>5.9745317697120701E-3</v>
      </c>
      <c r="G33" s="44">
        <f t="shared" si="3"/>
        <v>3.5695029867298844E-3</v>
      </c>
      <c r="H33"/>
    </row>
    <row r="34" spans="1:12" x14ac:dyDescent="0.25">
      <c r="A34" s="25">
        <v>33512</v>
      </c>
      <c r="B34" s="49">
        <v>3.683806600153483E-2</v>
      </c>
      <c r="C34" s="50">
        <v>3.6427732079906017E-2</v>
      </c>
      <c r="D34" s="59">
        <f t="shared" si="0"/>
        <v>3.9704900127483955E-2</v>
      </c>
      <c r="E34" s="32">
        <f t="shared" si="1"/>
        <v>5.9745317697120701E-3</v>
      </c>
      <c r="F34" s="32">
        <f t="shared" si="2"/>
        <v>3.2771680475779386E-3</v>
      </c>
      <c r="G34" s="44">
        <f t="shared" si="3"/>
        <v>1.0739830412065797E-3</v>
      </c>
      <c r="H34"/>
    </row>
    <row r="35" spans="1:12" x14ac:dyDescent="0.25">
      <c r="A35" s="25">
        <v>33543</v>
      </c>
      <c r="B35" s="49">
        <v>4.3076923076923013E-2</v>
      </c>
      <c r="C35" s="50">
        <v>0.04</v>
      </c>
      <c r="D35" s="59">
        <f t="shared" si="0"/>
        <v>3.3336414980034854E-2</v>
      </c>
      <c r="E35" s="32">
        <f t="shared" si="1"/>
        <v>3.2771680475779386E-3</v>
      </c>
      <c r="F35" s="32">
        <f t="shared" si="2"/>
        <v>-6.6635850199651472E-3</v>
      </c>
      <c r="G35" s="44">
        <f t="shared" si="3"/>
        <v>4.4403365318303909E-3</v>
      </c>
      <c r="H35"/>
    </row>
    <row r="36" spans="1:12" x14ac:dyDescent="0.25">
      <c r="A36" s="25">
        <v>33573</v>
      </c>
      <c r="B36" s="49">
        <v>4.4649730561970635E-2</v>
      </c>
      <c r="C36" s="50">
        <v>4.1273584905660465E-2</v>
      </c>
      <c r="D36" s="59">
        <f t="shared" si="0"/>
        <v>3.8804552610000036E-2</v>
      </c>
      <c r="E36" s="32">
        <f t="shared" si="1"/>
        <v>-6.6635850199651472E-3</v>
      </c>
      <c r="F36" s="32">
        <f t="shared" si="2"/>
        <v>-2.4690322956604296E-3</v>
      </c>
      <c r="G36" s="44">
        <f t="shared" si="3"/>
        <v>6.0961204770142109E-4</v>
      </c>
      <c r="H36"/>
    </row>
    <row r="37" spans="1:12" x14ac:dyDescent="0.25">
      <c r="A37" s="25">
        <v>33604</v>
      </c>
      <c r="B37" s="49">
        <v>4.1474654377880338E-2</v>
      </c>
      <c r="C37" s="50">
        <v>3.3799533799533821E-2</v>
      </c>
      <c r="D37" s="59">
        <f t="shared" si="0"/>
        <v>4.0686523044216286E-2</v>
      </c>
      <c r="E37" s="32">
        <f t="shared" si="1"/>
        <v>-2.4690322956604296E-3</v>
      </c>
      <c r="F37" s="32">
        <f t="shared" si="2"/>
        <v>6.8869892446824649E-3</v>
      </c>
      <c r="G37" s="44">
        <f t="shared" si="3"/>
        <v>4.7430620856371945E-3</v>
      </c>
      <c r="H37"/>
      <c r="K37" s="8"/>
      <c r="L37" s="8"/>
    </row>
    <row r="38" spans="1:12" x14ac:dyDescent="0.25">
      <c r="A38" s="25">
        <v>33635</v>
      </c>
      <c r="B38" s="49">
        <v>4.1252864782276522E-2</v>
      </c>
      <c r="C38" s="50">
        <v>3.488372093023262E-2</v>
      </c>
      <c r="D38" s="59">
        <f t="shared" si="0"/>
        <v>3.2864612440669551E-2</v>
      </c>
      <c r="E38" s="32">
        <f t="shared" si="1"/>
        <v>6.8869892446824649E-3</v>
      </c>
      <c r="F38" s="32">
        <f t="shared" si="2"/>
        <v>-2.0191084895630693E-3</v>
      </c>
      <c r="G38" s="44">
        <f t="shared" si="3"/>
        <v>4.0767990926256594E-4</v>
      </c>
      <c r="H38"/>
      <c r="K38" s="8"/>
      <c r="L38" s="8"/>
    </row>
    <row r="39" spans="1:12" x14ac:dyDescent="0.25">
      <c r="A39" s="25">
        <v>33664</v>
      </c>
      <c r="B39" s="49">
        <v>4.0334855403348469E-2</v>
      </c>
      <c r="C39" s="50">
        <v>3.939745075318668E-2</v>
      </c>
      <c r="D39" s="59">
        <f t="shared" si="0"/>
        <v>3.4154692620229014E-2</v>
      </c>
      <c r="E39" s="32">
        <f t="shared" si="1"/>
        <v>-2.0191084895630693E-3</v>
      </c>
      <c r="F39" s="32">
        <f t="shared" si="2"/>
        <v>-5.2427581329576659E-3</v>
      </c>
      <c r="G39" s="44">
        <f t="shared" si="3"/>
        <v>2.7486512840693752E-3</v>
      </c>
      <c r="H39"/>
    </row>
    <row r="40" spans="1:12" x14ac:dyDescent="0.25">
      <c r="A40" s="25">
        <v>33695</v>
      </c>
      <c r="B40" s="49">
        <v>4.2824943651390113E-2</v>
      </c>
      <c r="C40" s="50">
        <v>3.0892448512585657E-2</v>
      </c>
      <c r="D40" s="59">
        <f t="shared" si="0"/>
        <v>3.9068337494380656E-2</v>
      </c>
      <c r="E40" s="32">
        <f t="shared" si="1"/>
        <v>-5.2427581329576659E-3</v>
      </c>
      <c r="F40" s="32">
        <f t="shared" si="2"/>
        <v>8.1758889817949987E-3</v>
      </c>
      <c r="G40" s="44">
        <f t="shared" si="3"/>
        <v>6.6845160642636861E-3</v>
      </c>
      <c r="H40"/>
    </row>
    <row r="41" spans="1:12" x14ac:dyDescent="0.25">
      <c r="A41" s="25">
        <v>33725</v>
      </c>
      <c r="B41" s="49">
        <v>4.3445692883895326E-2</v>
      </c>
      <c r="C41" s="50">
        <v>2.8473804100227706E-2</v>
      </c>
      <c r="D41" s="59">
        <f t="shared" si="0"/>
        <v>3.0084954019488731E-2</v>
      </c>
      <c r="E41" s="32">
        <f t="shared" si="1"/>
        <v>8.1758889817949987E-3</v>
      </c>
      <c r="F41" s="32">
        <f t="shared" si="2"/>
        <v>1.6111499192610242E-3</v>
      </c>
      <c r="G41" s="44">
        <f t="shared" si="3"/>
        <v>2.5958040623348043E-4</v>
      </c>
      <c r="H41"/>
    </row>
    <row r="42" spans="1:12" x14ac:dyDescent="0.25">
      <c r="A42" s="25">
        <v>33756</v>
      </c>
      <c r="B42" s="49">
        <v>3.8777032065622885E-2</v>
      </c>
      <c r="C42" s="50">
        <v>3.0786773090079933E-2</v>
      </c>
      <c r="D42" s="59">
        <f t="shared" si="0"/>
        <v>2.7678870402804295E-2</v>
      </c>
      <c r="E42" s="32">
        <f t="shared" si="1"/>
        <v>1.6111499192610242E-3</v>
      </c>
      <c r="F42" s="32">
        <f t="shared" si="2"/>
        <v>-3.1079026872756384E-3</v>
      </c>
      <c r="G42" s="44">
        <f t="shared" si="3"/>
        <v>9.6590591135751341E-4</v>
      </c>
      <c r="H42"/>
    </row>
    <row r="43" spans="1:12" x14ac:dyDescent="0.25">
      <c r="A43" s="25">
        <v>33786</v>
      </c>
      <c r="B43" s="49">
        <v>3.7369207772795177E-2</v>
      </c>
      <c r="C43" s="50">
        <v>2.8441410693970326E-2</v>
      </c>
      <c r="D43" s="59">
        <f t="shared" si="0"/>
        <v>2.9933770791150192E-2</v>
      </c>
      <c r="E43" s="32">
        <f t="shared" si="1"/>
        <v>-3.1079026872756384E-3</v>
      </c>
      <c r="F43" s="32">
        <f t="shared" si="2"/>
        <v>1.4923600971798665E-3</v>
      </c>
      <c r="G43" s="44">
        <f t="shared" si="3"/>
        <v>2.2271386596547005E-4</v>
      </c>
      <c r="H43"/>
    </row>
    <row r="44" spans="1:12" x14ac:dyDescent="0.25">
      <c r="A44" s="25">
        <v>33817</v>
      </c>
      <c r="B44" s="49">
        <v>3.5794183445190253E-2</v>
      </c>
      <c r="C44" s="50">
        <v>2.7303754266211566E-2</v>
      </c>
      <c r="D44" s="59">
        <f t="shared" si="0"/>
        <v>2.8007830929140623E-2</v>
      </c>
      <c r="E44" s="32">
        <f t="shared" si="1"/>
        <v>1.4923600971798665E-3</v>
      </c>
      <c r="F44" s="32">
        <f t="shared" si="2"/>
        <v>7.040766629290568E-4</v>
      </c>
      <c r="G44" s="44">
        <f t="shared" si="3"/>
        <v>4.957239472813167E-5</v>
      </c>
      <c r="H44"/>
    </row>
    <row r="45" spans="1:12" x14ac:dyDescent="0.25">
      <c r="A45" s="25">
        <v>33848</v>
      </c>
      <c r="B45" s="49">
        <v>3.5661218424962948E-2</v>
      </c>
      <c r="C45" s="50">
        <v>2.7272727272727337E-2</v>
      </c>
      <c r="D45" s="59">
        <f t="shared" si="0"/>
        <v>2.709132472073849E-2</v>
      </c>
      <c r="E45" s="32">
        <f t="shared" si="1"/>
        <v>7.040766629290568E-4</v>
      </c>
      <c r="F45" s="32">
        <f t="shared" si="2"/>
        <v>-1.8140255198884764E-4</v>
      </c>
      <c r="G45" s="44">
        <f t="shared" si="3"/>
        <v>3.2906885868066574E-6</v>
      </c>
      <c r="H45"/>
    </row>
    <row r="46" spans="1:12" x14ac:dyDescent="0.25">
      <c r="A46" s="25">
        <v>33878</v>
      </c>
      <c r="B46" s="49">
        <v>3.552923760177662E-2</v>
      </c>
      <c r="C46" s="50">
        <v>2.8344671201814053E-2</v>
      </c>
      <c r="D46" s="59">
        <f t="shared" si="0"/>
        <v>2.6882961531747327E-2</v>
      </c>
      <c r="E46" s="32">
        <f t="shared" si="1"/>
        <v>-1.8140255198884764E-4</v>
      </c>
      <c r="F46" s="32">
        <f t="shared" si="2"/>
        <v>-1.4617096700667263E-3</v>
      </c>
      <c r="G46" s="44">
        <f t="shared" si="3"/>
        <v>2.1365951595665782E-4</v>
      </c>
      <c r="H46"/>
    </row>
    <row r="47" spans="1:12" x14ac:dyDescent="0.25">
      <c r="A47" s="25">
        <v>33909</v>
      </c>
      <c r="B47" s="49">
        <v>3.0235988200590036E-2</v>
      </c>
      <c r="C47" s="50">
        <v>3.1674208144796268E-2</v>
      </c>
      <c r="D47" s="59">
        <f t="shared" si="0"/>
        <v>2.8162441316818852E-2</v>
      </c>
      <c r="E47" s="32">
        <f t="shared" si="1"/>
        <v>-1.4617096700667263E-3</v>
      </c>
      <c r="F47" s="32">
        <f t="shared" si="2"/>
        <v>-3.5117668279774153E-3</v>
      </c>
      <c r="G47" s="44">
        <f t="shared" si="3"/>
        <v>1.2332506254082558E-3</v>
      </c>
      <c r="H47"/>
    </row>
    <row r="48" spans="1:12" x14ac:dyDescent="0.25">
      <c r="A48" s="25">
        <v>33939</v>
      </c>
      <c r="B48" s="49">
        <v>2.5792188651436954E-2</v>
      </c>
      <c r="C48" s="50">
        <v>3.2842582106455298E-2</v>
      </c>
      <c r="D48" s="59">
        <f t="shared" si="0"/>
        <v>3.1758376735289494E-2</v>
      </c>
      <c r="E48" s="32">
        <f t="shared" si="1"/>
        <v>-3.5117668279774153E-3</v>
      </c>
      <c r="F48" s="32">
        <f t="shared" si="2"/>
        <v>-1.0842053711658042E-3</v>
      </c>
      <c r="G48" s="44">
        <f t="shared" si="3"/>
        <v>1.1755012868647793E-4</v>
      </c>
      <c r="H48"/>
    </row>
    <row r="49" spans="1:8" x14ac:dyDescent="0.25">
      <c r="A49" s="25">
        <v>33970</v>
      </c>
      <c r="B49" s="49">
        <v>1.6961651917404286E-2</v>
      </c>
      <c r="C49" s="50">
        <v>3.4949267192784683E-2</v>
      </c>
      <c r="D49" s="59">
        <f t="shared" si="0"/>
        <v>3.2557613772630972E-2</v>
      </c>
      <c r="E49" s="32">
        <f t="shared" ref="E49:E80" si="4">D48-C48</f>
        <v>-1.0842053711658042E-3</v>
      </c>
      <c r="F49" s="32">
        <f t="shared" ref="F49:F80" si="5">D49-C49</f>
        <v>-2.391653420153711E-3</v>
      </c>
      <c r="G49" s="44">
        <f t="shared" ref="G49:G80" si="6">100*(F49^2)</f>
        <v>5.7200060821329432E-4</v>
      </c>
      <c r="H49"/>
    </row>
    <row r="50" spans="1:8" x14ac:dyDescent="0.25">
      <c r="A50" s="25">
        <v>34001</v>
      </c>
      <c r="B50" s="49">
        <v>1.8341892883345645E-2</v>
      </c>
      <c r="C50" s="50">
        <v>3.7078651685393149E-2</v>
      </c>
      <c r="D50" s="59">
        <f t="shared" si="0"/>
        <v>3.4770160530164622E-2</v>
      </c>
      <c r="E50" s="32">
        <f t="shared" si="4"/>
        <v>-2.391653420153711E-3</v>
      </c>
      <c r="F50" s="32">
        <f t="shared" si="5"/>
        <v>-2.3084911552285273E-3</v>
      </c>
      <c r="G50" s="44">
        <f t="shared" si="6"/>
        <v>5.3291314137683405E-4</v>
      </c>
      <c r="H50"/>
    </row>
    <row r="51" spans="1:8" x14ac:dyDescent="0.25">
      <c r="A51" s="25">
        <v>34029</v>
      </c>
      <c r="B51" s="49">
        <v>1.9019751280175745E-2</v>
      </c>
      <c r="C51" s="50">
        <v>3.6789297658862852E-2</v>
      </c>
      <c r="D51" s="59">
        <f t="shared" si="0"/>
        <v>3.6681269370936812E-2</v>
      </c>
      <c r="E51" s="32">
        <f t="shared" si="4"/>
        <v>-2.3084911552285273E-3</v>
      </c>
      <c r="F51" s="32">
        <f t="shared" si="5"/>
        <v>-1.0802828792604025E-4</v>
      </c>
      <c r="G51" s="44">
        <f t="shared" si="6"/>
        <v>1.1670110992231453E-6</v>
      </c>
      <c r="H51"/>
    </row>
    <row r="52" spans="1:8" x14ac:dyDescent="0.25">
      <c r="A52" s="25">
        <v>34060</v>
      </c>
      <c r="B52" s="49">
        <v>1.2968299711815456E-2</v>
      </c>
      <c r="C52" s="50">
        <v>3.9955604883462836E-2</v>
      </c>
      <c r="D52" s="59">
        <f t="shared" ref="D52:D83" si="7">($B$4*B52+$B$5*$C51+$B$6*($C51-$C48)+$B$7)-($B$4*B51+$B$5*$C50+$B$6*($C50-$C47)+$B$7-$C51)*$B$8</f>
        <v>3.5928845755857329E-2</v>
      </c>
      <c r="E52" s="32">
        <f t="shared" si="4"/>
        <v>-1.0802828792604025E-4</v>
      </c>
      <c r="F52" s="32">
        <f t="shared" si="5"/>
        <v>-4.0267591276055073E-3</v>
      </c>
      <c r="G52" s="44">
        <f t="shared" si="6"/>
        <v>1.6214789071754268E-3</v>
      </c>
      <c r="H52"/>
    </row>
    <row r="53" spans="1:8" x14ac:dyDescent="0.25">
      <c r="A53" s="25">
        <v>34090</v>
      </c>
      <c r="B53" s="49">
        <v>1.2921751615218913E-2</v>
      </c>
      <c r="C53" s="50">
        <v>3.9867109634551534E-2</v>
      </c>
      <c r="D53" s="59">
        <f t="shared" si="7"/>
        <v>3.9272538380388189E-2</v>
      </c>
      <c r="E53" s="32">
        <f t="shared" si="4"/>
        <v>-4.0267591276055073E-3</v>
      </c>
      <c r="F53" s="32">
        <f t="shared" si="5"/>
        <v>-5.9457125416334522E-4</v>
      </c>
      <c r="G53" s="44">
        <f t="shared" si="6"/>
        <v>3.5351497627737324E-5</v>
      </c>
      <c r="H53"/>
    </row>
    <row r="54" spans="1:8" x14ac:dyDescent="0.25">
      <c r="A54" s="25">
        <v>34121</v>
      </c>
      <c r="B54" s="49">
        <v>1.2203876525484381E-2</v>
      </c>
      <c r="C54" s="50">
        <v>4.0929203539822989E-2</v>
      </c>
      <c r="D54" s="59">
        <f t="shared" si="7"/>
        <v>3.8734396686576779E-2</v>
      </c>
      <c r="E54" s="32">
        <f t="shared" si="4"/>
        <v>-5.9457125416334522E-4</v>
      </c>
      <c r="F54" s="32">
        <f t="shared" si="5"/>
        <v>-2.1948068532462103E-3</v>
      </c>
      <c r="G54" s="44">
        <f t="shared" si="6"/>
        <v>4.817177123056532E-4</v>
      </c>
      <c r="H54"/>
    </row>
    <row r="55" spans="1:8" x14ac:dyDescent="0.25">
      <c r="A55" s="25">
        <v>34151</v>
      </c>
      <c r="B55" s="49">
        <v>1.3688760806916278E-2</v>
      </c>
      <c r="C55" s="50">
        <v>4.2035398230088505E-2</v>
      </c>
      <c r="D55" s="59">
        <f t="shared" si="7"/>
        <v>4.0010836494567784E-2</v>
      </c>
      <c r="E55" s="32">
        <f t="shared" si="4"/>
        <v>-2.1948068532462103E-3</v>
      </c>
      <c r="F55" s="32">
        <f t="shared" si="5"/>
        <v>-2.0245617355207218E-3</v>
      </c>
      <c r="G55" s="44">
        <f t="shared" si="6"/>
        <v>4.098850220934677E-4</v>
      </c>
      <c r="H55"/>
    </row>
    <row r="56" spans="1:8" x14ac:dyDescent="0.25">
      <c r="A56" s="25">
        <v>34182</v>
      </c>
      <c r="B56" s="49">
        <v>1.7278617710583255E-2</v>
      </c>
      <c r="C56" s="50">
        <v>4.4296788482834915E-2</v>
      </c>
      <c r="D56" s="59">
        <f t="shared" si="7"/>
        <v>4.0954938102996982E-2</v>
      </c>
      <c r="E56" s="32">
        <f t="shared" si="4"/>
        <v>-2.0245617355207218E-3</v>
      </c>
      <c r="F56" s="32">
        <f t="shared" si="5"/>
        <v>-3.3418503798379323E-3</v>
      </c>
      <c r="G56" s="44">
        <f t="shared" si="6"/>
        <v>1.1167963961222931E-3</v>
      </c>
      <c r="H56"/>
    </row>
    <row r="57" spans="1:8" x14ac:dyDescent="0.25">
      <c r="A57" s="25">
        <v>34213</v>
      </c>
      <c r="B57" s="49">
        <v>1.7934002869440357E-2</v>
      </c>
      <c r="C57" s="50">
        <v>4.31415929203538E-2</v>
      </c>
      <c r="D57" s="59">
        <f t="shared" si="7"/>
        <v>4.3433387259950287E-2</v>
      </c>
      <c r="E57" s="32">
        <f t="shared" si="4"/>
        <v>-3.3418503798379323E-3</v>
      </c>
      <c r="F57" s="32">
        <f t="shared" si="5"/>
        <v>2.9179433959648782E-4</v>
      </c>
      <c r="G57" s="44">
        <f t="shared" si="6"/>
        <v>8.5143936620550464E-6</v>
      </c>
      <c r="H57"/>
    </row>
    <row r="58" spans="1:8" x14ac:dyDescent="0.25">
      <c r="A58" s="25">
        <v>34243</v>
      </c>
      <c r="B58" s="49">
        <v>1.3581129378127166E-2</v>
      </c>
      <c r="C58" s="50">
        <v>4.0793825799338546E-2</v>
      </c>
      <c r="D58" s="59">
        <f t="shared" si="7"/>
        <v>4.1751088196074509E-2</v>
      </c>
      <c r="E58" s="32">
        <f t="shared" si="4"/>
        <v>2.9179433959648782E-4</v>
      </c>
      <c r="F58" s="32">
        <f t="shared" si="5"/>
        <v>9.5726239673596392E-4</v>
      </c>
      <c r="G58" s="44">
        <f t="shared" si="6"/>
        <v>9.1635129620468194E-5</v>
      </c>
      <c r="H58"/>
    </row>
    <row r="59" spans="1:8" x14ac:dyDescent="0.25">
      <c r="A59" s="25">
        <v>34274</v>
      </c>
      <c r="B59" s="49">
        <v>1.3600572655690701E-2</v>
      </c>
      <c r="C59" s="50">
        <v>3.5087719298245723E-2</v>
      </c>
      <c r="D59" s="59">
        <f t="shared" si="7"/>
        <v>3.9128314697917707E-2</v>
      </c>
      <c r="E59" s="32">
        <f t="shared" si="4"/>
        <v>9.5726239673596392E-4</v>
      </c>
      <c r="F59" s="32">
        <f t="shared" si="5"/>
        <v>4.040595399671984E-3</v>
      </c>
      <c r="G59" s="44">
        <f t="shared" si="6"/>
        <v>1.6326411183850398E-3</v>
      </c>
      <c r="H59"/>
    </row>
    <row r="60" spans="1:8" x14ac:dyDescent="0.25">
      <c r="A60" s="25">
        <v>34304</v>
      </c>
      <c r="B60" s="49">
        <v>1.9396551724138122E-2</v>
      </c>
      <c r="C60" s="50">
        <v>4.0570175438596534E-2</v>
      </c>
      <c r="D60" s="59">
        <f t="shared" si="7"/>
        <v>3.2912202828238805E-2</v>
      </c>
      <c r="E60" s="32">
        <f t="shared" si="4"/>
        <v>4.040595399671984E-3</v>
      </c>
      <c r="F60" s="32">
        <f t="shared" si="5"/>
        <v>-7.6579726103577286E-3</v>
      </c>
      <c r="G60" s="44">
        <f t="shared" si="6"/>
        <v>5.8644544500989163E-3</v>
      </c>
      <c r="H60"/>
    </row>
    <row r="61" spans="1:8" x14ac:dyDescent="0.25">
      <c r="A61" s="25">
        <v>34335</v>
      </c>
      <c r="B61" s="49">
        <v>2.4655547498187103E-2</v>
      </c>
      <c r="C61" s="50">
        <v>3.7037037037037202E-2</v>
      </c>
      <c r="D61" s="59">
        <f t="shared" si="7"/>
        <v>3.9676212599452906E-2</v>
      </c>
      <c r="E61" s="32">
        <f t="shared" si="4"/>
        <v>-7.6579726103577286E-3</v>
      </c>
      <c r="F61" s="32">
        <f t="shared" si="5"/>
        <v>2.6391755624157048E-3</v>
      </c>
      <c r="G61" s="44">
        <f t="shared" si="6"/>
        <v>6.9652476492522517E-4</v>
      </c>
      <c r="H61"/>
    </row>
    <row r="62" spans="1:8" x14ac:dyDescent="0.25">
      <c r="A62" s="25">
        <v>34366</v>
      </c>
      <c r="B62" s="49">
        <v>2.3775216138328448E-2</v>
      </c>
      <c r="C62" s="50">
        <v>3.2502708559046578E-2</v>
      </c>
      <c r="D62" s="59">
        <f t="shared" si="7"/>
        <v>3.5565164532036633E-2</v>
      </c>
      <c r="E62" s="32">
        <f t="shared" si="4"/>
        <v>2.6391755624157048E-3</v>
      </c>
      <c r="F62" s="32">
        <f t="shared" si="5"/>
        <v>3.0624559729900552E-3</v>
      </c>
      <c r="G62" s="44">
        <f t="shared" si="6"/>
        <v>9.3786365865024658E-4</v>
      </c>
      <c r="H62"/>
    </row>
    <row r="63" spans="1:8" x14ac:dyDescent="0.25">
      <c r="A63" s="25">
        <v>34394</v>
      </c>
      <c r="B63" s="49">
        <v>2.2972002871500363E-2</v>
      </c>
      <c r="C63" s="50">
        <v>2.5806451612903292E-2</v>
      </c>
      <c r="D63" s="59">
        <f t="shared" si="7"/>
        <v>3.1306369505830746E-2</v>
      </c>
      <c r="E63" s="32">
        <f t="shared" si="4"/>
        <v>3.0624559729900552E-3</v>
      </c>
      <c r="F63" s="32">
        <f t="shared" si="5"/>
        <v>5.4999178929274542E-3</v>
      </c>
      <c r="G63" s="44">
        <f t="shared" si="6"/>
        <v>3.0249096828943566E-3</v>
      </c>
      <c r="H63"/>
    </row>
    <row r="64" spans="1:8" x14ac:dyDescent="0.25">
      <c r="A64" s="25">
        <v>34425</v>
      </c>
      <c r="B64" s="49">
        <v>2.560455192034139E-2</v>
      </c>
      <c r="C64" s="50">
        <v>2.1344717182497419E-2</v>
      </c>
      <c r="D64" s="59">
        <f t="shared" si="7"/>
        <v>2.3675768574631492E-2</v>
      </c>
      <c r="E64" s="32">
        <f t="shared" si="4"/>
        <v>5.4999178929274542E-3</v>
      </c>
      <c r="F64" s="32">
        <f t="shared" si="5"/>
        <v>2.3310513921340724E-3</v>
      </c>
      <c r="G64" s="44">
        <f t="shared" si="6"/>
        <v>5.433800592770197E-4</v>
      </c>
      <c r="H64"/>
    </row>
    <row r="65" spans="1:8" x14ac:dyDescent="0.25">
      <c r="A65" s="25">
        <v>34455</v>
      </c>
      <c r="B65" s="49">
        <v>2.5513819985825581E-2</v>
      </c>
      <c r="C65" s="50">
        <v>2.2364217252396124E-2</v>
      </c>
      <c r="D65" s="59">
        <f t="shared" si="7"/>
        <v>1.956353693675645E-2</v>
      </c>
      <c r="E65" s="32">
        <f t="shared" si="4"/>
        <v>2.3310513921340724E-3</v>
      </c>
      <c r="F65" s="32">
        <f t="shared" si="5"/>
        <v>-2.800680315639674E-3</v>
      </c>
      <c r="G65" s="44">
        <f t="shared" si="6"/>
        <v>7.8438102304115439E-4</v>
      </c>
      <c r="H65"/>
    </row>
    <row r="66" spans="1:8" x14ac:dyDescent="0.25">
      <c r="A66" s="25">
        <v>34486</v>
      </c>
      <c r="B66" s="49">
        <v>2.6241134751773032E-2</v>
      </c>
      <c r="C66" s="50">
        <v>2.1253985122210439E-2</v>
      </c>
      <c r="D66" s="59">
        <f t="shared" si="7"/>
        <v>2.145749154856514E-2</v>
      </c>
      <c r="E66" s="32">
        <f t="shared" si="4"/>
        <v>-2.800680315639674E-3</v>
      </c>
      <c r="F66" s="32">
        <f t="shared" si="5"/>
        <v>2.0350642635470068E-4</v>
      </c>
      <c r="G66" s="44">
        <f t="shared" si="6"/>
        <v>4.141486556766121E-6</v>
      </c>
      <c r="H66"/>
    </row>
    <row r="67" spans="1:8" x14ac:dyDescent="0.25">
      <c r="A67" s="25">
        <v>34516</v>
      </c>
      <c r="B67" s="49">
        <v>2.3454157782516027E-2</v>
      </c>
      <c r="C67" s="50">
        <v>2.0169851380042347E-2</v>
      </c>
      <c r="D67" s="59">
        <f t="shared" si="7"/>
        <v>2.0708854288189298E-2</v>
      </c>
      <c r="E67" s="32">
        <f t="shared" si="4"/>
        <v>2.0350642635470068E-4</v>
      </c>
      <c r="F67" s="32">
        <f t="shared" si="5"/>
        <v>5.3900290814695023E-4</v>
      </c>
      <c r="G67" s="44">
        <f t="shared" si="6"/>
        <v>2.9052413499086966E-5</v>
      </c>
      <c r="H67"/>
    </row>
    <row r="68" spans="1:8" x14ac:dyDescent="0.25">
      <c r="A68" s="25">
        <v>34547</v>
      </c>
      <c r="B68" s="49">
        <v>2.406227883934875E-2</v>
      </c>
      <c r="C68" s="50">
        <v>2.2269353128314018E-2</v>
      </c>
      <c r="D68" s="59">
        <f t="shared" si="7"/>
        <v>2.0009518769135586E-2</v>
      </c>
      <c r="E68" s="32">
        <f t="shared" si="4"/>
        <v>5.3900290814695023E-4</v>
      </c>
      <c r="F68" s="32">
        <f t="shared" si="5"/>
        <v>-2.2598343591784323E-3</v>
      </c>
      <c r="G68" s="44">
        <f t="shared" si="6"/>
        <v>5.1068513309233965E-4</v>
      </c>
      <c r="H68"/>
    </row>
    <row r="69" spans="1:8" x14ac:dyDescent="0.25">
      <c r="A69" s="25">
        <v>34578</v>
      </c>
      <c r="B69" s="49">
        <v>2.1846370683579863E-2</v>
      </c>
      <c r="C69" s="50">
        <v>2.3329798515376421E-2</v>
      </c>
      <c r="D69" s="59">
        <f t="shared" si="7"/>
        <v>2.2213996534565253E-2</v>
      </c>
      <c r="E69" s="32">
        <f t="shared" si="4"/>
        <v>-2.2598343591784323E-3</v>
      </c>
      <c r="F69" s="32">
        <f t="shared" si="5"/>
        <v>-1.115801980811168E-3</v>
      </c>
      <c r="G69" s="44">
        <f t="shared" si="6"/>
        <v>1.2450140603821261E-4</v>
      </c>
      <c r="H69"/>
    </row>
    <row r="70" spans="1:8" x14ac:dyDescent="0.25">
      <c r="A70" s="25">
        <v>34608</v>
      </c>
      <c r="B70" s="49">
        <v>2.3977433004231052E-2</v>
      </c>
      <c r="C70" s="50">
        <v>2.3305084745762539E-2</v>
      </c>
      <c r="D70" s="59">
        <f t="shared" si="7"/>
        <v>2.3436402642416355E-2</v>
      </c>
      <c r="E70" s="32">
        <f t="shared" si="4"/>
        <v>-1.115801980811168E-3</v>
      </c>
      <c r="F70" s="32">
        <f t="shared" si="5"/>
        <v>1.3131789665381602E-4</v>
      </c>
      <c r="G70" s="44">
        <f t="shared" si="6"/>
        <v>1.7244389981582306E-6</v>
      </c>
      <c r="H70"/>
    </row>
    <row r="71" spans="1:8" x14ac:dyDescent="0.25">
      <c r="A71" s="25">
        <v>34639</v>
      </c>
      <c r="B71" s="49">
        <v>2.6129943502825048E-2</v>
      </c>
      <c r="C71" s="50">
        <v>2.5423728813559254E-2</v>
      </c>
      <c r="D71" s="59">
        <f t="shared" si="7"/>
        <v>2.3500075065367311E-2</v>
      </c>
      <c r="E71" s="32">
        <f t="shared" si="4"/>
        <v>1.3131789665381602E-4</v>
      </c>
      <c r="F71" s="32">
        <f t="shared" si="5"/>
        <v>-1.9236537481919433E-3</v>
      </c>
      <c r="G71" s="44">
        <f t="shared" si="6"/>
        <v>3.7004437429329122E-4</v>
      </c>
      <c r="H71"/>
    </row>
    <row r="72" spans="1:8" x14ac:dyDescent="0.25">
      <c r="A72" s="25">
        <v>34669</v>
      </c>
      <c r="B72" s="49">
        <v>2.8893587033121948E-2</v>
      </c>
      <c r="C72" s="50">
        <v>2.6343519494204326E-2</v>
      </c>
      <c r="D72" s="59">
        <f t="shared" si="7"/>
        <v>2.5718285218321701E-2</v>
      </c>
      <c r="E72" s="32">
        <f t="shared" si="4"/>
        <v>-1.9236537481919433E-3</v>
      </c>
      <c r="F72" s="32">
        <f t="shared" si="5"/>
        <v>-6.2523427588262459E-4</v>
      </c>
      <c r="G72" s="44">
        <f t="shared" si="6"/>
        <v>3.9091789973846994E-5</v>
      </c>
      <c r="H72"/>
    </row>
    <row r="73" spans="1:8" x14ac:dyDescent="0.25">
      <c r="A73" s="25">
        <v>34700</v>
      </c>
      <c r="B73" s="49">
        <v>3.3262561924982226E-2</v>
      </c>
      <c r="C73" s="50">
        <v>3.5714285714285587E-2</v>
      </c>
      <c r="D73" s="59">
        <f t="shared" si="7"/>
        <v>2.6631585347918589E-2</v>
      </c>
      <c r="E73" s="32">
        <f t="shared" si="4"/>
        <v>-6.2523427588262459E-4</v>
      </c>
      <c r="F73" s="32">
        <f t="shared" si="5"/>
        <v>-9.0827003663669983E-3</v>
      </c>
      <c r="G73" s="44">
        <f t="shared" si="6"/>
        <v>8.2495445945203211E-3</v>
      </c>
      <c r="H73"/>
    </row>
    <row r="74" spans="1:8" x14ac:dyDescent="0.25">
      <c r="A74" s="25">
        <v>34731</v>
      </c>
      <c r="B74" s="49">
        <v>3.3779028852920501E-2</v>
      </c>
      <c r="C74" s="50">
        <v>3.6726128016788984E-2</v>
      </c>
      <c r="D74" s="59">
        <f t="shared" si="7"/>
        <v>3.6992851452146001E-2</v>
      </c>
      <c r="E74" s="32">
        <f t="shared" si="4"/>
        <v>-9.0827003663669983E-3</v>
      </c>
      <c r="F74" s="32">
        <f t="shared" si="5"/>
        <v>2.6672343535701776E-4</v>
      </c>
      <c r="G74" s="44">
        <f t="shared" si="6"/>
        <v>7.1141390968649237E-6</v>
      </c>
      <c r="H74"/>
    </row>
    <row r="75" spans="1:8" x14ac:dyDescent="0.25">
      <c r="A75" s="25">
        <v>34759</v>
      </c>
      <c r="B75" s="49">
        <v>3.5087719298245723E-2</v>
      </c>
      <c r="C75" s="50">
        <v>3.8784067085953833E-2</v>
      </c>
      <c r="D75" s="59">
        <f t="shared" si="7"/>
        <v>3.7298997343833191E-2</v>
      </c>
      <c r="E75" s="32">
        <f t="shared" si="4"/>
        <v>2.6672343535701776E-4</v>
      </c>
      <c r="F75" s="32">
        <f t="shared" si="5"/>
        <v>-1.4850697421206413E-3</v>
      </c>
      <c r="G75" s="44">
        <f t="shared" si="6"/>
        <v>2.2054321389622679E-4</v>
      </c>
      <c r="H75"/>
    </row>
    <row r="76" spans="1:8" x14ac:dyDescent="0.25">
      <c r="A76" s="25">
        <v>34790</v>
      </c>
      <c r="B76" s="49">
        <v>3.3287101248266282E-2</v>
      </c>
      <c r="C76" s="50">
        <v>4.0752351097178563E-2</v>
      </c>
      <c r="D76" s="59">
        <f t="shared" si="7"/>
        <v>3.9378169005649021E-2</v>
      </c>
      <c r="E76" s="32">
        <f t="shared" si="4"/>
        <v>-1.4850697421206413E-3</v>
      </c>
      <c r="F76" s="32">
        <f t="shared" si="5"/>
        <v>-1.3741820915295425E-3</v>
      </c>
      <c r="G76" s="44">
        <f t="shared" si="6"/>
        <v>1.8883764206805077E-4</v>
      </c>
      <c r="H76"/>
    </row>
    <row r="77" spans="1:8" x14ac:dyDescent="0.25">
      <c r="A77" s="25">
        <v>34820</v>
      </c>
      <c r="B77" s="49">
        <v>3.3863165169315979E-2</v>
      </c>
      <c r="C77" s="50">
        <v>4.0625000000000133E-2</v>
      </c>
      <c r="D77" s="59">
        <f t="shared" si="7"/>
        <v>4.0509256623875708E-2</v>
      </c>
      <c r="E77" s="32">
        <f t="shared" si="4"/>
        <v>-1.3741820915295425E-3</v>
      </c>
      <c r="F77" s="32">
        <f t="shared" si="5"/>
        <v>-1.1574337612442476E-4</v>
      </c>
      <c r="G77" s="44">
        <f t="shared" si="6"/>
        <v>1.3396529116680058E-6</v>
      </c>
      <c r="H77"/>
    </row>
    <row r="78" spans="1:8" x14ac:dyDescent="0.25">
      <c r="A78" s="25">
        <v>34851</v>
      </c>
      <c r="B78" s="49">
        <v>3.5245335176226744E-2</v>
      </c>
      <c r="C78" s="50">
        <v>4.058272632674309E-2</v>
      </c>
      <c r="D78" s="59">
        <f t="shared" si="7"/>
        <v>4.0234523471734784E-2</v>
      </c>
      <c r="E78" s="32">
        <f t="shared" si="4"/>
        <v>-1.1574337612442476E-4</v>
      </c>
      <c r="F78" s="32">
        <f t="shared" si="5"/>
        <v>-3.4820285500830606E-4</v>
      </c>
      <c r="G78" s="44">
        <f t="shared" si="6"/>
        <v>1.2124522823593542E-5</v>
      </c>
      <c r="H78"/>
    </row>
    <row r="79" spans="1:8" x14ac:dyDescent="0.25">
      <c r="A79" s="25">
        <v>34881</v>
      </c>
      <c r="B79" s="49">
        <v>3.5416666666666652E-2</v>
      </c>
      <c r="C79" s="50">
        <v>4.3704474505723345E-2</v>
      </c>
      <c r="D79" s="59">
        <f t="shared" si="7"/>
        <v>3.9998813434669864E-2</v>
      </c>
      <c r="E79" s="32">
        <f t="shared" si="4"/>
        <v>-3.4820285500830606E-4</v>
      </c>
      <c r="F79" s="32">
        <f t="shared" si="5"/>
        <v>-3.7056610710534815E-3</v>
      </c>
      <c r="G79" s="44">
        <f t="shared" si="6"/>
        <v>1.3731923973521235E-3</v>
      </c>
      <c r="H79"/>
    </row>
    <row r="80" spans="1:8" x14ac:dyDescent="0.25">
      <c r="A80" s="25">
        <v>34912</v>
      </c>
      <c r="B80" s="49">
        <v>3.5936420179682127E-2</v>
      </c>
      <c r="C80" s="50">
        <v>4.1493775933610033E-2</v>
      </c>
      <c r="D80" s="59">
        <f t="shared" si="7"/>
        <v>4.3300676284841383E-2</v>
      </c>
      <c r="E80" s="32">
        <f t="shared" si="4"/>
        <v>-3.7056610710534815E-3</v>
      </c>
      <c r="F80" s="32">
        <f t="shared" si="5"/>
        <v>1.8069003512313497E-3</v>
      </c>
      <c r="G80" s="44">
        <f t="shared" si="6"/>
        <v>3.2648888792799751E-4</v>
      </c>
      <c r="H80"/>
    </row>
    <row r="81" spans="1:8" x14ac:dyDescent="0.25">
      <c r="A81" s="25">
        <v>34943</v>
      </c>
      <c r="B81" s="49">
        <v>3.8620689655172402E-2</v>
      </c>
      <c r="C81" s="50">
        <v>4.2487046632124326E-2</v>
      </c>
      <c r="D81" s="59">
        <f t="shared" si="7"/>
        <v>4.0738745694882152E-2</v>
      </c>
      <c r="E81" s="32">
        <f t="shared" ref="E81:E112" si="8">D80-C80</f>
        <v>1.8069003512313497E-3</v>
      </c>
      <c r="F81" s="32">
        <f t="shared" ref="F81:F112" si="9">D81-C81</f>
        <v>-1.748300937242174E-3</v>
      </c>
      <c r="G81" s="44">
        <f t="shared" ref="G81:G112" si="10">100*(F81^2)</f>
        <v>3.0565561671618642E-4</v>
      </c>
      <c r="H81"/>
    </row>
    <row r="82" spans="1:8" x14ac:dyDescent="0.25">
      <c r="A82" s="25">
        <v>34973</v>
      </c>
      <c r="B82" s="49">
        <v>3.1680440771350016E-2</v>
      </c>
      <c r="C82" s="50">
        <v>4.2443064182194679E-2</v>
      </c>
      <c r="D82" s="59">
        <f t="shared" si="7"/>
        <v>4.1776368777713305E-2</v>
      </c>
      <c r="E82" s="32">
        <f t="shared" si="8"/>
        <v>-1.748300937242174E-3</v>
      </c>
      <c r="F82" s="32">
        <f t="shared" si="9"/>
        <v>-6.6669540448137388E-4</v>
      </c>
      <c r="G82" s="44">
        <f t="shared" si="10"/>
        <v>4.4448276235658268E-5</v>
      </c>
      <c r="H82"/>
    </row>
    <row r="83" spans="1:8" x14ac:dyDescent="0.25">
      <c r="A83" s="25">
        <v>35004</v>
      </c>
      <c r="B83" s="49">
        <v>3.0970406056434863E-2</v>
      </c>
      <c r="C83" s="50">
        <v>3.8223140495867725E-2</v>
      </c>
      <c r="D83" s="59">
        <f t="shared" si="7"/>
        <v>4.1337532781372414E-2</v>
      </c>
      <c r="E83" s="32">
        <f t="shared" si="8"/>
        <v>-6.6669540448137388E-4</v>
      </c>
      <c r="F83" s="32">
        <f t="shared" si="9"/>
        <v>3.1143922855046899E-3</v>
      </c>
      <c r="G83" s="44">
        <f t="shared" si="10"/>
        <v>9.6994393080111264E-4</v>
      </c>
      <c r="H83"/>
    </row>
    <row r="84" spans="1:8" x14ac:dyDescent="0.25">
      <c r="A84" s="25">
        <v>35034</v>
      </c>
      <c r="B84" s="49">
        <v>3.2191780821917648E-2</v>
      </c>
      <c r="C84" s="50">
        <v>4.2094455852156099E-2</v>
      </c>
      <c r="D84" s="59">
        <f t="shared" ref="D84:D115" si="11">($B$4*B84+$B$5*$C83+$B$6*($C83-$C80)+$B$7)-($B$4*B83+$B$5*$C82+$B$6*($C82-$C79)+$B$7-$C83)*$B$8</f>
        <v>3.6935627663267988E-2</v>
      </c>
      <c r="E84" s="32">
        <f t="shared" si="8"/>
        <v>3.1143922855046899E-3</v>
      </c>
      <c r="F84" s="32">
        <f t="shared" si="9"/>
        <v>-5.1588281888881107E-3</v>
      </c>
      <c r="G84" s="44">
        <f t="shared" si="10"/>
        <v>2.6613508282466586E-3</v>
      </c>
      <c r="H84"/>
    </row>
    <row r="85" spans="1:8" x14ac:dyDescent="0.25">
      <c r="A85" s="25">
        <v>35065</v>
      </c>
      <c r="B85" s="49">
        <v>2.876712328767117E-2</v>
      </c>
      <c r="C85" s="50">
        <v>3.4482758620689724E-2</v>
      </c>
      <c r="D85" s="59">
        <f t="shared" si="11"/>
        <v>4.1302355230651885E-2</v>
      </c>
      <c r="E85" s="32">
        <f t="shared" si="8"/>
        <v>-5.1588281888881107E-3</v>
      </c>
      <c r="F85" s="32">
        <f t="shared" si="9"/>
        <v>6.8195966099621613E-3</v>
      </c>
      <c r="G85" s="44">
        <f t="shared" si="10"/>
        <v>4.65068979226074E-3</v>
      </c>
      <c r="H85"/>
    </row>
    <row r="86" spans="1:8" x14ac:dyDescent="0.25">
      <c r="A86" s="25">
        <v>35096</v>
      </c>
      <c r="B86" s="49">
        <v>2.7229407760381186E-2</v>
      </c>
      <c r="C86" s="50">
        <v>3.34008097165992E-2</v>
      </c>
      <c r="D86" s="59">
        <f t="shared" si="11"/>
        <v>3.2552258557228916E-2</v>
      </c>
      <c r="E86" s="32">
        <f t="shared" si="8"/>
        <v>6.8195966099621613E-3</v>
      </c>
      <c r="F86" s="32">
        <f t="shared" si="9"/>
        <v>-8.485511593702838E-4</v>
      </c>
      <c r="G86" s="44">
        <f t="shared" si="10"/>
        <v>7.2003907006865279E-5</v>
      </c>
      <c r="H86"/>
    </row>
    <row r="87" spans="1:8" x14ac:dyDescent="0.25">
      <c r="A87" s="25">
        <v>35125</v>
      </c>
      <c r="B87" s="49">
        <v>2.7118644067796627E-2</v>
      </c>
      <c r="C87" s="50">
        <v>3.3299697275479323E-2</v>
      </c>
      <c r="D87" s="59">
        <f t="shared" si="11"/>
        <v>3.2297177978988505E-2</v>
      </c>
      <c r="E87" s="32">
        <f t="shared" si="8"/>
        <v>-8.485511593702838E-4</v>
      </c>
      <c r="F87" s="32">
        <f t="shared" si="9"/>
        <v>-1.0025192964908183E-3</v>
      </c>
      <c r="G87" s="44">
        <f t="shared" si="10"/>
        <v>1.0050449398364453E-4</v>
      </c>
      <c r="H87"/>
    </row>
    <row r="88" spans="1:8" x14ac:dyDescent="0.25">
      <c r="A88" s="25">
        <v>35156</v>
      </c>
      <c r="B88" s="49">
        <v>2.4161073825503365E-2</v>
      </c>
      <c r="C88" s="50">
        <v>3.1124497991968036E-2</v>
      </c>
      <c r="D88" s="59">
        <f t="shared" si="11"/>
        <v>3.1750935077827662E-2</v>
      </c>
      <c r="E88" s="32">
        <f t="shared" si="8"/>
        <v>-1.0025192964908183E-3</v>
      </c>
      <c r="F88" s="32">
        <f t="shared" si="9"/>
        <v>6.2643708585962549E-4</v>
      </c>
      <c r="G88" s="44">
        <f t="shared" si="10"/>
        <v>3.9242342254029982E-5</v>
      </c>
      <c r="H88"/>
    </row>
    <row r="89" spans="1:8" x14ac:dyDescent="0.25">
      <c r="A89" s="25">
        <v>35186</v>
      </c>
      <c r="B89" s="49">
        <v>2.2058823529411908E-2</v>
      </c>
      <c r="C89" s="50">
        <v>2.8028028028028062E-2</v>
      </c>
      <c r="D89" s="59">
        <f t="shared" si="11"/>
        <v>3.0072804504941687E-2</v>
      </c>
      <c r="E89" s="32">
        <f t="shared" si="8"/>
        <v>6.2643708585962549E-4</v>
      </c>
      <c r="F89" s="32">
        <f t="shared" si="9"/>
        <v>2.0447764769136248E-3</v>
      </c>
      <c r="G89" s="44">
        <f t="shared" si="10"/>
        <v>4.181110840539296E-4</v>
      </c>
      <c r="H89"/>
    </row>
    <row r="90" spans="1:8" x14ac:dyDescent="0.25">
      <c r="A90" s="25">
        <v>35217</v>
      </c>
      <c r="B90" s="49">
        <v>2.1361815754338931E-2</v>
      </c>
      <c r="C90" s="50">
        <v>2.4999999999999911E-2</v>
      </c>
      <c r="D90" s="59">
        <f t="shared" si="11"/>
        <v>2.6824197373046612E-2</v>
      </c>
      <c r="E90" s="32">
        <f t="shared" si="8"/>
        <v>2.0447764769136248E-3</v>
      </c>
      <c r="F90" s="32">
        <f t="shared" si="9"/>
        <v>1.8241973730467008E-3</v>
      </c>
      <c r="G90" s="44">
        <f t="shared" si="10"/>
        <v>3.327696055830484E-4</v>
      </c>
      <c r="H90"/>
    </row>
    <row r="91" spans="1:8" x14ac:dyDescent="0.25">
      <c r="A91" s="25">
        <v>35247</v>
      </c>
      <c r="B91" s="49">
        <v>2.2132796780684139E-2</v>
      </c>
      <c r="C91" s="50">
        <v>2.0937188434696052E-2</v>
      </c>
      <c r="D91" s="59">
        <f t="shared" si="11"/>
        <v>2.3702305663935858E-2</v>
      </c>
      <c r="E91" s="32">
        <f t="shared" si="8"/>
        <v>1.8241973730467008E-3</v>
      </c>
      <c r="F91" s="32">
        <f t="shared" si="9"/>
        <v>2.7651172292398052E-3</v>
      </c>
      <c r="G91" s="44">
        <f t="shared" si="10"/>
        <v>7.645873291438818E-4</v>
      </c>
      <c r="H91"/>
    </row>
    <row r="92" spans="1:8" x14ac:dyDescent="0.25">
      <c r="A92" s="25">
        <v>35278</v>
      </c>
      <c r="B92" s="49">
        <v>2.1347565043362104E-2</v>
      </c>
      <c r="C92" s="50">
        <v>2.0916334661354563E-2</v>
      </c>
      <c r="D92" s="59">
        <f t="shared" si="11"/>
        <v>1.9589876568309673E-2</v>
      </c>
      <c r="E92" s="32">
        <f t="shared" si="8"/>
        <v>2.7651172292398052E-3</v>
      </c>
      <c r="F92" s="32">
        <f t="shared" si="9"/>
        <v>-1.3264580930448903E-3</v>
      </c>
      <c r="G92" s="44">
        <f t="shared" si="10"/>
        <v>1.7594910726042868E-4</v>
      </c>
      <c r="H92"/>
    </row>
    <row r="93" spans="1:8" x14ac:dyDescent="0.25">
      <c r="A93" s="25">
        <v>35309</v>
      </c>
      <c r="B93" s="49">
        <v>2.1248339973439778E-2</v>
      </c>
      <c r="C93" s="50">
        <v>2.2862823061630344E-2</v>
      </c>
      <c r="D93" s="59">
        <f t="shared" si="11"/>
        <v>2.0141215869890271E-2</v>
      </c>
      <c r="E93" s="32">
        <f t="shared" si="8"/>
        <v>-1.3264580930448903E-3</v>
      </c>
      <c r="F93" s="32">
        <f t="shared" si="9"/>
        <v>-2.7216071917400726E-3</v>
      </c>
      <c r="G93" s="44">
        <f t="shared" si="10"/>
        <v>7.4071457061312843E-4</v>
      </c>
      <c r="H93"/>
    </row>
    <row r="94" spans="1:8" x14ac:dyDescent="0.25">
      <c r="A94" s="25">
        <v>35339</v>
      </c>
      <c r="B94" s="49">
        <v>2.6702269692923997E-2</v>
      </c>
      <c r="C94" s="50">
        <v>2.2840119165839168E-2</v>
      </c>
      <c r="D94" s="59">
        <f t="shared" si="11"/>
        <v>2.2757792125880593E-2</v>
      </c>
      <c r="E94" s="32">
        <f t="shared" si="8"/>
        <v>-2.7216071917400726E-3</v>
      </c>
      <c r="F94" s="32">
        <f t="shared" si="9"/>
        <v>-8.2327039958574738E-5</v>
      </c>
      <c r="G94" s="44">
        <f t="shared" si="10"/>
        <v>6.7777415083407613E-7</v>
      </c>
      <c r="H94"/>
    </row>
    <row r="95" spans="1:8" x14ac:dyDescent="0.25">
      <c r="A95" s="25">
        <v>35370</v>
      </c>
      <c r="B95" s="49">
        <v>2.736982643524688E-2</v>
      </c>
      <c r="C95" s="50">
        <v>2.5870646766169125E-2</v>
      </c>
      <c r="D95" s="59">
        <f t="shared" si="11"/>
        <v>2.2996375961381505E-2</v>
      </c>
      <c r="E95" s="32">
        <f t="shared" si="8"/>
        <v>-8.2327039958574738E-5</v>
      </c>
      <c r="F95" s="32">
        <f t="shared" si="9"/>
        <v>-2.8742708047876202E-3</v>
      </c>
      <c r="G95" s="44">
        <f t="shared" si="10"/>
        <v>8.2614326592544735E-4</v>
      </c>
      <c r="H95"/>
    </row>
    <row r="96" spans="1:8" x14ac:dyDescent="0.25">
      <c r="A96" s="25">
        <v>35400</v>
      </c>
      <c r="B96" s="49">
        <v>2.4552090245520963E-2</v>
      </c>
      <c r="C96" s="50">
        <v>1.8719211822660231E-2</v>
      </c>
      <c r="D96" s="59">
        <f t="shared" si="11"/>
        <v>2.625026281753742E-2</v>
      </c>
      <c r="E96" s="32">
        <f t="shared" si="8"/>
        <v>-2.8742708047876202E-3</v>
      </c>
      <c r="F96" s="32">
        <f t="shared" si="9"/>
        <v>7.5310509948771885E-3</v>
      </c>
      <c r="G96" s="44">
        <f t="shared" si="10"/>
        <v>5.6716729087440696E-3</v>
      </c>
      <c r="H96"/>
    </row>
    <row r="97" spans="1:8" x14ac:dyDescent="0.25">
      <c r="A97" s="25">
        <v>35431</v>
      </c>
      <c r="B97" s="49">
        <v>2.7962716378162611E-2</v>
      </c>
      <c r="C97" s="50">
        <v>1.5686274509803866E-2</v>
      </c>
      <c r="D97" s="59">
        <f t="shared" si="11"/>
        <v>1.8014967574056569E-2</v>
      </c>
      <c r="E97" s="32">
        <f t="shared" si="8"/>
        <v>7.5310509948771885E-3</v>
      </c>
      <c r="F97" s="32">
        <f t="shared" si="9"/>
        <v>2.3286930642527036E-3</v>
      </c>
      <c r="G97" s="44">
        <f t="shared" si="10"/>
        <v>5.4228113874986461E-4</v>
      </c>
      <c r="H97"/>
    </row>
    <row r="98" spans="1:8" x14ac:dyDescent="0.25">
      <c r="A98" s="25">
        <v>35462</v>
      </c>
      <c r="B98" s="49">
        <v>2.7170311464546071E-2</v>
      </c>
      <c r="C98" s="50">
        <v>1.2732615083251853E-2</v>
      </c>
      <c r="D98" s="59">
        <f t="shared" si="11"/>
        <v>1.5121634381415104E-2</v>
      </c>
      <c r="E98" s="32">
        <f t="shared" si="8"/>
        <v>2.3286930642527036E-3</v>
      </c>
      <c r="F98" s="32">
        <f t="shared" si="9"/>
        <v>2.3890192981632519E-3</v>
      </c>
      <c r="G98" s="44">
        <f t="shared" si="10"/>
        <v>5.7074132069964364E-4</v>
      </c>
      <c r="H98"/>
    </row>
    <row r="99" spans="1:8" x14ac:dyDescent="0.25">
      <c r="A99" s="25">
        <v>35490</v>
      </c>
      <c r="B99" s="49">
        <v>2.5742574257425765E-2</v>
      </c>
      <c r="C99" s="50">
        <v>8.7890625E-3</v>
      </c>
      <c r="D99" s="59">
        <f t="shared" si="11"/>
        <v>1.170235834647706E-2</v>
      </c>
      <c r="E99" s="32">
        <f t="shared" si="8"/>
        <v>2.3890192981632519E-3</v>
      </c>
      <c r="F99" s="32">
        <f t="shared" si="9"/>
        <v>2.9132958464770601E-3</v>
      </c>
      <c r="G99" s="44">
        <f t="shared" si="10"/>
        <v>8.4872926891004907E-4</v>
      </c>
      <c r="H99"/>
    </row>
    <row r="100" spans="1:8" x14ac:dyDescent="0.25">
      <c r="A100" s="25">
        <v>35521</v>
      </c>
      <c r="B100" s="49">
        <v>2.4246395806029053E-2</v>
      </c>
      <c r="C100" s="50">
        <v>6.8159688412852137E-3</v>
      </c>
      <c r="D100" s="59">
        <f t="shared" si="11"/>
        <v>8.2201973728289902E-3</v>
      </c>
      <c r="E100" s="32">
        <f t="shared" si="8"/>
        <v>2.9132958464770601E-3</v>
      </c>
      <c r="F100" s="32">
        <f t="shared" si="9"/>
        <v>1.4042285315437764E-3</v>
      </c>
      <c r="G100" s="44">
        <f t="shared" si="10"/>
        <v>1.9718577688015908E-4</v>
      </c>
      <c r="H100"/>
    </row>
    <row r="101" spans="1:8" x14ac:dyDescent="0.25">
      <c r="A101" s="25">
        <v>35551</v>
      </c>
      <c r="B101" s="49">
        <v>2.6160889470242088E-2</v>
      </c>
      <c r="C101" s="50">
        <v>7.78967867575453E-3</v>
      </c>
      <c r="D101" s="59">
        <f t="shared" si="11"/>
        <v>6.6197362039273873E-3</v>
      </c>
      <c r="E101" s="32">
        <f t="shared" si="8"/>
        <v>1.4042285315437764E-3</v>
      </c>
      <c r="F101" s="32">
        <f t="shared" si="9"/>
        <v>-1.1699424718271427E-3</v>
      </c>
      <c r="G101" s="44">
        <f t="shared" si="10"/>
        <v>1.3687653873850045E-4</v>
      </c>
      <c r="H101"/>
    </row>
    <row r="102" spans="1:8" x14ac:dyDescent="0.25">
      <c r="A102" s="25">
        <v>35582</v>
      </c>
      <c r="B102" s="49">
        <v>2.9411764705882248E-2</v>
      </c>
      <c r="C102" s="50">
        <v>7.8048780487804947E-3</v>
      </c>
      <c r="D102" s="59">
        <f t="shared" si="11"/>
        <v>8.210527580943516E-3</v>
      </c>
      <c r="E102" s="32">
        <f t="shared" si="8"/>
        <v>-1.1699424718271427E-3</v>
      </c>
      <c r="F102" s="32">
        <f t="shared" si="9"/>
        <v>4.0564953216302123E-4</v>
      </c>
      <c r="G102" s="44">
        <f t="shared" si="10"/>
        <v>1.6455154294407801E-5</v>
      </c>
      <c r="H102"/>
    </row>
    <row r="103" spans="1:8" x14ac:dyDescent="0.25">
      <c r="A103" s="25">
        <v>35612</v>
      </c>
      <c r="B103" s="49">
        <v>3.3464566929133799E-2</v>
      </c>
      <c r="C103" s="50">
        <v>1.1718749999999778E-2</v>
      </c>
      <c r="D103" s="59">
        <f t="shared" si="11"/>
        <v>8.6562257611352764E-3</v>
      </c>
      <c r="E103" s="32">
        <f t="shared" si="8"/>
        <v>4.0564953216302123E-4</v>
      </c>
      <c r="F103" s="32">
        <f t="shared" si="9"/>
        <v>-3.0625242388645016E-3</v>
      </c>
      <c r="G103" s="44">
        <f t="shared" si="10"/>
        <v>9.3790547136325957E-4</v>
      </c>
      <c r="H103"/>
    </row>
    <row r="104" spans="1:8" x14ac:dyDescent="0.25">
      <c r="A104" s="25">
        <v>35643</v>
      </c>
      <c r="B104" s="49">
        <v>3.5271064663618512E-2</v>
      </c>
      <c r="C104" s="50">
        <v>1.2682926829268304E-2</v>
      </c>
      <c r="D104" s="59">
        <f t="shared" si="11"/>
        <v>1.3222157705782821E-2</v>
      </c>
      <c r="E104" s="32">
        <f t="shared" si="8"/>
        <v>-3.0625242388645016E-3</v>
      </c>
      <c r="F104" s="32">
        <f t="shared" si="9"/>
        <v>5.3923087651451714E-4</v>
      </c>
      <c r="G104" s="44">
        <f t="shared" si="10"/>
        <v>2.9076993818661444E-5</v>
      </c>
      <c r="H104"/>
    </row>
    <row r="105" spans="1:8" x14ac:dyDescent="0.25">
      <c r="A105" s="25">
        <v>35674</v>
      </c>
      <c r="B105" s="49">
        <v>3.5760728218465543E-2</v>
      </c>
      <c r="C105" s="50">
        <v>9.7181729834792119E-3</v>
      </c>
      <c r="D105" s="59">
        <f t="shared" si="11"/>
        <v>1.3924614901405967E-2</v>
      </c>
      <c r="E105" s="32">
        <f t="shared" si="8"/>
        <v>5.3923087651451714E-4</v>
      </c>
      <c r="F105" s="32">
        <f t="shared" si="9"/>
        <v>4.2064419179267554E-3</v>
      </c>
      <c r="G105" s="44">
        <f t="shared" si="10"/>
        <v>1.769415360889132E-3</v>
      </c>
      <c r="H105"/>
    </row>
    <row r="106" spans="1:8" x14ac:dyDescent="0.25">
      <c r="A106" s="25">
        <v>35704</v>
      </c>
      <c r="B106" s="49">
        <v>3.706111833550052E-2</v>
      </c>
      <c r="C106" s="50">
        <v>8.7378640776698546E-3</v>
      </c>
      <c r="D106" s="59">
        <f t="shared" si="11"/>
        <v>1.0609719614142851E-2</v>
      </c>
      <c r="E106" s="32">
        <f t="shared" si="8"/>
        <v>4.2064419179267554E-3</v>
      </c>
      <c r="F106" s="32">
        <f t="shared" si="9"/>
        <v>1.8718555364729966E-3</v>
      </c>
      <c r="G106" s="44">
        <f t="shared" si="10"/>
        <v>3.5038431494246097E-4</v>
      </c>
      <c r="H106"/>
    </row>
    <row r="107" spans="1:8" x14ac:dyDescent="0.25">
      <c r="A107" s="25">
        <v>35735</v>
      </c>
      <c r="B107" s="49">
        <v>3.7037037037036979E-2</v>
      </c>
      <c r="C107" s="50">
        <v>5.8195926285160571E-3</v>
      </c>
      <c r="D107" s="59">
        <f t="shared" si="11"/>
        <v>9.3283504125328525E-3</v>
      </c>
      <c r="E107" s="32">
        <f t="shared" si="8"/>
        <v>1.8718555364729966E-3</v>
      </c>
      <c r="F107" s="32">
        <f t="shared" si="9"/>
        <v>3.5087577840167954E-3</v>
      </c>
      <c r="G107" s="44">
        <f t="shared" si="10"/>
        <v>1.2311381186898454E-3</v>
      </c>
      <c r="H107"/>
    </row>
    <row r="108" spans="1:8" x14ac:dyDescent="0.25">
      <c r="A108" s="25">
        <v>35765</v>
      </c>
      <c r="B108" s="49">
        <v>3.6269430051813378E-2</v>
      </c>
      <c r="C108" s="50">
        <v>5.8027079303675233E-3</v>
      </c>
      <c r="D108" s="59">
        <f t="shared" si="11"/>
        <v>6.0597340201352596E-3</v>
      </c>
      <c r="E108" s="32">
        <f t="shared" si="8"/>
        <v>3.5087577840167954E-3</v>
      </c>
      <c r="F108" s="32">
        <f t="shared" si="9"/>
        <v>2.5702608976773626E-4</v>
      </c>
      <c r="G108" s="44">
        <f t="shared" si="10"/>
        <v>6.6062410821292412E-6</v>
      </c>
      <c r="H108"/>
    </row>
    <row r="109" spans="1:8" x14ac:dyDescent="0.25">
      <c r="A109" s="25">
        <v>35796</v>
      </c>
      <c r="B109" s="49">
        <v>3.303108808290145E-2</v>
      </c>
      <c r="C109" s="50">
        <v>3.8610038610038533E-3</v>
      </c>
      <c r="D109" s="59">
        <f t="shared" si="11"/>
        <v>6.4467968783525958E-3</v>
      </c>
      <c r="E109" s="32">
        <f t="shared" si="8"/>
        <v>2.5702608976773626E-4</v>
      </c>
      <c r="F109" s="32">
        <f t="shared" si="9"/>
        <v>2.5857930173487425E-3</v>
      </c>
      <c r="G109" s="44">
        <f t="shared" si="10"/>
        <v>6.6863255285695147E-4</v>
      </c>
      <c r="H109"/>
    </row>
    <row r="110" spans="1:8" x14ac:dyDescent="0.25">
      <c r="A110" s="25">
        <v>35827</v>
      </c>
      <c r="B110" s="49">
        <v>3.4193548387096762E-2</v>
      </c>
      <c r="C110" s="50">
        <v>4.8355899419729731E-3</v>
      </c>
      <c r="D110" s="59">
        <f t="shared" si="11"/>
        <v>4.4129278429548349E-3</v>
      </c>
      <c r="E110" s="32">
        <f t="shared" si="8"/>
        <v>2.5857930173487425E-3</v>
      </c>
      <c r="F110" s="32">
        <f t="shared" si="9"/>
        <v>-4.2266209901813817E-4</v>
      </c>
      <c r="G110" s="44">
        <f t="shared" si="10"/>
        <v>1.7864324994641845E-5</v>
      </c>
      <c r="H110"/>
    </row>
    <row r="111" spans="1:8" x14ac:dyDescent="0.25">
      <c r="A111" s="25">
        <v>35855</v>
      </c>
      <c r="B111" s="49">
        <v>3.474903474903468E-2</v>
      </c>
      <c r="C111" s="50">
        <v>8.7124878993223298E-3</v>
      </c>
      <c r="D111" s="59">
        <f t="shared" si="11"/>
        <v>5.9303881855833117E-3</v>
      </c>
      <c r="E111" s="32">
        <f t="shared" si="8"/>
        <v>-4.2266209901813817E-4</v>
      </c>
      <c r="F111" s="32">
        <f t="shared" si="9"/>
        <v>-2.7820997137390181E-3</v>
      </c>
      <c r="G111" s="44">
        <f t="shared" si="10"/>
        <v>7.7400788171867274E-4</v>
      </c>
      <c r="H111"/>
    </row>
    <row r="112" spans="1:8" x14ac:dyDescent="0.25">
      <c r="A112" s="25">
        <v>35886</v>
      </c>
      <c r="B112" s="49">
        <v>4.0307101727447003E-2</v>
      </c>
      <c r="C112" s="50">
        <v>9.6711798839459462E-3</v>
      </c>
      <c r="D112" s="59">
        <f t="shared" si="11"/>
        <v>1.0323222229229269E-2</v>
      </c>
      <c r="E112" s="32">
        <f t="shared" si="8"/>
        <v>-2.7820997137390181E-3</v>
      </c>
      <c r="F112" s="32">
        <f t="shared" si="9"/>
        <v>6.5204234528332301E-4</v>
      </c>
      <c r="G112" s="44">
        <f t="shared" si="10"/>
        <v>4.2515922004257625E-5</v>
      </c>
      <c r="H112"/>
    </row>
    <row r="113" spans="1:8" x14ac:dyDescent="0.25">
      <c r="A113" s="25">
        <v>35916</v>
      </c>
      <c r="B113" s="49">
        <v>4.2065009560229516E-2</v>
      </c>
      <c r="C113" s="50">
        <v>9.6618357487923134E-3</v>
      </c>
      <c r="D113" s="59">
        <f t="shared" si="11"/>
        <v>1.135959504480972E-2</v>
      </c>
      <c r="E113" s="32">
        <f t="shared" ref="E113:E132" si="12">D112-C112</f>
        <v>6.5204234528332301E-4</v>
      </c>
      <c r="F113" s="32">
        <f t="shared" ref="F113:F132" si="13">D113-C113</f>
        <v>1.6977592960174068E-3</v>
      </c>
      <c r="G113" s="44">
        <f t="shared" ref="G113:G132" si="14">100*(F113^2)</f>
        <v>2.8823866272135209E-4</v>
      </c>
      <c r="H113"/>
    </row>
    <row r="114" spans="1:8" x14ac:dyDescent="0.25">
      <c r="A114" s="25">
        <v>35947</v>
      </c>
      <c r="B114" s="49">
        <v>3.7460317460317416E-2</v>
      </c>
      <c r="C114" s="50">
        <v>1.0648596321394033E-2</v>
      </c>
      <c r="D114" s="59">
        <f t="shared" si="11"/>
        <v>1.1026007140058205E-2</v>
      </c>
      <c r="E114" s="32">
        <f t="shared" si="12"/>
        <v>1.6977592960174068E-3</v>
      </c>
      <c r="F114" s="32">
        <f t="shared" si="13"/>
        <v>3.7741081866417281E-4</v>
      </c>
      <c r="G114" s="44">
        <f t="shared" si="14"/>
        <v>1.4243892604476114E-5</v>
      </c>
      <c r="H114"/>
    </row>
    <row r="115" spans="1:8" x14ac:dyDescent="0.25">
      <c r="A115" s="25">
        <v>35977</v>
      </c>
      <c r="B115" s="49">
        <v>3.4920634920635019E-2</v>
      </c>
      <c r="C115" s="50">
        <v>7.7220077220079286E-3</v>
      </c>
      <c r="D115" s="59">
        <f t="shared" si="11"/>
        <v>1.1670221703125478E-2</v>
      </c>
      <c r="E115" s="32">
        <f t="shared" si="12"/>
        <v>3.7741081866417281E-4</v>
      </c>
      <c r="F115" s="32">
        <f t="shared" si="13"/>
        <v>3.9482139811175491E-3</v>
      </c>
      <c r="G115" s="44">
        <f t="shared" si="14"/>
        <v>1.5588393640692084E-3</v>
      </c>
      <c r="H115"/>
    </row>
    <row r="116" spans="1:8" x14ac:dyDescent="0.25">
      <c r="A116" s="25">
        <v>36008</v>
      </c>
      <c r="B116" s="49">
        <v>3.2807570977917866E-2</v>
      </c>
      <c r="C116" s="50">
        <v>4.81695568400764E-3</v>
      </c>
      <c r="D116" s="59">
        <f t="shared" ref="D116:D132" si="15">($B$4*B116+$B$5*$C115+$B$6*($C115-$C112)+$B$7)-($B$4*B115+$B$5*$C114+$B$6*($C114-$C111)+$B$7-$C115)*$B$8</f>
        <v>8.2207859583283919E-3</v>
      </c>
      <c r="E116" s="32">
        <f t="shared" si="12"/>
        <v>3.9482139811175491E-3</v>
      </c>
      <c r="F116" s="32">
        <f t="shared" si="13"/>
        <v>3.4038302743207519E-3</v>
      </c>
      <c r="G116" s="44">
        <f t="shared" si="14"/>
        <v>1.1586060536382485E-3</v>
      </c>
      <c r="H116"/>
    </row>
    <row r="117" spans="1:8" x14ac:dyDescent="0.25">
      <c r="A117" s="25">
        <v>36039</v>
      </c>
      <c r="B117" s="49">
        <v>3.2015065913370888E-2</v>
      </c>
      <c r="C117" s="50">
        <v>2.887391722810273E-3</v>
      </c>
      <c r="D117" s="59">
        <f t="shared" si="15"/>
        <v>5.1824160515347717E-3</v>
      </c>
      <c r="E117" s="32">
        <f t="shared" si="12"/>
        <v>3.4038302743207519E-3</v>
      </c>
      <c r="F117" s="32">
        <f t="shared" si="13"/>
        <v>2.2950243287244987E-3</v>
      </c>
      <c r="G117" s="44">
        <f t="shared" si="14"/>
        <v>5.2671366694373358E-4</v>
      </c>
      <c r="H117"/>
    </row>
    <row r="118" spans="1:8" x14ac:dyDescent="0.25">
      <c r="A118" s="25">
        <v>36069</v>
      </c>
      <c r="B118" s="49">
        <v>3.1347962382445083E-2</v>
      </c>
      <c r="C118" s="50">
        <v>9.6246390760335032E-4</v>
      </c>
      <c r="D118" s="59">
        <f t="shared" si="15"/>
        <v>3.1207686149663377E-3</v>
      </c>
      <c r="E118" s="32">
        <f t="shared" si="12"/>
        <v>2.2950243287244987E-3</v>
      </c>
      <c r="F118" s="32">
        <f t="shared" si="13"/>
        <v>2.1583047073629874E-3</v>
      </c>
      <c r="G118" s="44">
        <f t="shared" si="14"/>
        <v>4.6582792098252303E-4</v>
      </c>
      <c r="H118"/>
    </row>
    <row r="119" spans="1:8" x14ac:dyDescent="0.25">
      <c r="A119" s="25">
        <v>36100</v>
      </c>
      <c r="B119" s="49">
        <v>3.007518796992481E-2</v>
      </c>
      <c r="C119" s="50">
        <v>9.6432015429126494E-4</v>
      </c>
      <c r="D119" s="59">
        <f t="shared" si="15"/>
        <v>1.3777719931948121E-3</v>
      </c>
      <c r="E119" s="32">
        <f t="shared" si="12"/>
        <v>2.1583047073629874E-3</v>
      </c>
      <c r="F119" s="32">
        <f t="shared" si="13"/>
        <v>4.1345183890354712E-4</v>
      </c>
      <c r="G119" s="44">
        <f t="shared" si="14"/>
        <v>1.7094242309272466E-5</v>
      </c>
      <c r="H119"/>
    </row>
    <row r="120" spans="1:8" x14ac:dyDescent="0.25">
      <c r="A120" s="25">
        <v>36130</v>
      </c>
      <c r="B120" s="49">
        <v>2.750000000000008E-2</v>
      </c>
      <c r="C120" s="50">
        <v>-9.6153846153845812E-4</v>
      </c>
      <c r="D120" s="59">
        <f t="shared" si="15"/>
        <v>1.7072625151597046E-3</v>
      </c>
      <c r="E120" s="32">
        <f t="shared" si="12"/>
        <v>4.1345183890354712E-4</v>
      </c>
      <c r="F120" s="32">
        <f t="shared" si="13"/>
        <v>2.6688009766981627E-3</v>
      </c>
      <c r="G120" s="44">
        <f t="shared" si="14"/>
        <v>7.1224986532250666E-4</v>
      </c>
      <c r="H120"/>
    </row>
    <row r="121" spans="1:8" x14ac:dyDescent="0.25">
      <c r="A121" s="25">
        <v>36161</v>
      </c>
      <c r="B121" s="49">
        <v>2.4451410658307138E-2</v>
      </c>
      <c r="C121" s="50">
        <v>-9.6153846153845812E-4</v>
      </c>
      <c r="D121" s="82">
        <f t="shared" si="15"/>
        <v>-3.4667182237043119E-4</v>
      </c>
      <c r="E121" s="32">
        <f t="shared" si="12"/>
        <v>2.6688009766981627E-3</v>
      </c>
      <c r="F121" s="32">
        <f t="shared" si="13"/>
        <v>6.1486663916802693E-4</v>
      </c>
      <c r="G121" s="44">
        <f t="shared" si="14"/>
        <v>3.7806098396178463E-5</v>
      </c>
      <c r="H121"/>
    </row>
    <row r="122" spans="1:8" x14ac:dyDescent="0.25">
      <c r="A122" s="25">
        <v>36192</v>
      </c>
      <c r="B122" s="49">
        <v>2.1210230817217512E-2</v>
      </c>
      <c r="C122" s="50">
        <v>1.9249278152069227E-3</v>
      </c>
      <c r="D122" s="82">
        <f t="shared" si="15"/>
        <v>-1.2808328730026233E-4</v>
      </c>
      <c r="E122" s="32">
        <f t="shared" si="12"/>
        <v>6.1486663916802693E-4</v>
      </c>
      <c r="F122" s="32">
        <f t="shared" si="13"/>
        <v>-2.053011102507185E-3</v>
      </c>
      <c r="G122" s="44">
        <f t="shared" si="14"/>
        <v>4.2148545870177674E-4</v>
      </c>
      <c r="H122"/>
    </row>
    <row r="123" spans="1:8" x14ac:dyDescent="0.25">
      <c r="A123" s="25">
        <v>36220</v>
      </c>
      <c r="B123" s="49">
        <v>2.0522388059701413E-2</v>
      </c>
      <c r="C123" s="50">
        <v>4.7984644913627861E-3</v>
      </c>
      <c r="D123" s="59">
        <f t="shared" si="15"/>
        <v>3.0502079647837187E-3</v>
      </c>
      <c r="E123" s="32">
        <f t="shared" si="12"/>
        <v>-2.053011102507185E-3</v>
      </c>
      <c r="F123" s="32">
        <f t="shared" si="13"/>
        <v>-1.7482565265790674E-3</v>
      </c>
      <c r="G123" s="44">
        <f t="shared" si="14"/>
        <v>3.0564008827263056E-4</v>
      </c>
      <c r="H123"/>
    </row>
    <row r="124" spans="1:8" x14ac:dyDescent="0.25">
      <c r="A124" s="25">
        <v>36251</v>
      </c>
      <c r="B124" s="49">
        <v>1.5990159901599021E-2</v>
      </c>
      <c r="C124" s="50">
        <v>9.5785440613027628E-3</v>
      </c>
      <c r="D124" s="59">
        <f t="shared" si="15"/>
        <v>6.0974358164061068E-3</v>
      </c>
      <c r="E124" s="32">
        <f t="shared" si="12"/>
        <v>-1.7482565265790674E-3</v>
      </c>
      <c r="F124" s="32">
        <f t="shared" si="13"/>
        <v>-3.481108244896656E-3</v>
      </c>
      <c r="G124" s="44">
        <f t="shared" si="14"/>
        <v>1.2118114612687477E-3</v>
      </c>
      <c r="H124"/>
    </row>
    <row r="125" spans="1:8" x14ac:dyDescent="0.25">
      <c r="A125" s="25">
        <v>36281</v>
      </c>
      <c r="B125" s="49">
        <v>1.2844036697247763E-2</v>
      </c>
      <c r="C125" s="50">
        <v>9.5693779904306719E-3</v>
      </c>
      <c r="D125" s="59">
        <f t="shared" si="15"/>
        <v>1.110783178214734E-2</v>
      </c>
      <c r="E125" s="32">
        <f t="shared" si="12"/>
        <v>-3.481108244896656E-3</v>
      </c>
      <c r="F125" s="32">
        <f t="shared" si="13"/>
        <v>1.5384537917166683E-3</v>
      </c>
      <c r="G125" s="44">
        <f t="shared" si="14"/>
        <v>2.3668400692473937E-4</v>
      </c>
      <c r="H125"/>
    </row>
    <row r="126" spans="1:8" x14ac:dyDescent="0.25">
      <c r="A126" s="25">
        <v>36312</v>
      </c>
      <c r="B126" s="49">
        <v>1.346389228886169E-2</v>
      </c>
      <c r="C126" s="50">
        <v>9.5785440613027628E-3</v>
      </c>
      <c r="D126" s="59">
        <f t="shared" si="15"/>
        <v>1.0504747710439398E-2</v>
      </c>
      <c r="E126" s="32">
        <f t="shared" si="12"/>
        <v>1.5384537917166683E-3</v>
      </c>
      <c r="F126" s="32">
        <f t="shared" si="13"/>
        <v>9.2620364913663551E-4</v>
      </c>
      <c r="G126" s="44">
        <f t="shared" si="14"/>
        <v>8.5785319967401986E-5</v>
      </c>
      <c r="H126"/>
    </row>
    <row r="127" spans="1:8" x14ac:dyDescent="0.25">
      <c r="A127" s="25">
        <v>36342</v>
      </c>
      <c r="B127" s="49">
        <v>1.2883435582822012E-2</v>
      </c>
      <c r="C127" s="50">
        <v>1.1494252873563093E-2</v>
      </c>
      <c r="D127" s="59">
        <f t="shared" si="15"/>
        <v>1.0226730584724578E-2</v>
      </c>
      <c r="E127" s="32">
        <f t="shared" si="12"/>
        <v>9.2620364913663551E-4</v>
      </c>
      <c r="F127" s="32">
        <f t="shared" si="13"/>
        <v>-1.2675222888385157E-3</v>
      </c>
      <c r="G127" s="44">
        <f t="shared" si="14"/>
        <v>1.6066127527024297E-4</v>
      </c>
      <c r="H127"/>
    </row>
    <row r="128" spans="1:8" x14ac:dyDescent="0.25">
      <c r="A128" s="25">
        <v>36373</v>
      </c>
      <c r="B128" s="49">
        <v>1.0995723885155906E-2</v>
      </c>
      <c r="C128" s="50">
        <v>1.3422818791946289E-2</v>
      </c>
      <c r="D128" s="59">
        <f t="shared" si="15"/>
        <v>1.1835293005626198E-2</v>
      </c>
      <c r="E128" s="32">
        <f t="shared" si="12"/>
        <v>-1.2675222888385157E-3</v>
      </c>
      <c r="F128" s="32">
        <f t="shared" si="13"/>
        <v>-1.5875257863200917E-3</v>
      </c>
      <c r="G128" s="44">
        <f t="shared" si="14"/>
        <v>2.5202381222312256E-4</v>
      </c>
      <c r="H128"/>
    </row>
    <row r="129" spans="1:8" x14ac:dyDescent="0.25">
      <c r="A129" s="25">
        <v>36404</v>
      </c>
      <c r="B129" s="49">
        <v>1.0948905109488871E-2</v>
      </c>
      <c r="C129" s="50">
        <v>1.7274472168905985E-2</v>
      </c>
      <c r="D129" s="59">
        <f t="shared" si="15"/>
        <v>1.388050766621568E-2</v>
      </c>
      <c r="E129" s="32">
        <f t="shared" si="12"/>
        <v>-1.5875257863200917E-3</v>
      </c>
      <c r="F129" s="32">
        <f t="shared" si="13"/>
        <v>-3.3939645026903054E-3</v>
      </c>
      <c r="G129" s="44">
        <f t="shared" si="14"/>
        <v>1.1518995045521853E-3</v>
      </c>
      <c r="H129"/>
    </row>
    <row r="130" spans="1:8" x14ac:dyDescent="0.25">
      <c r="A130" s="25">
        <v>36434</v>
      </c>
      <c r="B130" s="49">
        <v>1.2158054711246091E-2</v>
      </c>
      <c r="C130" s="50">
        <v>1.9230769230769162E-2</v>
      </c>
      <c r="D130" s="59">
        <f t="shared" si="15"/>
        <v>1.8062512755449803E-2</v>
      </c>
      <c r="E130" s="32">
        <f t="shared" si="12"/>
        <v>-3.3939645026903054E-3</v>
      </c>
      <c r="F130" s="32">
        <f t="shared" si="13"/>
        <v>-1.1682564753193597E-3</v>
      </c>
      <c r="G130" s="44">
        <f t="shared" si="14"/>
        <v>1.3648231921256138E-4</v>
      </c>
      <c r="H130"/>
    </row>
    <row r="131" spans="1:8" x14ac:dyDescent="0.25">
      <c r="A131" s="25">
        <v>36465</v>
      </c>
      <c r="B131" s="49">
        <v>1.3990267639902632E-2</v>
      </c>
      <c r="C131" s="50">
        <v>2.1194605009633882E-2</v>
      </c>
      <c r="D131" s="59">
        <f t="shared" si="15"/>
        <v>1.9832570610579005E-2</v>
      </c>
      <c r="E131" s="32">
        <f t="shared" si="12"/>
        <v>-1.1682564753193597E-3</v>
      </c>
      <c r="F131" s="32">
        <f t="shared" si="13"/>
        <v>-1.3620343990548775E-3</v>
      </c>
      <c r="G131" s="44">
        <f t="shared" si="14"/>
        <v>1.8551377042087813E-4</v>
      </c>
      <c r="H131"/>
    </row>
    <row r="132" spans="1:8" x14ac:dyDescent="0.25">
      <c r="A132" s="26">
        <v>36495</v>
      </c>
      <c r="B132" s="51">
        <v>1.7639902676399144E-2</v>
      </c>
      <c r="C132" s="50">
        <v>2.3099133782483072E-2</v>
      </c>
      <c r="D132" s="60">
        <f t="shared" si="15"/>
        <v>2.1807790613835129E-2</v>
      </c>
      <c r="E132" s="45">
        <f t="shared" si="12"/>
        <v>-1.3620343990548775E-3</v>
      </c>
      <c r="F132" s="45">
        <f t="shared" si="13"/>
        <v>-1.2913431686479432E-3</v>
      </c>
      <c r="G132" s="46">
        <f t="shared" si="14"/>
        <v>1.6675671792137101E-4</v>
      </c>
      <c r="H132"/>
    </row>
    <row r="133" spans="1:8" x14ac:dyDescent="0.25">
      <c r="A133" s="33">
        <v>36526</v>
      </c>
      <c r="B133" s="93">
        <v>1.9599999999999999E-2</v>
      </c>
      <c r="C133" s="94">
        <v>2.4E-2</v>
      </c>
      <c r="D133" s="54">
        <f>($B$4*B133+$B$5*$C132+$B$6*$G$4+$B$7)</f>
        <v>2.3443935473859402E-2</v>
      </c>
      <c r="E133" s="54"/>
      <c r="F133" s="34"/>
      <c r="G133"/>
      <c r="H133"/>
    </row>
    <row r="134" spans="1:8" x14ac:dyDescent="0.25">
      <c r="A134" s="33">
        <v>36557</v>
      </c>
      <c r="B134" s="93">
        <v>2.3E-2</v>
      </c>
      <c r="C134" s="95">
        <v>2.3E-2</v>
      </c>
      <c r="D134" s="54">
        <f t="shared" ref="D134:D156" si="16">($B$4*B134+$B$5*$C133+$B$6*$G$4+$B$7)</f>
        <v>2.4400318800000001E-2</v>
      </c>
      <c r="E134" s="54"/>
      <c r="F134" s="81"/>
      <c r="G134"/>
      <c r="H134"/>
    </row>
    <row r="135" spans="1:8" x14ac:dyDescent="0.25">
      <c r="A135" s="33">
        <v>36586</v>
      </c>
      <c r="B135" s="92">
        <v>2.3E-2</v>
      </c>
      <c r="C135" s="67">
        <f>D135</f>
        <v>2.3455883800000001E-2</v>
      </c>
      <c r="D135" s="54">
        <f>($B$4*B135+$B$5*$C134+$B$6*$G$4+$B$7)</f>
        <v>2.3455883800000001E-2</v>
      </c>
      <c r="E135" s="113" t="s">
        <v>40</v>
      </c>
      <c r="F135" s="114"/>
      <c r="G135" s="115"/>
      <c r="H135" s="116"/>
    </row>
    <row r="136" spans="1:8" x14ac:dyDescent="0.25">
      <c r="A136" s="33">
        <v>36617</v>
      </c>
      <c r="B136" s="92">
        <v>2.3E-2</v>
      </c>
      <c r="C136" s="67">
        <f t="shared" ref="C136:C156" si="17">D136</f>
        <v>2.3886436416653004E-2</v>
      </c>
      <c r="D136" s="54">
        <f t="shared" si="16"/>
        <v>2.3886436416653004E-2</v>
      </c>
      <c r="E136" s="54"/>
      <c r="F136" s="32"/>
    </row>
    <row r="137" spans="1:8" x14ac:dyDescent="0.25">
      <c r="A137" s="33">
        <v>36647</v>
      </c>
      <c r="B137" s="92">
        <v>2.3E-2</v>
      </c>
      <c r="C137" s="67">
        <f t="shared" si="17"/>
        <v>2.4293065377161683E-2</v>
      </c>
      <c r="D137" s="54">
        <f t="shared" si="16"/>
        <v>2.4293065377161683E-2</v>
      </c>
      <c r="E137" s="54"/>
      <c r="F137" s="32"/>
    </row>
    <row r="138" spans="1:8" x14ac:dyDescent="0.25">
      <c r="A138" s="33">
        <v>36678</v>
      </c>
      <c r="B138" s="92">
        <v>2.3E-2</v>
      </c>
      <c r="C138" s="67">
        <f t="shared" si="17"/>
        <v>2.4677099999479694E-2</v>
      </c>
      <c r="D138" s="54">
        <f t="shared" si="16"/>
        <v>2.4677099999479694E-2</v>
      </c>
      <c r="E138" s="54"/>
      <c r="F138" s="32"/>
    </row>
    <row r="139" spans="1:8" x14ac:dyDescent="0.25">
      <c r="A139" s="33">
        <v>36708</v>
      </c>
      <c r="B139" s="92">
        <v>2.3E-2</v>
      </c>
      <c r="C139" s="67">
        <f t="shared" si="17"/>
        <v>2.5039795738008606E-2</v>
      </c>
      <c r="D139" s="54">
        <f t="shared" si="16"/>
        <v>2.5039795738008606E-2</v>
      </c>
      <c r="E139" s="54"/>
      <c r="F139" s="32"/>
    </row>
    <row r="140" spans="1:8" x14ac:dyDescent="0.25">
      <c r="A140" s="33">
        <v>36739</v>
      </c>
      <c r="B140" s="92">
        <v>2.3E-2</v>
      </c>
      <c r="C140" s="67">
        <f t="shared" si="17"/>
        <v>2.538233828782616E-2</v>
      </c>
      <c r="D140" s="54">
        <f t="shared" si="16"/>
        <v>2.538233828782616E-2</v>
      </c>
      <c r="E140" s="54"/>
      <c r="F140" s="32"/>
    </row>
    <row r="141" spans="1:8" x14ac:dyDescent="0.25">
      <c r="A141" s="33">
        <v>36770</v>
      </c>
      <c r="B141" s="92">
        <v>2.3E-2</v>
      </c>
      <c r="C141" s="67">
        <f t="shared" si="17"/>
        <v>2.5705847460863102E-2</v>
      </c>
      <c r="D141" s="54">
        <f t="shared" si="16"/>
        <v>2.5705847460863102E-2</v>
      </c>
      <c r="E141" s="54"/>
      <c r="F141" s="32"/>
    </row>
    <row r="142" spans="1:8" x14ac:dyDescent="0.25">
      <c r="A142" s="33">
        <v>36800</v>
      </c>
      <c r="B142" s="92">
        <v>2.3E-2</v>
      </c>
      <c r="C142" s="67">
        <f t="shared" si="17"/>
        <v>2.6011380846700245E-2</v>
      </c>
      <c r="D142" s="54">
        <f t="shared" si="16"/>
        <v>2.6011380846700245E-2</v>
      </c>
      <c r="E142" s="54"/>
      <c r="F142" s="32"/>
    </row>
    <row r="143" spans="1:8" x14ac:dyDescent="0.25">
      <c r="A143" s="33">
        <v>36831</v>
      </c>
      <c r="B143" s="92">
        <v>2.3E-2</v>
      </c>
      <c r="C143" s="67">
        <f t="shared" si="17"/>
        <v>2.6299937269953347E-2</v>
      </c>
      <c r="D143" s="54">
        <f t="shared" si="16"/>
        <v>2.6299937269953347E-2</v>
      </c>
      <c r="E143" s="54"/>
      <c r="F143" s="32"/>
    </row>
    <row r="144" spans="1:8" x14ac:dyDescent="0.25">
      <c r="A144" s="33">
        <v>36861</v>
      </c>
      <c r="B144" s="92">
        <v>2.3E-2</v>
      </c>
      <c r="C144" s="67">
        <f t="shared" si="17"/>
        <v>2.6572460055548391E-2</v>
      </c>
      <c r="D144" s="54">
        <f t="shared" si="16"/>
        <v>2.6572460055548391E-2</v>
      </c>
      <c r="E144" s="54"/>
      <c r="F144" s="32"/>
    </row>
    <row r="145" spans="1:6" x14ac:dyDescent="0.25">
      <c r="A145" s="33">
        <v>36892</v>
      </c>
      <c r="B145" s="92">
        <v>2.3E-2</v>
      </c>
      <c r="C145" s="67">
        <f t="shared" si="17"/>
        <v>2.6829840112561846E-2</v>
      </c>
      <c r="D145" s="54">
        <f t="shared" si="16"/>
        <v>2.6829840112561846E-2</v>
      </c>
      <c r="E145" s="54"/>
      <c r="F145" s="32"/>
    </row>
    <row r="146" spans="1:6" x14ac:dyDescent="0.25">
      <c r="A146" s="33">
        <v>36923</v>
      </c>
      <c r="B146" s="92">
        <v>2.3E-2</v>
      </c>
      <c r="C146" s="67">
        <f t="shared" si="17"/>
        <v>2.7072918846707348E-2</v>
      </c>
      <c r="D146" s="54">
        <f t="shared" si="16"/>
        <v>2.7072918846707348E-2</v>
      </c>
      <c r="E146" s="54"/>
      <c r="F146" s="32"/>
    </row>
    <row r="147" spans="1:6" x14ac:dyDescent="0.25">
      <c r="A147" s="33">
        <v>36951</v>
      </c>
      <c r="B147" s="92">
        <v>2.3E-2</v>
      </c>
      <c r="C147" s="67">
        <f t="shared" si="17"/>
        <v>2.7302490910990056E-2</v>
      </c>
      <c r="D147" s="54">
        <f t="shared" si="16"/>
        <v>2.7302490910990056E-2</v>
      </c>
      <c r="E147" s="54"/>
      <c r="F147" s="32"/>
    </row>
    <row r="148" spans="1:6" x14ac:dyDescent="0.25">
      <c r="A148" s="33">
        <v>36982</v>
      </c>
      <c r="B148" s="92">
        <v>2.3E-2</v>
      </c>
      <c r="C148" s="67">
        <f t="shared" si="17"/>
        <v>2.7519306803520896E-2</v>
      </c>
      <c r="D148" s="54">
        <f t="shared" si="16"/>
        <v>2.7519306803520896E-2</v>
      </c>
      <c r="E148" s="54"/>
      <c r="F148" s="32"/>
    </row>
    <row r="149" spans="1:6" x14ac:dyDescent="0.25">
      <c r="A149" s="33">
        <v>37012</v>
      </c>
      <c r="B149" s="92">
        <v>2.3E-2</v>
      </c>
      <c r="C149" s="67">
        <f t="shared" si="17"/>
        <v>2.7724075320983258E-2</v>
      </c>
      <c r="D149" s="54">
        <f t="shared" si="16"/>
        <v>2.7724075320983258E-2</v>
      </c>
      <c r="E149" s="54"/>
      <c r="F149" s="32"/>
    </row>
    <row r="150" spans="1:6" x14ac:dyDescent="0.25">
      <c r="A150" s="33">
        <v>37043</v>
      </c>
      <c r="B150" s="92">
        <v>2.3E-2</v>
      </c>
      <c r="C150" s="67">
        <f t="shared" si="17"/>
        <v>2.7917465875772825E-2</v>
      </c>
      <c r="D150" s="54">
        <f t="shared" si="16"/>
        <v>2.7917465875772825E-2</v>
      </c>
      <c r="E150" s="54"/>
      <c r="F150" s="32"/>
    </row>
    <row r="151" spans="1:6" x14ac:dyDescent="0.25">
      <c r="A151" s="33">
        <v>37073</v>
      </c>
      <c r="B151" s="92">
        <v>2.3E-2</v>
      </c>
      <c r="C151" s="67">
        <f t="shared" si="17"/>
        <v>2.8100110684385511E-2</v>
      </c>
      <c r="D151" s="54">
        <f t="shared" si="16"/>
        <v>2.8100110684385511E-2</v>
      </c>
      <c r="E151" s="54"/>
      <c r="F151" s="32"/>
    </row>
    <row r="152" spans="1:6" x14ac:dyDescent="0.25">
      <c r="A152" s="33">
        <v>37104</v>
      </c>
      <c r="B152" s="92">
        <v>2.3E-2</v>
      </c>
      <c r="C152" s="67">
        <f t="shared" si="17"/>
        <v>2.8272606834207632E-2</v>
      </c>
      <c r="D152" s="54">
        <f t="shared" si="16"/>
        <v>2.8272606834207632E-2</v>
      </c>
      <c r="E152" s="54"/>
      <c r="F152" s="32"/>
    </row>
    <row r="153" spans="1:6" x14ac:dyDescent="0.25">
      <c r="A153" s="33">
        <v>37135</v>
      </c>
      <c r="B153" s="92">
        <v>2.3E-2</v>
      </c>
      <c r="C153" s="67">
        <f t="shared" si="17"/>
        <v>2.8435518235464887E-2</v>
      </c>
      <c r="D153" s="54">
        <f t="shared" si="16"/>
        <v>2.8435518235464887E-2</v>
      </c>
      <c r="E153" s="54"/>
      <c r="F153" s="32"/>
    </row>
    <row r="154" spans="1:6" x14ac:dyDescent="0.25">
      <c r="A154" s="33">
        <v>37165</v>
      </c>
      <c r="B154" s="92">
        <v>2.3E-2</v>
      </c>
      <c r="C154" s="67">
        <f t="shared" si="17"/>
        <v>2.8589377464711282E-2</v>
      </c>
      <c r="D154" s="54">
        <f t="shared" si="16"/>
        <v>2.8589377464711282E-2</v>
      </c>
      <c r="E154" s="54"/>
      <c r="F154" s="32"/>
    </row>
    <row r="155" spans="1:6" x14ac:dyDescent="0.25">
      <c r="A155" s="33">
        <v>37196</v>
      </c>
      <c r="B155" s="92">
        <v>2.3E-2</v>
      </c>
      <c r="C155" s="67">
        <f t="shared" si="17"/>
        <v>2.8734687505884603E-2</v>
      </c>
      <c r="D155" s="54">
        <f t="shared" si="16"/>
        <v>2.8734687505884603E-2</v>
      </c>
      <c r="E155" s="54"/>
      <c r="F155" s="32"/>
    </row>
    <row r="156" spans="1:6" x14ac:dyDescent="0.25">
      <c r="A156" s="33">
        <v>37226</v>
      </c>
      <c r="B156" s="92">
        <v>2.3E-2</v>
      </c>
      <c r="C156" s="67">
        <f t="shared" si="17"/>
        <v>2.8871923394620129E-2</v>
      </c>
      <c r="D156" s="54">
        <f t="shared" si="16"/>
        <v>2.8871923394620129E-2</v>
      </c>
      <c r="E156" s="54"/>
      <c r="F156" s="32"/>
    </row>
    <row r="157" spans="1:6" x14ac:dyDescent="0.25">
      <c r="A157" s="33">
        <v>37257</v>
      </c>
      <c r="B157" s="92">
        <v>2.3E-2</v>
      </c>
      <c r="C157" s="67">
        <f t="shared" ref="C157:C220" si="18">D157</f>
        <v>2.9001533771198063E-2</v>
      </c>
      <c r="D157" s="54">
        <f t="shared" ref="D157:D220" si="19">($B$4*B157+$B$5*$C156+$B$6*$G$4+$B$7)</f>
        <v>2.9001533771198063E-2</v>
      </c>
      <c r="E157" s="54"/>
      <c r="F157" s="32"/>
    </row>
    <row r="158" spans="1:6" x14ac:dyDescent="0.25">
      <c r="A158" s="33">
        <v>37288</v>
      </c>
      <c r="B158" s="92">
        <v>2.3E-2</v>
      </c>
      <c r="C158" s="67">
        <f t="shared" si="18"/>
        <v>2.9123942347201445E-2</v>
      </c>
      <c r="D158" s="54">
        <f t="shared" si="19"/>
        <v>2.9123942347201445E-2</v>
      </c>
      <c r="E158" s="54"/>
      <c r="F158" s="32"/>
    </row>
    <row r="159" spans="1:6" x14ac:dyDescent="0.25">
      <c r="A159" s="33">
        <v>37316</v>
      </c>
      <c r="B159" s="92">
        <v>2.3E-2</v>
      </c>
      <c r="C159" s="67">
        <f t="shared" si="18"/>
        <v>2.92395492906792E-2</v>
      </c>
      <c r="D159" s="54">
        <f t="shared" si="19"/>
        <v>2.92395492906792E-2</v>
      </c>
      <c r="E159" s="54"/>
      <c r="F159" s="32"/>
    </row>
    <row r="160" spans="1:6" x14ac:dyDescent="0.25">
      <c r="A160" s="33">
        <v>37347</v>
      </c>
      <c r="B160" s="92">
        <v>2.3E-2</v>
      </c>
      <c r="C160" s="67">
        <f t="shared" si="18"/>
        <v>2.9348732534342611E-2</v>
      </c>
      <c r="D160" s="54">
        <f t="shared" si="19"/>
        <v>2.9348732534342611E-2</v>
      </c>
      <c r="E160" s="54"/>
      <c r="F160" s="32"/>
    </row>
    <row r="161" spans="1:6" x14ac:dyDescent="0.25">
      <c r="A161" s="33">
        <v>37377</v>
      </c>
      <c r="B161" s="92">
        <v>2.3E-2</v>
      </c>
      <c r="C161" s="67">
        <f t="shared" si="18"/>
        <v>2.9451849011071864E-2</v>
      </c>
      <c r="D161" s="54">
        <f t="shared" si="19"/>
        <v>2.9451849011071864E-2</v>
      </c>
      <c r="E161" s="54"/>
      <c r="F161" s="32"/>
    </row>
    <row r="162" spans="1:6" x14ac:dyDescent="0.25">
      <c r="A162" s="33">
        <v>37408</v>
      </c>
      <c r="B162" s="92">
        <v>2.3E-2</v>
      </c>
      <c r="C162" s="67">
        <f t="shared" si="18"/>
        <v>2.9549235820771659E-2</v>
      </c>
      <c r="D162" s="54">
        <f t="shared" si="19"/>
        <v>2.9549235820771659E-2</v>
      </c>
      <c r="E162" s="54"/>
      <c r="F162" s="32"/>
    </row>
    <row r="163" spans="1:6" x14ac:dyDescent="0.25">
      <c r="A163" s="33">
        <v>37438</v>
      </c>
      <c r="B163" s="92">
        <v>2.3E-2</v>
      </c>
      <c r="C163" s="67">
        <f t="shared" si="18"/>
        <v>2.9641211332390484E-2</v>
      </c>
      <c r="D163" s="54">
        <f t="shared" si="19"/>
        <v>2.9641211332390484E-2</v>
      </c>
      <c r="E163" s="54"/>
      <c r="F163" s="32"/>
    </row>
    <row r="164" spans="1:6" x14ac:dyDescent="0.25">
      <c r="A164" s="33">
        <v>37469</v>
      </c>
      <c r="B164" s="92">
        <v>2.3E-2</v>
      </c>
      <c r="C164" s="67">
        <f t="shared" si="18"/>
        <v>2.9728076224706208E-2</v>
      </c>
      <c r="D164" s="54">
        <f t="shared" si="19"/>
        <v>2.9728076224706208E-2</v>
      </c>
      <c r="E164" s="54"/>
      <c r="F164" s="32"/>
    </row>
    <row r="165" spans="1:6" x14ac:dyDescent="0.25">
      <c r="A165" s="33">
        <v>37500</v>
      </c>
      <c r="B165" s="92">
        <v>2.3E-2</v>
      </c>
      <c r="C165" s="67">
        <f t="shared" si="18"/>
        <v>2.9810114469280408E-2</v>
      </c>
      <c r="D165" s="54">
        <f t="shared" si="19"/>
        <v>2.9810114469280408E-2</v>
      </c>
      <c r="E165" s="54"/>
      <c r="F165" s="32"/>
    </row>
    <row r="166" spans="1:6" x14ac:dyDescent="0.25">
      <c r="A166" s="33">
        <v>37530</v>
      </c>
      <c r="B166" s="92">
        <v>2.3E-2</v>
      </c>
      <c r="C166" s="67">
        <f t="shared" si="18"/>
        <v>2.9887594258794843E-2</v>
      </c>
      <c r="D166" s="54">
        <f t="shared" si="19"/>
        <v>2.9887594258794843E-2</v>
      </c>
      <c r="E166" s="54"/>
      <c r="F166" s="32"/>
    </row>
    <row r="167" spans="1:6" x14ac:dyDescent="0.25">
      <c r="A167" s="33">
        <v>37561</v>
      </c>
      <c r="B167" s="92">
        <v>2.3E-2</v>
      </c>
      <c r="C167" s="67">
        <f t="shared" si="18"/>
        <v>2.996076888380491E-2</v>
      </c>
      <c r="D167" s="54">
        <f t="shared" si="19"/>
        <v>2.996076888380491E-2</v>
      </c>
      <c r="E167" s="54"/>
      <c r="F167" s="32"/>
    </row>
    <row r="168" spans="1:6" x14ac:dyDescent="0.25">
      <c r="A168" s="33">
        <v>37591</v>
      </c>
      <c r="B168" s="92">
        <v>2.3E-2</v>
      </c>
      <c r="C168" s="67">
        <f t="shared" si="18"/>
        <v>3.0029877560776293E-2</v>
      </c>
      <c r="D168" s="54">
        <f t="shared" si="19"/>
        <v>3.0029877560776293E-2</v>
      </c>
      <c r="E168" s="54"/>
      <c r="F168" s="32"/>
    </row>
    <row r="169" spans="1:6" x14ac:dyDescent="0.25">
      <c r="A169" s="33">
        <v>37622</v>
      </c>
      <c r="B169" s="92">
        <v>2.3E-2</v>
      </c>
      <c r="C169" s="67">
        <f t="shared" si="18"/>
        <v>3.0095146214111759E-2</v>
      </c>
      <c r="D169" s="54">
        <f t="shared" si="19"/>
        <v>3.0095146214111759E-2</v>
      </c>
      <c r="E169" s="54"/>
      <c r="F169" s="32"/>
    </row>
    <row r="170" spans="1:6" x14ac:dyDescent="0.25">
      <c r="A170" s="33">
        <v>37653</v>
      </c>
      <c r="B170" s="92">
        <v>2.3E-2</v>
      </c>
      <c r="C170" s="67">
        <f t="shared" si="18"/>
        <v>3.0156788214724641E-2</v>
      </c>
      <c r="D170" s="54">
        <f t="shared" si="19"/>
        <v>3.0156788214724641E-2</v>
      </c>
      <c r="E170" s="54"/>
      <c r="F170" s="32"/>
    </row>
    <row r="171" spans="1:6" x14ac:dyDescent="0.25">
      <c r="A171" s="33">
        <v>37681</v>
      </c>
      <c r="B171" s="92">
        <v>2.3E-2</v>
      </c>
      <c r="C171" s="67">
        <f t="shared" si="18"/>
        <v>3.0215005077573468E-2</v>
      </c>
      <c r="D171" s="54">
        <f t="shared" si="19"/>
        <v>3.0215005077573468E-2</v>
      </c>
      <c r="E171" s="54"/>
      <c r="F171" s="32"/>
    </row>
    <row r="172" spans="1:6" x14ac:dyDescent="0.25">
      <c r="A172" s="33">
        <v>37712</v>
      </c>
      <c r="B172" s="92">
        <v>2.3E-2</v>
      </c>
      <c r="C172" s="67">
        <f t="shared" si="18"/>
        <v>3.0269987120438102E-2</v>
      </c>
      <c r="D172" s="54">
        <f t="shared" si="19"/>
        <v>3.0269987120438102E-2</v>
      </c>
      <c r="E172" s="54"/>
      <c r="F172" s="32"/>
    </row>
    <row r="173" spans="1:6" x14ac:dyDescent="0.25">
      <c r="A173" s="33">
        <v>37742</v>
      </c>
      <c r="B173" s="92">
        <v>2.3E-2</v>
      </c>
      <c r="C173" s="67">
        <f t="shared" si="18"/>
        <v>3.0321914086090963E-2</v>
      </c>
      <c r="D173" s="54">
        <f t="shared" si="19"/>
        <v>3.0321914086090963E-2</v>
      </c>
      <c r="E173" s="54"/>
      <c r="F173" s="32"/>
    </row>
    <row r="174" spans="1:6" x14ac:dyDescent="0.25">
      <c r="A174" s="33">
        <v>37773</v>
      </c>
      <c r="B174" s="92">
        <v>2.3E-2</v>
      </c>
      <c r="C174" s="67">
        <f t="shared" si="18"/>
        <v>3.0370955729897321E-2</v>
      </c>
      <c r="D174" s="54">
        <f t="shared" si="19"/>
        <v>3.0370955729897321E-2</v>
      </c>
      <c r="E174" s="54"/>
      <c r="F174" s="32"/>
    </row>
    <row r="175" spans="1:6" x14ac:dyDescent="0.25">
      <c r="A175" s="33">
        <v>37803</v>
      </c>
      <c r="B175" s="92">
        <v>2.3E-2</v>
      </c>
      <c r="C175" s="67">
        <f t="shared" si="18"/>
        <v>3.0417272374765578E-2</v>
      </c>
      <c r="D175" s="54">
        <f t="shared" si="19"/>
        <v>3.0417272374765578E-2</v>
      </c>
      <c r="E175" s="54"/>
      <c r="F175" s="32"/>
    </row>
    <row r="176" spans="1:6" x14ac:dyDescent="0.25">
      <c r="A176" s="33">
        <v>37834</v>
      </c>
      <c r="B176" s="92">
        <v>2.3E-2</v>
      </c>
      <c r="C176" s="67">
        <f t="shared" si="18"/>
        <v>3.046101543526173E-2</v>
      </c>
      <c r="D176" s="54">
        <f t="shared" si="19"/>
        <v>3.046101543526173E-2</v>
      </c>
      <c r="E176" s="54"/>
      <c r="F176" s="32"/>
    </row>
    <row r="177" spans="1:6" x14ac:dyDescent="0.25">
      <c r="A177" s="33">
        <v>37865</v>
      </c>
      <c r="B177" s="92">
        <v>2.3E-2</v>
      </c>
      <c r="C177" s="67">
        <f t="shared" si="18"/>
        <v>3.0502327912601414E-2</v>
      </c>
      <c r="D177" s="54">
        <f t="shared" si="19"/>
        <v>3.0502327912601414E-2</v>
      </c>
      <c r="E177" s="54"/>
      <c r="F177" s="32"/>
    </row>
    <row r="178" spans="1:6" x14ac:dyDescent="0.25">
      <c r="A178" s="33">
        <v>37895</v>
      </c>
      <c r="B178" s="92">
        <v>2.3E-2</v>
      </c>
      <c r="C178" s="67">
        <f t="shared" si="18"/>
        <v>3.0541344862137717E-2</v>
      </c>
      <c r="D178" s="54">
        <f t="shared" si="19"/>
        <v>3.0541344862137717E-2</v>
      </c>
      <c r="E178" s="54"/>
      <c r="F178" s="32"/>
    </row>
    <row r="179" spans="1:6" x14ac:dyDescent="0.25">
      <c r="A179" s="33">
        <v>37926</v>
      </c>
      <c r="B179" s="92">
        <v>2.3E-2</v>
      </c>
      <c r="C179" s="67">
        <f t="shared" si="18"/>
        <v>3.0578193834873035E-2</v>
      </c>
      <c r="D179" s="54">
        <f t="shared" si="19"/>
        <v>3.0578193834873035E-2</v>
      </c>
      <c r="E179" s="54"/>
      <c r="F179" s="32"/>
    </row>
    <row r="180" spans="1:6" x14ac:dyDescent="0.25">
      <c r="A180" s="33">
        <v>37956</v>
      </c>
      <c r="B180" s="92">
        <v>2.3E-2</v>
      </c>
      <c r="C180" s="67">
        <f t="shared" si="18"/>
        <v>3.0612995294438318E-2</v>
      </c>
      <c r="D180" s="54">
        <f t="shared" si="19"/>
        <v>3.0612995294438318E-2</v>
      </c>
      <c r="E180" s="54"/>
      <c r="F180" s="32"/>
    </row>
    <row r="181" spans="1:6" x14ac:dyDescent="0.25">
      <c r="A181" s="33">
        <v>37987</v>
      </c>
      <c r="B181" s="92">
        <v>2.3E-2</v>
      </c>
      <c r="C181" s="67">
        <f t="shared" si="18"/>
        <v>3.0645863010902854E-2</v>
      </c>
      <c r="D181" s="54">
        <f t="shared" si="19"/>
        <v>3.0645863010902854E-2</v>
      </c>
      <c r="E181" s="54"/>
      <c r="F181" s="32"/>
    </row>
    <row r="182" spans="1:6" x14ac:dyDescent="0.25">
      <c r="A182" s="33">
        <v>38018</v>
      </c>
      <c r="B182" s="92">
        <v>2.3E-2</v>
      </c>
      <c r="C182" s="67">
        <f t="shared" si="18"/>
        <v>3.0676904432702039E-2</v>
      </c>
      <c r="D182" s="54">
        <f t="shared" si="19"/>
        <v>3.0676904432702039E-2</v>
      </c>
      <c r="E182" s="54"/>
      <c r="F182" s="32"/>
    </row>
    <row r="183" spans="1:6" x14ac:dyDescent="0.25">
      <c r="A183" s="33">
        <v>38047</v>
      </c>
      <c r="B183" s="92">
        <v>2.3E-2</v>
      </c>
      <c r="C183" s="67">
        <f t="shared" si="18"/>
        <v>3.0706221037898954E-2</v>
      </c>
      <c r="D183" s="54">
        <f t="shared" si="19"/>
        <v>3.0706221037898954E-2</v>
      </c>
      <c r="E183" s="54"/>
      <c r="F183" s="32"/>
    </row>
    <row r="184" spans="1:6" x14ac:dyDescent="0.25">
      <c r="A184" s="33">
        <v>38078</v>
      </c>
      <c r="B184" s="92">
        <v>2.3E-2</v>
      </c>
      <c r="C184" s="67">
        <f t="shared" si="18"/>
        <v>3.0733908665928102E-2</v>
      </c>
      <c r="D184" s="54">
        <f t="shared" si="19"/>
        <v>3.0733908665928102E-2</v>
      </c>
      <c r="E184" s="54"/>
      <c r="F184" s="32"/>
    </row>
    <row r="185" spans="1:6" x14ac:dyDescent="0.25">
      <c r="A185" s="33">
        <v>38108</v>
      </c>
      <c r="B185" s="92">
        <v>2.3E-2</v>
      </c>
      <c r="C185" s="67">
        <f t="shared" si="18"/>
        <v>3.076005783090581E-2</v>
      </c>
      <c r="D185" s="54">
        <f t="shared" si="19"/>
        <v>3.076005783090581E-2</v>
      </c>
      <c r="E185" s="54"/>
      <c r="F185" s="32"/>
    </row>
    <row r="186" spans="1:6" x14ac:dyDescent="0.25">
      <c r="A186" s="33">
        <v>38139</v>
      </c>
      <c r="B186" s="92">
        <v>2.3E-2</v>
      </c>
      <c r="C186" s="67">
        <f t="shared" si="18"/>
        <v>3.0784754017531529E-2</v>
      </c>
      <c r="D186" s="54">
        <f t="shared" si="19"/>
        <v>3.0784754017531529E-2</v>
      </c>
      <c r="E186" s="54"/>
      <c r="F186" s="32"/>
    </row>
    <row r="187" spans="1:6" x14ac:dyDescent="0.25">
      <c r="A187" s="33">
        <v>38169</v>
      </c>
      <c r="B187" s="92">
        <v>2.3E-2</v>
      </c>
      <c r="C187" s="67">
        <f t="shared" si="18"/>
        <v>3.0808077960547391E-2</v>
      </c>
      <c r="D187" s="54">
        <f t="shared" si="19"/>
        <v>3.0808077960547391E-2</v>
      </c>
      <c r="E187" s="54"/>
      <c r="F187" s="32"/>
    </row>
    <row r="188" spans="1:6" x14ac:dyDescent="0.25">
      <c r="A188" s="33">
        <v>38200</v>
      </c>
      <c r="B188" s="92">
        <v>2.3E-2</v>
      </c>
      <c r="C188" s="67">
        <f t="shared" si="18"/>
        <v>3.0830105908669577E-2</v>
      </c>
      <c r="D188" s="54">
        <f t="shared" si="19"/>
        <v>3.0830105908669577E-2</v>
      </c>
      <c r="E188" s="54"/>
      <c r="F188" s="32"/>
    </row>
    <row r="189" spans="1:6" x14ac:dyDescent="0.25">
      <c r="A189" s="33">
        <v>38231</v>
      </c>
      <c r="B189" s="92">
        <v>2.3E-2</v>
      </c>
      <c r="C189" s="67">
        <f t="shared" si="18"/>
        <v>3.0850909873854353E-2</v>
      </c>
      <c r="D189" s="54">
        <f t="shared" si="19"/>
        <v>3.0850909873854353E-2</v>
      </c>
      <c r="E189" s="54"/>
      <c r="F189" s="32"/>
    </row>
    <row r="190" spans="1:6" x14ac:dyDescent="0.25">
      <c r="A190" s="33">
        <v>38261</v>
      </c>
      <c r="B190" s="92">
        <v>2.3E-2</v>
      </c>
      <c r="C190" s="67">
        <f t="shared" si="18"/>
        <v>3.0870557866713638E-2</v>
      </c>
      <c r="D190" s="54">
        <f t="shared" si="19"/>
        <v>3.0870557866713638E-2</v>
      </c>
      <c r="E190" s="54"/>
      <c r="F190" s="32"/>
    </row>
    <row r="191" spans="1:6" x14ac:dyDescent="0.25">
      <c r="A191" s="33">
        <v>38292</v>
      </c>
      <c r="B191" s="92">
        <v>2.3E-2</v>
      </c>
      <c r="C191" s="67">
        <f t="shared" si="18"/>
        <v>3.0889114118849696E-2</v>
      </c>
      <c r="D191" s="54">
        <f t="shared" si="19"/>
        <v>3.0889114118849696E-2</v>
      </c>
      <c r="E191" s="54"/>
      <c r="F191" s="32"/>
    </row>
    <row r="192" spans="1:6" x14ac:dyDescent="0.25">
      <c r="A192" s="33">
        <v>38322</v>
      </c>
      <c r="B192" s="92">
        <v>2.3E-2</v>
      </c>
      <c r="C192" s="67">
        <f t="shared" si="18"/>
        <v>3.0906639292835814E-2</v>
      </c>
      <c r="D192" s="54">
        <f t="shared" si="19"/>
        <v>3.0906639292835814E-2</v>
      </c>
      <c r="E192" s="54"/>
      <c r="F192" s="32"/>
    </row>
    <row r="193" spans="1:6" x14ac:dyDescent="0.25">
      <c r="A193" s="33">
        <v>38353</v>
      </c>
      <c r="B193" s="92">
        <v>2.3E-2</v>
      </c>
      <c r="C193" s="67">
        <f t="shared" si="18"/>
        <v>3.0923190680529393E-2</v>
      </c>
      <c r="D193" s="54">
        <f t="shared" si="19"/>
        <v>3.0923190680529393E-2</v>
      </c>
      <c r="E193" s="54"/>
      <c r="F193" s="32"/>
    </row>
    <row r="194" spans="1:6" x14ac:dyDescent="0.25">
      <c r="A194" s="33">
        <v>38384</v>
      </c>
      <c r="B194" s="92">
        <v>2.3E-2</v>
      </c>
      <c r="C194" s="67">
        <f t="shared" si="18"/>
        <v>3.0938822390365779E-2</v>
      </c>
      <c r="D194" s="54">
        <f t="shared" si="19"/>
        <v>3.0938822390365779E-2</v>
      </c>
      <c r="E194" s="54"/>
      <c r="F194" s="32"/>
    </row>
    <row r="195" spans="1:6" x14ac:dyDescent="0.25">
      <c r="A195" s="33">
        <v>38412</v>
      </c>
      <c r="B195" s="92">
        <v>2.3E-2</v>
      </c>
      <c r="C195" s="67">
        <f t="shared" si="18"/>
        <v>3.0953585524245108E-2</v>
      </c>
      <c r="D195" s="54">
        <f t="shared" si="19"/>
        <v>3.0953585524245108E-2</v>
      </c>
      <c r="E195" s="54"/>
      <c r="F195" s="32"/>
    </row>
    <row r="196" spans="1:6" x14ac:dyDescent="0.25">
      <c r="A196" s="33">
        <v>38443</v>
      </c>
      <c r="B196" s="92">
        <v>2.3E-2</v>
      </c>
      <c r="C196" s="67">
        <f t="shared" si="18"/>
        <v>3.096752834459043E-2</v>
      </c>
      <c r="D196" s="54">
        <f t="shared" si="19"/>
        <v>3.096752834459043E-2</v>
      </c>
      <c r="E196" s="54"/>
      <c r="F196" s="32"/>
    </row>
    <row r="197" spans="1:6" x14ac:dyDescent="0.25">
      <c r="A197" s="33">
        <v>38473</v>
      </c>
      <c r="B197" s="92">
        <v>2.3E-2</v>
      </c>
      <c r="C197" s="67">
        <f t="shared" si="18"/>
        <v>3.0980696432123266E-2</v>
      </c>
      <c r="D197" s="54">
        <f t="shared" si="19"/>
        <v>3.0980696432123266E-2</v>
      </c>
      <c r="E197" s="54"/>
      <c r="F197" s="32"/>
    </row>
    <row r="198" spans="1:6" x14ac:dyDescent="0.25">
      <c r="A198" s="33">
        <v>38504</v>
      </c>
      <c r="B198" s="92">
        <v>2.3E-2</v>
      </c>
      <c r="C198" s="67">
        <f t="shared" si="18"/>
        <v>3.0993132834872338E-2</v>
      </c>
      <c r="D198" s="54">
        <f t="shared" si="19"/>
        <v>3.0993132834872338E-2</v>
      </c>
      <c r="E198" s="54"/>
      <c r="F198" s="32"/>
    </row>
    <row r="199" spans="1:6" x14ac:dyDescent="0.25">
      <c r="A199" s="33">
        <v>38534</v>
      </c>
      <c r="B199" s="92">
        <v>2.3E-2</v>
      </c>
      <c r="C199" s="67">
        <f t="shared" si="18"/>
        <v>3.1004878208902659E-2</v>
      </c>
      <c r="D199" s="54">
        <f t="shared" si="19"/>
        <v>3.1004878208902659E-2</v>
      </c>
      <c r="E199" s="54"/>
      <c r="F199" s="32"/>
    </row>
    <row r="200" spans="1:6" x14ac:dyDescent="0.25">
      <c r="A200" s="33">
        <v>38565</v>
      </c>
      <c r="B200" s="92">
        <v>2.3E-2</v>
      </c>
      <c r="C200" s="67">
        <f t="shared" si="18"/>
        <v>3.1015970951224985E-2</v>
      </c>
      <c r="D200" s="54">
        <f t="shared" si="19"/>
        <v>3.1015970951224985E-2</v>
      </c>
      <c r="E200" s="54"/>
      <c r="F200" s="32"/>
    </row>
    <row r="201" spans="1:6" x14ac:dyDescent="0.25">
      <c r="A201" s="33">
        <v>38596</v>
      </c>
      <c r="B201" s="92">
        <v>2.3E-2</v>
      </c>
      <c r="C201" s="67">
        <f t="shared" si="18"/>
        <v>3.1026447325320169E-2</v>
      </c>
      <c r="D201" s="54">
        <f t="shared" si="19"/>
        <v>3.1026447325320169E-2</v>
      </c>
      <c r="E201" s="54"/>
      <c r="F201" s="32"/>
    </row>
    <row r="202" spans="1:6" x14ac:dyDescent="0.25">
      <c r="A202" s="33">
        <v>38626</v>
      </c>
      <c r="B202" s="92">
        <v>2.3E-2</v>
      </c>
      <c r="C202" s="67">
        <f t="shared" si="18"/>
        <v>3.1036341579688757E-2</v>
      </c>
      <c r="D202" s="54">
        <f t="shared" si="19"/>
        <v>3.1036341579688757E-2</v>
      </c>
      <c r="E202" s="54"/>
      <c r="F202" s="32"/>
    </row>
    <row r="203" spans="1:6" x14ac:dyDescent="0.25">
      <c r="A203" s="33">
        <v>38657</v>
      </c>
      <c r="B203" s="92">
        <v>2.3E-2</v>
      </c>
      <c r="C203" s="67">
        <f t="shared" si="18"/>
        <v>3.1045686059813355E-2</v>
      </c>
      <c r="D203" s="54">
        <f t="shared" si="19"/>
        <v>3.1045686059813355E-2</v>
      </c>
      <c r="E203" s="54"/>
      <c r="F203" s="32"/>
    </row>
    <row r="204" spans="1:6" x14ac:dyDescent="0.25">
      <c r="A204" s="33">
        <v>38687</v>
      </c>
      <c r="B204" s="92">
        <v>2.3E-2</v>
      </c>
      <c r="C204" s="67">
        <f t="shared" si="18"/>
        <v>3.105451131389983E-2</v>
      </c>
      <c r="D204" s="54">
        <f t="shared" si="19"/>
        <v>3.105451131389983E-2</v>
      </c>
      <c r="E204" s="54"/>
      <c r="F204" s="32"/>
    </row>
    <row r="205" spans="1:6" x14ac:dyDescent="0.25">
      <c r="A205" s="33">
        <v>38718</v>
      </c>
      <c r="B205" s="92">
        <v>2.3E-2</v>
      </c>
      <c r="C205" s="67">
        <f t="shared" si="18"/>
        <v>3.1062846192742986E-2</v>
      </c>
      <c r="D205" s="54">
        <f t="shared" si="19"/>
        <v>3.1062846192742986E-2</v>
      </c>
      <c r="E205" s="54"/>
      <c r="F205" s="32"/>
    </row>
    <row r="206" spans="1:6" x14ac:dyDescent="0.25">
      <c r="A206" s="33">
        <v>38749</v>
      </c>
      <c r="B206" s="92">
        <v>2.3E-2</v>
      </c>
      <c r="C206" s="67">
        <f t="shared" si="18"/>
        <v>3.1070717944043223E-2</v>
      </c>
      <c r="D206" s="54">
        <f t="shared" si="19"/>
        <v>3.1070717944043223E-2</v>
      </c>
      <c r="E206" s="54"/>
      <c r="F206" s="32"/>
    </row>
    <row r="207" spans="1:6" x14ac:dyDescent="0.25">
      <c r="A207" s="33">
        <v>38777</v>
      </c>
      <c r="B207" s="92">
        <v>2.3E-2</v>
      </c>
      <c r="C207" s="67">
        <f t="shared" si="18"/>
        <v>3.1078152301482465E-2</v>
      </c>
      <c r="D207" s="54">
        <f t="shared" si="19"/>
        <v>3.1078152301482465E-2</v>
      </c>
      <c r="E207" s="54"/>
      <c r="F207" s="32"/>
    </row>
    <row r="208" spans="1:6" x14ac:dyDescent="0.25">
      <c r="A208" s="33">
        <v>38808</v>
      </c>
      <c r="B208" s="92">
        <v>2.3E-2</v>
      </c>
      <c r="C208" s="67">
        <f t="shared" si="18"/>
        <v>3.1085173568850596E-2</v>
      </c>
      <c r="D208" s="54">
        <f t="shared" si="19"/>
        <v>3.1085173568850596E-2</v>
      </c>
      <c r="E208" s="54"/>
      <c r="F208" s="32"/>
    </row>
    <row r="209" spans="1:6" x14ac:dyDescent="0.25">
      <c r="A209" s="33">
        <v>38838</v>
      </c>
      <c r="B209" s="92">
        <v>2.3E-2</v>
      </c>
      <c r="C209" s="67">
        <f t="shared" si="18"/>
        <v>3.1091804699497416E-2</v>
      </c>
      <c r="D209" s="54">
        <f t="shared" si="19"/>
        <v>3.1091804699497416E-2</v>
      </c>
      <c r="E209" s="54"/>
      <c r="F209" s="32"/>
    </row>
    <row r="210" spans="1:6" x14ac:dyDescent="0.25">
      <c r="A210" s="33">
        <v>38869</v>
      </c>
      <c r="B210" s="92">
        <v>2.3E-2</v>
      </c>
      <c r="C210" s="67">
        <f t="shared" si="18"/>
        <v>3.1098067371369845E-2</v>
      </c>
      <c r="D210" s="54">
        <f t="shared" si="19"/>
        <v>3.1098067371369845E-2</v>
      </c>
      <c r="E210" s="54"/>
      <c r="F210" s="32"/>
    </row>
    <row r="211" spans="1:6" x14ac:dyDescent="0.25">
      <c r="A211" s="33">
        <v>38899</v>
      </c>
      <c r="B211" s="92">
        <v>2.3E-2</v>
      </c>
      <c r="C211" s="67">
        <f t="shared" si="18"/>
        <v>3.1103982057879682E-2</v>
      </c>
      <c r="D211" s="54">
        <f t="shared" si="19"/>
        <v>3.1103982057879682E-2</v>
      </c>
      <c r="E211" s="54"/>
      <c r="F211" s="32"/>
    </row>
    <row r="212" spans="1:6" x14ac:dyDescent="0.25">
      <c r="A212" s="33">
        <v>38930</v>
      </c>
      <c r="B212" s="92">
        <v>2.3E-2</v>
      </c>
      <c r="C212" s="67">
        <f t="shared" si="18"/>
        <v>3.11095680948336E-2</v>
      </c>
      <c r="D212" s="54">
        <f t="shared" si="19"/>
        <v>3.11095680948336E-2</v>
      </c>
      <c r="E212" s="54"/>
      <c r="F212" s="32"/>
    </row>
    <row r="213" spans="1:6" x14ac:dyDescent="0.25">
      <c r="A213" s="33">
        <v>38961</v>
      </c>
      <c r="B213" s="92">
        <v>2.3E-2</v>
      </c>
      <c r="C213" s="67">
        <f t="shared" si="18"/>
        <v>3.1114843743644174E-2</v>
      </c>
      <c r="D213" s="54">
        <f t="shared" si="19"/>
        <v>3.1114843743644174E-2</v>
      </c>
      <c r="E213" s="54"/>
      <c r="F213" s="32"/>
    </row>
    <row r="214" spans="1:6" x14ac:dyDescent="0.25">
      <c r="A214" s="33">
        <v>38991</v>
      </c>
      <c r="B214" s="92">
        <v>2.3E-2</v>
      </c>
      <c r="C214" s="67">
        <f t="shared" si="18"/>
        <v>3.1119826251028587E-2</v>
      </c>
      <c r="D214" s="54">
        <f t="shared" si="19"/>
        <v>3.1119826251028587E-2</v>
      </c>
      <c r="E214" s="54"/>
      <c r="F214" s="32"/>
    </row>
    <row r="215" spans="1:6" x14ac:dyDescent="0.25">
      <c r="A215" s="33">
        <v>39022</v>
      </c>
      <c r="B215" s="92">
        <v>2.3E-2</v>
      </c>
      <c r="C215" s="67">
        <f t="shared" si="18"/>
        <v>3.1124531905390187E-2</v>
      </c>
      <c r="D215" s="54">
        <f t="shared" si="19"/>
        <v>3.1124531905390187E-2</v>
      </c>
      <c r="E215" s="54"/>
      <c r="F215" s="32"/>
    </row>
    <row r="216" spans="1:6" x14ac:dyDescent="0.25">
      <c r="A216" s="33">
        <v>39052</v>
      </c>
      <c r="B216" s="92">
        <v>2.3E-2</v>
      </c>
      <c r="C216" s="67">
        <f t="shared" si="18"/>
        <v>3.1128976090067182E-2</v>
      </c>
      <c r="D216" s="54">
        <f t="shared" si="19"/>
        <v>3.1128976090067182E-2</v>
      </c>
      <c r="E216" s="54"/>
      <c r="F216" s="32"/>
    </row>
    <row r="217" spans="1:6" x14ac:dyDescent="0.25">
      <c r="A217" s="33">
        <v>39083</v>
      </c>
      <c r="B217" s="92">
        <v>2.3E-2</v>
      </c>
      <c r="C217" s="67">
        <f t="shared" si="18"/>
        <v>3.1133173333622602E-2</v>
      </c>
      <c r="D217" s="54">
        <f t="shared" si="19"/>
        <v>3.1133173333622602E-2</v>
      </c>
      <c r="E217" s="54"/>
      <c r="F217" s="32"/>
    </row>
    <row r="218" spans="1:6" x14ac:dyDescent="0.25">
      <c r="A218" s="33">
        <v>39114</v>
      </c>
      <c r="B218" s="92">
        <v>2.3E-2</v>
      </c>
      <c r="C218" s="67">
        <f t="shared" si="18"/>
        <v>3.1137137357339865E-2</v>
      </c>
      <c r="D218" s="54">
        <f t="shared" si="19"/>
        <v>3.1137137357339865E-2</v>
      </c>
      <c r="E218" s="54"/>
      <c r="F218" s="32"/>
    </row>
    <row r="219" spans="1:6" x14ac:dyDescent="0.25">
      <c r="A219" s="33">
        <v>39142</v>
      </c>
      <c r="B219" s="92">
        <v>2.3E-2</v>
      </c>
      <c r="C219" s="67">
        <f t="shared" si="18"/>
        <v>3.1140881120079279E-2</v>
      </c>
      <c r="D219" s="54">
        <f t="shared" si="19"/>
        <v>3.1140881120079279E-2</v>
      </c>
      <c r="E219" s="54"/>
      <c r="F219" s="32"/>
    </row>
    <row r="220" spans="1:6" x14ac:dyDescent="0.25">
      <c r="A220" s="33">
        <v>39173</v>
      </c>
      <c r="B220" s="92">
        <v>2.3E-2</v>
      </c>
      <c r="C220" s="67">
        <f t="shared" si="18"/>
        <v>3.1144416860642076E-2</v>
      </c>
      <c r="D220" s="54">
        <f t="shared" si="19"/>
        <v>3.1144416860642076E-2</v>
      </c>
      <c r="E220" s="54"/>
      <c r="F220" s="32"/>
    </row>
    <row r="221" spans="1:6" x14ac:dyDescent="0.25">
      <c r="A221" s="33">
        <v>39203</v>
      </c>
      <c r="B221" s="92">
        <v>2.3E-2</v>
      </c>
      <c r="C221" s="67">
        <f t="shared" ref="C221:C284" si="20">D221</f>
        <v>3.1147756137780501E-2</v>
      </c>
      <c r="D221" s="54">
        <f t="shared" ref="D221:D284" si="21">($B$4*B221+$B$5*$C220+$B$6*$G$4+$B$7)</f>
        <v>3.1147756137780501E-2</v>
      </c>
      <c r="E221" s="54"/>
      <c r="F221" s="32"/>
    </row>
    <row r="222" spans="1:6" x14ac:dyDescent="0.25">
      <c r="A222" s="33">
        <v>39234</v>
      </c>
      <c r="B222" s="92">
        <v>2.3E-2</v>
      </c>
      <c r="C222" s="67">
        <f t="shared" si="20"/>
        <v>3.115090986798473E-2</v>
      </c>
      <c r="D222" s="54">
        <f t="shared" si="21"/>
        <v>3.115090986798473E-2</v>
      </c>
      <c r="E222" s="54"/>
      <c r="F222" s="32"/>
    </row>
    <row r="223" spans="1:6" x14ac:dyDescent="0.25">
      <c r="A223" s="33">
        <v>39264</v>
      </c>
      <c r="B223" s="92">
        <v>2.3E-2</v>
      </c>
      <c r="C223" s="67">
        <f t="shared" si="20"/>
        <v>3.1153888361170161E-2</v>
      </c>
      <c r="D223" s="54">
        <f t="shared" si="21"/>
        <v>3.1153888361170161E-2</v>
      </c>
      <c r="E223" s="54"/>
      <c r="F223" s="32"/>
    </row>
    <row r="224" spans="1:6" x14ac:dyDescent="0.25">
      <c r="A224" s="33">
        <v>39295</v>
      </c>
      <c r="B224" s="92">
        <v>2.3E-2</v>
      </c>
      <c r="C224" s="67">
        <f t="shared" si="20"/>
        <v>3.1156701354381745E-2</v>
      </c>
      <c r="D224" s="54">
        <f t="shared" si="21"/>
        <v>3.1156701354381745E-2</v>
      </c>
      <c r="E224" s="54"/>
      <c r="F224" s="32"/>
    </row>
    <row r="225" spans="1:6" x14ac:dyDescent="0.25">
      <c r="A225" s="33">
        <v>39326</v>
      </c>
      <c r="B225" s="92">
        <v>2.3E-2</v>
      </c>
      <c r="C225" s="67">
        <f t="shared" si="20"/>
        <v>3.1159358043625525E-2</v>
      </c>
      <c r="D225" s="54">
        <f t="shared" si="21"/>
        <v>3.1159358043625525E-2</v>
      </c>
      <c r="E225" s="54"/>
      <c r="F225" s="32"/>
    </row>
    <row r="226" spans="1:6" x14ac:dyDescent="0.25">
      <c r="A226" s="33">
        <v>39356</v>
      </c>
      <c r="B226" s="92">
        <v>2.3E-2</v>
      </c>
      <c r="C226" s="67">
        <f t="shared" si="20"/>
        <v>3.1161867113931475E-2</v>
      </c>
      <c r="D226" s="54">
        <f t="shared" si="21"/>
        <v>3.1161867113931475E-2</v>
      </c>
      <c r="E226" s="54"/>
      <c r="F226" s="32"/>
    </row>
    <row r="227" spans="1:6" x14ac:dyDescent="0.25">
      <c r="A227" s="33">
        <v>39387</v>
      </c>
      <c r="B227" s="92">
        <v>2.3E-2</v>
      </c>
      <c r="C227" s="67">
        <f t="shared" si="20"/>
        <v>3.1164236767745875E-2</v>
      </c>
      <c r="D227" s="54">
        <f t="shared" si="21"/>
        <v>3.1164236767745875E-2</v>
      </c>
      <c r="E227" s="54"/>
      <c r="F227" s="32"/>
    </row>
    <row r="228" spans="1:6" x14ac:dyDescent="0.25">
      <c r="A228" s="33">
        <v>39417</v>
      </c>
      <c r="B228" s="92">
        <v>2.3E-2</v>
      </c>
      <c r="C228" s="67">
        <f t="shared" si="20"/>
        <v>3.1166474751746078E-2</v>
      </c>
      <c r="D228" s="54">
        <f t="shared" si="21"/>
        <v>3.1166474751746078E-2</v>
      </c>
      <c r="E228" s="54"/>
      <c r="F228" s="32"/>
    </row>
    <row r="229" spans="1:6" x14ac:dyDescent="0.25">
      <c r="A229" s="33">
        <v>39448</v>
      </c>
      <c r="B229" s="92">
        <v>2.3E-2</v>
      </c>
      <c r="C229" s="67">
        <f t="shared" si="20"/>
        <v>3.116858838216531E-2</v>
      </c>
      <c r="D229" s="54">
        <f t="shared" si="21"/>
        <v>3.116858838216531E-2</v>
      </c>
      <c r="E229" s="54"/>
      <c r="F229" s="32"/>
    </row>
    <row r="230" spans="1:6" x14ac:dyDescent="0.25">
      <c r="A230" s="33">
        <v>39479</v>
      </c>
      <c r="B230" s="92">
        <v>2.3E-2</v>
      </c>
      <c r="C230" s="67">
        <f t="shared" si="20"/>
        <v>3.1170584568710299E-2</v>
      </c>
      <c r="D230" s="54">
        <f t="shared" si="21"/>
        <v>3.1170584568710299E-2</v>
      </c>
      <c r="E230" s="54"/>
      <c r="F230" s="32"/>
    </row>
    <row r="231" spans="1:6" x14ac:dyDescent="0.25">
      <c r="A231" s="33">
        <v>39508</v>
      </c>
      <c r="B231" s="92">
        <v>2.3E-2</v>
      </c>
      <c r="C231" s="67">
        <f t="shared" si="20"/>
        <v>3.1172469837149913E-2</v>
      </c>
      <c r="D231" s="54">
        <f t="shared" si="21"/>
        <v>3.1172469837149913E-2</v>
      </c>
      <c r="E231" s="54"/>
      <c r="F231" s="32"/>
    </row>
    <row r="232" spans="1:6" x14ac:dyDescent="0.25">
      <c r="A232" s="33">
        <v>39539</v>
      </c>
      <c r="B232" s="92">
        <v>2.3E-2</v>
      </c>
      <c r="C232" s="67">
        <f t="shared" si="20"/>
        <v>3.1174250350648681E-2</v>
      </c>
      <c r="D232" s="54">
        <f t="shared" si="21"/>
        <v>3.1174250350648681E-2</v>
      </c>
      <c r="E232" s="54"/>
      <c r="F232" s="32"/>
    </row>
    <row r="233" spans="1:6" x14ac:dyDescent="0.25">
      <c r="A233" s="33">
        <v>39569</v>
      </c>
      <c r="B233" s="92">
        <v>2.3E-2</v>
      </c>
      <c r="C233" s="67">
        <f t="shared" si="20"/>
        <v>3.1175931929914889E-2</v>
      </c>
      <c r="D233" s="54">
        <f t="shared" si="21"/>
        <v>3.1175931929914889E-2</v>
      </c>
      <c r="E233" s="54"/>
      <c r="F233" s="32"/>
    </row>
    <row r="234" spans="1:6" x14ac:dyDescent="0.25">
      <c r="A234" s="33">
        <v>39600</v>
      </c>
      <c r="B234" s="92">
        <v>2.3E-2</v>
      </c>
      <c r="C234" s="67">
        <f t="shared" si="20"/>
        <v>3.1177520072229171E-2</v>
      </c>
      <c r="D234" s="54">
        <f t="shared" si="21"/>
        <v>3.1177520072229171E-2</v>
      </c>
      <c r="E234" s="54"/>
      <c r="F234" s="32"/>
    </row>
    <row r="235" spans="1:6" x14ac:dyDescent="0.25">
      <c r="A235" s="33">
        <v>39630</v>
      </c>
      <c r="B235" s="92">
        <v>2.3E-2</v>
      </c>
      <c r="C235" s="67">
        <f t="shared" si="20"/>
        <v>3.1179019969415758E-2</v>
      </c>
      <c r="D235" s="54">
        <f t="shared" si="21"/>
        <v>3.1179019969415758E-2</v>
      </c>
      <c r="E235" s="54"/>
      <c r="F235" s="32"/>
    </row>
    <row r="236" spans="1:6" x14ac:dyDescent="0.25">
      <c r="A236" s="33">
        <v>39661</v>
      </c>
      <c r="B236" s="92">
        <v>2.3E-2</v>
      </c>
      <c r="C236" s="67">
        <f t="shared" si="20"/>
        <v>3.1180436524815173E-2</v>
      </c>
      <c r="D236" s="54">
        <f t="shared" si="21"/>
        <v>3.1180436524815173E-2</v>
      </c>
      <c r="E236" s="54"/>
      <c r="F236" s="32"/>
    </row>
    <row r="237" spans="1:6" x14ac:dyDescent="0.25">
      <c r="A237" s="33">
        <v>39692</v>
      </c>
      <c r="B237" s="92">
        <v>2.3E-2</v>
      </c>
      <c r="C237" s="67">
        <f t="shared" si="20"/>
        <v>3.1181774369313821E-2</v>
      </c>
      <c r="D237" s="54">
        <f t="shared" si="21"/>
        <v>3.1181774369313821E-2</v>
      </c>
      <c r="E237" s="54"/>
      <c r="F237" s="32"/>
    </row>
    <row r="238" spans="1:6" x14ac:dyDescent="0.25">
      <c r="A238" s="33">
        <v>39722</v>
      </c>
      <c r="B238" s="92">
        <v>2.3E-2</v>
      </c>
      <c r="C238" s="67">
        <f t="shared" si="20"/>
        <v>3.11830378764829E-2</v>
      </c>
      <c r="D238" s="54">
        <f t="shared" si="21"/>
        <v>3.11830378764829E-2</v>
      </c>
      <c r="E238" s="54"/>
      <c r="F238" s="32"/>
    </row>
    <row r="239" spans="1:6" x14ac:dyDescent="0.25">
      <c r="A239" s="33">
        <v>39753</v>
      </c>
      <c r="B239" s="92">
        <v>2.3E-2</v>
      </c>
      <c r="C239" s="67">
        <f t="shared" si="20"/>
        <v>3.1184231176876132E-2</v>
      </c>
      <c r="D239" s="54">
        <f t="shared" si="21"/>
        <v>3.1184231176876132E-2</v>
      </c>
      <c r="E239" s="54"/>
      <c r="F239" s="32"/>
    </row>
    <row r="240" spans="1:6" x14ac:dyDescent="0.25">
      <c r="A240" s="33">
        <v>39783</v>
      </c>
      <c r="B240" s="92">
        <v>2.3E-2</v>
      </c>
      <c r="C240" s="67">
        <f t="shared" si="20"/>
        <v>3.118535817153301E-2</v>
      </c>
      <c r="D240" s="54">
        <f t="shared" si="21"/>
        <v>3.118535817153301E-2</v>
      </c>
      <c r="E240" s="54"/>
      <c r="F240" s="32"/>
    </row>
    <row r="241" spans="1:6" x14ac:dyDescent="0.25">
      <c r="A241" s="33">
        <v>39814</v>
      </c>
      <c r="B241" s="92">
        <v>2.3E-2</v>
      </c>
      <c r="C241" s="67">
        <f t="shared" si="20"/>
        <v>3.1186422544731779E-2</v>
      </c>
      <c r="D241" s="54">
        <f t="shared" si="21"/>
        <v>3.1186422544731779E-2</v>
      </c>
      <c r="E241" s="54"/>
      <c r="F241" s="32"/>
    </row>
    <row r="242" spans="1:6" x14ac:dyDescent="0.25">
      <c r="A242" s="33">
        <v>39845</v>
      </c>
      <c r="B242" s="92">
        <v>2.3E-2</v>
      </c>
      <c r="C242" s="67">
        <f t="shared" si="20"/>
        <v>3.1187427776033758E-2</v>
      </c>
      <c r="D242" s="54">
        <f t="shared" si="21"/>
        <v>3.1187427776033758E-2</v>
      </c>
      <c r="E242" s="54"/>
      <c r="F242" s="32"/>
    </row>
    <row r="243" spans="1:6" x14ac:dyDescent="0.25">
      <c r="A243" s="33">
        <v>39873</v>
      </c>
      <c r="B243" s="92">
        <v>2.3E-2</v>
      </c>
      <c r="C243" s="67">
        <f t="shared" si="20"/>
        <v>3.1188377151658446E-2</v>
      </c>
      <c r="D243" s="54">
        <f t="shared" si="21"/>
        <v>3.1188377151658446E-2</v>
      </c>
      <c r="E243" s="54"/>
      <c r="F243" s="32"/>
    </row>
    <row r="244" spans="1:6" x14ac:dyDescent="0.25">
      <c r="A244" s="33">
        <v>39904</v>
      </c>
      <c r="B244" s="92">
        <v>2.3E-2</v>
      </c>
      <c r="C244" s="67">
        <f t="shared" si="20"/>
        <v>3.1189273775226546E-2</v>
      </c>
      <c r="D244" s="54">
        <f t="shared" si="21"/>
        <v>3.1189273775226546E-2</v>
      </c>
      <c r="E244" s="54"/>
      <c r="F244" s="32"/>
    </row>
    <row r="245" spans="1:6" x14ac:dyDescent="0.25">
      <c r="A245" s="33">
        <v>39934</v>
      </c>
      <c r="B245" s="92">
        <v>2.3E-2</v>
      </c>
      <c r="C245" s="67">
        <f t="shared" si="20"/>
        <v>3.1190120577906086E-2</v>
      </c>
      <c r="D245" s="54">
        <f t="shared" si="21"/>
        <v>3.1190120577906086E-2</v>
      </c>
      <c r="E245" s="54"/>
      <c r="F245" s="32"/>
    </row>
    <row r="246" spans="1:6" x14ac:dyDescent="0.25">
      <c r="A246" s="33">
        <v>39965</v>
      </c>
      <c r="B246" s="92">
        <v>2.3E-2</v>
      </c>
      <c r="C246" s="67">
        <f t="shared" si="20"/>
        <v>3.1190920327994736E-2</v>
      </c>
      <c r="D246" s="54">
        <f t="shared" si="21"/>
        <v>3.1190920327994736E-2</v>
      </c>
      <c r="E246" s="54"/>
      <c r="F246" s="32"/>
    </row>
    <row r="247" spans="1:6" x14ac:dyDescent="0.25">
      <c r="A247" s="33">
        <v>39995</v>
      </c>
      <c r="B247" s="92">
        <v>2.3E-2</v>
      </c>
      <c r="C247" s="67">
        <f t="shared" si="20"/>
        <v>3.1191675639969711E-2</v>
      </c>
      <c r="D247" s="54">
        <f t="shared" si="21"/>
        <v>3.1191675639969711E-2</v>
      </c>
      <c r="E247" s="54"/>
      <c r="F247" s="32"/>
    </row>
    <row r="248" spans="1:6" x14ac:dyDescent="0.25">
      <c r="A248" s="33">
        <v>40026</v>
      </c>
      <c r="B248" s="92">
        <v>2.3E-2</v>
      </c>
      <c r="C248" s="67">
        <f t="shared" si="20"/>
        <v>3.1192388983034797E-2</v>
      </c>
      <c r="D248" s="54">
        <f t="shared" si="21"/>
        <v>3.1192388983034797E-2</v>
      </c>
      <c r="E248" s="54"/>
      <c r="F248" s="32"/>
    </row>
    <row r="249" spans="1:6" x14ac:dyDescent="0.25">
      <c r="A249" s="33">
        <v>40057</v>
      </c>
      <c r="B249" s="92">
        <v>2.3E-2</v>
      </c>
      <c r="C249" s="67">
        <f t="shared" si="20"/>
        <v>3.1193062689192471E-2</v>
      </c>
      <c r="D249" s="54">
        <f t="shared" si="21"/>
        <v>3.1193062689192471E-2</v>
      </c>
      <c r="E249" s="54"/>
      <c r="F249" s="32"/>
    </row>
    <row r="250" spans="1:6" x14ac:dyDescent="0.25">
      <c r="A250" s="33">
        <v>40087</v>
      </c>
      <c r="B250" s="92">
        <v>2.3E-2</v>
      </c>
      <c r="C250" s="67">
        <f t="shared" si="20"/>
        <v>3.1193698960867492E-2</v>
      </c>
      <c r="D250" s="54">
        <f t="shared" si="21"/>
        <v>3.1193698960867492E-2</v>
      </c>
      <c r="E250" s="54"/>
      <c r="F250" s="32"/>
    </row>
    <row r="251" spans="1:6" x14ac:dyDescent="0.25">
      <c r="A251" s="33">
        <v>40118</v>
      </c>
      <c r="B251" s="92">
        <v>2.3E-2</v>
      </c>
      <c r="C251" s="67">
        <f t="shared" si="20"/>
        <v>3.1194299878106891E-2</v>
      </c>
      <c r="D251" s="54">
        <f t="shared" si="21"/>
        <v>3.1194299878106891E-2</v>
      </c>
      <c r="E251" s="54"/>
      <c r="F251" s="32"/>
    </row>
    <row r="252" spans="1:6" x14ac:dyDescent="0.25">
      <c r="A252" s="33">
        <v>40148</v>
      </c>
      <c r="B252" s="92">
        <v>2.3E-2</v>
      </c>
      <c r="C252" s="67">
        <f t="shared" si="20"/>
        <v>3.1194867405379884E-2</v>
      </c>
      <c r="D252" s="54">
        <f t="shared" si="21"/>
        <v>3.1194867405379884E-2</v>
      </c>
      <c r="E252" s="54"/>
      <c r="F252" s="32"/>
    </row>
    <row r="253" spans="1:6" x14ac:dyDescent="0.25">
      <c r="A253" s="33">
        <v>40179</v>
      </c>
      <c r="B253" s="92">
        <v>2.3E-2</v>
      </c>
      <c r="C253" s="67">
        <f t="shared" si="20"/>
        <v>3.1195403397999952E-2</v>
      </c>
      <c r="D253" s="54">
        <f t="shared" si="21"/>
        <v>3.1195403397999952E-2</v>
      </c>
      <c r="E253" s="54"/>
      <c r="F253" s="32"/>
    </row>
    <row r="254" spans="1:6" x14ac:dyDescent="0.25">
      <c r="A254" s="33">
        <v>40210</v>
      </c>
      <c r="B254" s="92">
        <v>2.3E-2</v>
      </c>
      <c r="C254" s="67">
        <f t="shared" si="20"/>
        <v>3.1195909608190086E-2</v>
      </c>
      <c r="D254" s="54">
        <f t="shared" si="21"/>
        <v>3.1195909608190086E-2</v>
      </c>
      <c r="E254" s="54"/>
      <c r="F254" s="32"/>
    </row>
    <row r="255" spans="1:6" x14ac:dyDescent="0.25">
      <c r="A255" s="33">
        <v>40238</v>
      </c>
      <c r="B255" s="92">
        <v>2.3E-2</v>
      </c>
      <c r="C255" s="67">
        <f t="shared" si="20"/>
        <v>3.1196387690811005E-2</v>
      </c>
      <c r="D255" s="54">
        <f t="shared" si="21"/>
        <v>3.1196387690811005E-2</v>
      </c>
      <c r="E255" s="54"/>
      <c r="F255" s="32"/>
    </row>
    <row r="256" spans="1:6" x14ac:dyDescent="0.25">
      <c r="A256" s="33">
        <v>40269</v>
      </c>
      <c r="B256" s="92">
        <v>2.3E-2</v>
      </c>
      <c r="C256" s="67">
        <f t="shared" si="20"/>
        <v>3.1196839208771095E-2</v>
      </c>
      <c r="D256" s="54">
        <f t="shared" si="21"/>
        <v>3.1196839208771095E-2</v>
      </c>
      <c r="E256" s="54"/>
      <c r="F256" s="32"/>
    </row>
    <row r="257" spans="1:6" x14ac:dyDescent="0.25">
      <c r="A257" s="33">
        <v>40299</v>
      </c>
      <c r="B257" s="92">
        <v>2.3E-2</v>
      </c>
      <c r="C257" s="67">
        <f t="shared" si="20"/>
        <v>3.119726563813573E-2</v>
      </c>
      <c r="D257" s="54">
        <f t="shared" si="21"/>
        <v>3.119726563813573E-2</v>
      </c>
      <c r="E257" s="54"/>
      <c r="F257" s="32"/>
    </row>
    <row r="258" spans="1:6" x14ac:dyDescent="0.25">
      <c r="A258" s="33">
        <v>40330</v>
      </c>
      <c r="B258" s="92">
        <v>2.3E-2</v>
      </c>
      <c r="C258" s="67">
        <f t="shared" si="20"/>
        <v>3.1197668372952722E-2</v>
      </c>
      <c r="D258" s="54">
        <f t="shared" si="21"/>
        <v>3.1197668372952722E-2</v>
      </c>
      <c r="E258" s="54"/>
      <c r="F258" s="32"/>
    </row>
    <row r="259" spans="1:6" x14ac:dyDescent="0.25">
      <c r="A259" s="33">
        <v>40360</v>
      </c>
      <c r="B259" s="92">
        <v>2.3E-2</v>
      </c>
      <c r="C259" s="67">
        <f t="shared" si="20"/>
        <v>3.1198048729809608E-2</v>
      </c>
      <c r="D259" s="54">
        <f t="shared" si="21"/>
        <v>3.1198048729809608E-2</v>
      </c>
      <c r="E259" s="54"/>
      <c r="F259" s="32"/>
    </row>
    <row r="260" spans="1:6" x14ac:dyDescent="0.25">
      <c r="A260" s="33">
        <v>40391</v>
      </c>
      <c r="B260" s="92">
        <v>2.3E-2</v>
      </c>
      <c r="C260" s="67">
        <f t="shared" si="20"/>
        <v>3.1198407952137738E-2</v>
      </c>
      <c r="D260" s="54">
        <f t="shared" si="21"/>
        <v>3.1198407952137738E-2</v>
      </c>
      <c r="E260" s="54"/>
      <c r="F260" s="32"/>
    </row>
    <row r="261" spans="1:6" x14ac:dyDescent="0.25">
      <c r="A261" s="33">
        <v>40422</v>
      </c>
      <c r="B261" s="92">
        <v>2.3E-2</v>
      </c>
      <c r="C261" s="67">
        <f t="shared" si="20"/>
        <v>3.1198747214277206E-2</v>
      </c>
      <c r="D261" s="54">
        <f t="shared" si="21"/>
        <v>3.1198747214277206E-2</v>
      </c>
      <c r="E261" s="54"/>
      <c r="F261" s="32"/>
    </row>
    <row r="262" spans="1:6" x14ac:dyDescent="0.25">
      <c r="A262" s="33">
        <v>40452</v>
      </c>
      <c r="B262" s="92">
        <v>2.3E-2</v>
      </c>
      <c r="C262" s="67">
        <f t="shared" si="20"/>
        <v>3.1199067625315897E-2</v>
      </c>
      <c r="D262" s="54">
        <f t="shared" si="21"/>
        <v>3.1199067625315897E-2</v>
      </c>
      <c r="E262" s="54"/>
      <c r="F262" s="32"/>
    </row>
    <row r="263" spans="1:6" x14ac:dyDescent="0.25">
      <c r="A263" s="33">
        <v>40483</v>
      </c>
      <c r="B263" s="92">
        <v>2.3E-2</v>
      </c>
      <c r="C263" s="67">
        <f t="shared" si="20"/>
        <v>3.1199370232715223E-2</v>
      </c>
      <c r="D263" s="54">
        <f t="shared" si="21"/>
        <v>3.1199370232715223E-2</v>
      </c>
      <c r="E263" s="54"/>
      <c r="F263" s="32"/>
    </row>
    <row r="264" spans="1:6" x14ac:dyDescent="0.25">
      <c r="A264" s="33">
        <v>40513</v>
      </c>
      <c r="B264" s="92">
        <v>2.3E-2</v>
      </c>
      <c r="C264" s="67">
        <f t="shared" si="20"/>
        <v>3.1199656025734403E-2</v>
      </c>
      <c r="D264" s="54">
        <f t="shared" si="21"/>
        <v>3.1199656025734403E-2</v>
      </c>
      <c r="E264" s="54"/>
      <c r="F264" s="32"/>
    </row>
    <row r="265" spans="1:6" x14ac:dyDescent="0.25">
      <c r="A265" s="33">
        <v>40544</v>
      </c>
      <c r="B265" s="92">
        <v>2.3E-2</v>
      </c>
      <c r="C265" s="67">
        <f t="shared" si="20"/>
        <v>3.1199925938664472E-2</v>
      </c>
      <c r="D265" s="54">
        <f t="shared" si="21"/>
        <v>3.1199925938664472E-2</v>
      </c>
      <c r="E265" s="54"/>
      <c r="F265" s="32"/>
    </row>
    <row r="266" spans="1:6" x14ac:dyDescent="0.25">
      <c r="A266" s="33">
        <v>40575</v>
      </c>
      <c r="B266" s="92">
        <v>2.3E-2</v>
      </c>
      <c r="C266" s="67">
        <f t="shared" si="20"/>
        <v>3.1200180853882584E-2</v>
      </c>
      <c r="D266" s="54">
        <f t="shared" si="21"/>
        <v>3.1200180853882584E-2</v>
      </c>
      <c r="E266" s="54"/>
      <c r="F266" s="32"/>
    </row>
    <row r="267" spans="1:6" x14ac:dyDescent="0.25">
      <c r="A267" s="33">
        <v>40603</v>
      </c>
      <c r="B267" s="92">
        <v>2.3E-2</v>
      </c>
      <c r="C267" s="67">
        <f t="shared" si="20"/>
        <v>3.12004216047366E-2</v>
      </c>
      <c r="D267" s="54">
        <f t="shared" si="21"/>
        <v>3.12004216047366E-2</v>
      </c>
      <c r="E267" s="54"/>
      <c r="F267" s="32"/>
    </row>
    <row r="268" spans="1:6" x14ac:dyDescent="0.25">
      <c r="A268" s="33">
        <v>40634</v>
      </c>
      <c r="B268" s="92">
        <v>2.3E-2</v>
      </c>
      <c r="C268" s="67">
        <f t="shared" si="20"/>
        <v>3.1200648978269414E-2</v>
      </c>
      <c r="D268" s="54">
        <f t="shared" si="21"/>
        <v>3.1200648978269414E-2</v>
      </c>
      <c r="E268" s="54"/>
      <c r="F268" s="32"/>
    </row>
    <row r="269" spans="1:6" x14ac:dyDescent="0.25">
      <c r="A269" s="33">
        <v>40664</v>
      </c>
      <c r="B269" s="92">
        <v>2.3E-2</v>
      </c>
      <c r="C269" s="67">
        <f t="shared" si="20"/>
        <v>3.1200863717791877E-2</v>
      </c>
      <c r="D269" s="54">
        <f t="shared" si="21"/>
        <v>3.1200863717791877E-2</v>
      </c>
      <c r="E269" s="54"/>
      <c r="F269" s="32"/>
    </row>
    <row r="270" spans="1:6" x14ac:dyDescent="0.25">
      <c r="A270" s="33">
        <v>40695</v>
      </c>
      <c r="B270" s="92">
        <v>2.3E-2</v>
      </c>
      <c r="C270" s="67">
        <f t="shared" si="20"/>
        <v>3.1201066525312772E-2</v>
      </c>
      <c r="D270" s="54">
        <f t="shared" si="21"/>
        <v>3.1201066525312772E-2</v>
      </c>
      <c r="E270" s="54"/>
      <c r="F270" s="32"/>
    </row>
    <row r="271" spans="1:6" x14ac:dyDescent="0.25">
      <c r="A271" s="33">
        <v>40725</v>
      </c>
      <c r="B271" s="92">
        <v>2.3E-2</v>
      </c>
      <c r="C271" s="67">
        <f t="shared" si="20"/>
        <v>3.1201258063833771E-2</v>
      </c>
      <c r="D271" s="54">
        <f t="shared" si="21"/>
        <v>3.1201258063833771E-2</v>
      </c>
      <c r="E271" s="54"/>
      <c r="F271" s="32"/>
    </row>
    <row r="272" spans="1:6" x14ac:dyDescent="0.25">
      <c r="A272" s="33">
        <v>40756</v>
      </c>
      <c r="B272" s="92">
        <v>2.3E-2</v>
      </c>
      <c r="C272" s="67">
        <f t="shared" si="20"/>
        <v>3.1201438959516849E-2</v>
      </c>
      <c r="D272" s="54">
        <f t="shared" si="21"/>
        <v>3.1201438959516849E-2</v>
      </c>
      <c r="E272" s="54"/>
      <c r="F272" s="32"/>
    </row>
    <row r="273" spans="1:6" x14ac:dyDescent="0.25">
      <c r="A273" s="33">
        <v>40787</v>
      </c>
      <c r="B273" s="92">
        <v>2.3E-2</v>
      </c>
      <c r="C273" s="67">
        <f t="shared" si="20"/>
        <v>3.1201609803731298E-2</v>
      </c>
      <c r="D273" s="54">
        <f t="shared" si="21"/>
        <v>3.1201609803731298E-2</v>
      </c>
      <c r="E273" s="54"/>
      <c r="F273" s="32"/>
    </row>
    <row r="274" spans="1:6" x14ac:dyDescent="0.25">
      <c r="A274" s="33">
        <v>40817</v>
      </c>
      <c r="B274" s="92">
        <v>2.3E-2</v>
      </c>
      <c r="C274" s="67">
        <f t="shared" si="20"/>
        <v>3.1201771154986971E-2</v>
      </c>
      <c r="D274" s="54">
        <f t="shared" si="21"/>
        <v>3.1201771154986971E-2</v>
      </c>
      <c r="E274" s="54"/>
      <c r="F274" s="32"/>
    </row>
    <row r="275" spans="1:6" x14ac:dyDescent="0.25">
      <c r="A275" s="33">
        <v>40848</v>
      </c>
      <c r="B275" s="92">
        <v>2.3E-2</v>
      </c>
      <c r="C275" s="67">
        <f t="shared" si="20"/>
        <v>3.1201923540760124E-2</v>
      </c>
      <c r="D275" s="54">
        <f t="shared" si="21"/>
        <v>3.1201923540760124E-2</v>
      </c>
      <c r="E275" s="54"/>
      <c r="F275" s="32"/>
    </row>
    <row r="276" spans="1:6" x14ac:dyDescent="0.25">
      <c r="A276" s="33">
        <v>40878</v>
      </c>
      <c r="B276" s="92">
        <v>2.3E-2</v>
      </c>
      <c r="C276" s="67">
        <f t="shared" si="20"/>
        <v>3.1202067459217789E-2</v>
      </c>
      <c r="D276" s="54">
        <f t="shared" si="21"/>
        <v>3.1202067459217789E-2</v>
      </c>
      <c r="E276" s="54"/>
      <c r="F276" s="32"/>
    </row>
    <row r="277" spans="1:6" x14ac:dyDescent="0.25">
      <c r="A277" s="33">
        <v>40909</v>
      </c>
      <c r="B277" s="92">
        <v>2.3E-2</v>
      </c>
      <c r="C277" s="67">
        <f t="shared" si="20"/>
        <v>3.1202203380846356E-2</v>
      </c>
      <c r="D277" s="54">
        <f t="shared" si="21"/>
        <v>3.1202203380846356E-2</v>
      </c>
      <c r="E277" s="54"/>
      <c r="F277" s="32"/>
    </row>
    <row r="278" spans="1:6" x14ac:dyDescent="0.25">
      <c r="A278" s="33">
        <v>40940</v>
      </c>
      <c r="B278" s="92">
        <v>2.3E-2</v>
      </c>
      <c r="C278" s="67">
        <f t="shared" si="20"/>
        <v>3.1202331749989629E-2</v>
      </c>
      <c r="D278" s="54">
        <f t="shared" si="21"/>
        <v>3.1202331749989629E-2</v>
      </c>
      <c r="E278" s="54"/>
      <c r="F278" s="32"/>
    </row>
    <row r="279" spans="1:6" x14ac:dyDescent="0.25">
      <c r="A279" s="33">
        <v>40969</v>
      </c>
      <c r="B279" s="92">
        <v>2.3E-2</v>
      </c>
      <c r="C279" s="67">
        <f t="shared" si="20"/>
        <v>3.1202452986301459E-2</v>
      </c>
      <c r="D279" s="54">
        <f t="shared" si="21"/>
        <v>3.1202452986301459E-2</v>
      </c>
      <c r="E279" s="54"/>
      <c r="F279" s="32"/>
    </row>
    <row r="280" spans="1:6" x14ac:dyDescent="0.25">
      <c r="A280" s="33">
        <v>41000</v>
      </c>
      <c r="B280" s="92">
        <v>2.3E-2</v>
      </c>
      <c r="C280" s="67">
        <f t="shared" si="20"/>
        <v>3.1202567486117622E-2</v>
      </c>
      <c r="D280" s="54">
        <f t="shared" si="21"/>
        <v>3.1202567486117622E-2</v>
      </c>
      <c r="E280" s="54"/>
      <c r="F280" s="32"/>
    </row>
    <row r="281" spans="1:6" x14ac:dyDescent="0.25">
      <c r="A281" s="33">
        <v>41030</v>
      </c>
      <c r="B281" s="92">
        <v>2.3E-2</v>
      </c>
      <c r="C281" s="67">
        <f t="shared" si="20"/>
        <v>3.1202675623751498E-2</v>
      </c>
      <c r="D281" s="54">
        <f t="shared" si="21"/>
        <v>3.1202675623751498E-2</v>
      </c>
      <c r="E281" s="54"/>
      <c r="F281" s="32"/>
    </row>
    <row r="282" spans="1:6" x14ac:dyDescent="0.25">
      <c r="A282" s="33">
        <v>41061</v>
      </c>
      <c r="B282" s="92">
        <v>2.3E-2</v>
      </c>
      <c r="C282" s="67">
        <f t="shared" si="20"/>
        <v>3.1202777752717747E-2</v>
      </c>
      <c r="D282" s="54">
        <f t="shared" si="21"/>
        <v>3.1202777752717747E-2</v>
      </c>
      <c r="E282" s="54"/>
      <c r="F282" s="32"/>
    </row>
    <row r="283" spans="1:6" x14ac:dyDescent="0.25">
      <c r="A283" s="33">
        <v>41091</v>
      </c>
      <c r="B283" s="92">
        <v>2.3E-2</v>
      </c>
      <c r="C283" s="67">
        <f t="shared" si="20"/>
        <v>3.1202874206887988E-2</v>
      </c>
      <c r="D283" s="54">
        <f t="shared" si="21"/>
        <v>3.1202874206887988E-2</v>
      </c>
      <c r="E283" s="54"/>
      <c r="F283" s="32"/>
    </row>
    <row r="284" spans="1:6" x14ac:dyDescent="0.25">
      <c r="A284" s="33">
        <v>41122</v>
      </c>
      <c r="B284" s="92">
        <v>2.3E-2</v>
      </c>
      <c r="C284" s="67">
        <f t="shared" si="20"/>
        <v>3.1202965301582258E-2</v>
      </c>
      <c r="D284" s="54">
        <f t="shared" si="21"/>
        <v>3.1202965301582258E-2</v>
      </c>
      <c r="E284" s="54"/>
      <c r="F284" s="32"/>
    </row>
    <row r="285" spans="1:6" x14ac:dyDescent="0.25">
      <c r="A285" s="33">
        <v>41153</v>
      </c>
      <c r="B285" s="92">
        <v>2.3E-2</v>
      </c>
      <c r="C285" s="67">
        <f t="shared" ref="C285:C348" si="22">D285</f>
        <v>3.1203051334599843E-2</v>
      </c>
      <c r="D285" s="54">
        <f t="shared" ref="D285:D348" si="23">($B$4*B285+$B$5*$C284+$B$6*$G$4+$B$7)</f>
        <v>3.1203051334599843E-2</v>
      </c>
      <c r="E285" s="54"/>
      <c r="F285" s="32"/>
    </row>
    <row r="286" spans="1:6" x14ac:dyDescent="0.25">
      <c r="A286" s="33">
        <v>41183</v>
      </c>
      <c r="B286" s="92">
        <v>2.3E-2</v>
      </c>
      <c r="C286" s="67">
        <f t="shared" si="22"/>
        <v>3.1203132587192806E-2</v>
      </c>
      <c r="D286" s="54">
        <f t="shared" si="23"/>
        <v>3.1203132587192806E-2</v>
      </c>
      <c r="E286" s="54"/>
      <c r="F286" s="32"/>
    </row>
    <row r="287" spans="1:6" x14ac:dyDescent="0.25">
      <c r="A287" s="33">
        <v>41214</v>
      </c>
      <c r="B287" s="92">
        <v>2.3E-2</v>
      </c>
      <c r="C287" s="67">
        <f t="shared" si="22"/>
        <v>3.120320932498544E-2</v>
      </c>
      <c r="D287" s="54">
        <f t="shared" si="23"/>
        <v>3.120320932498544E-2</v>
      </c>
      <c r="E287" s="54"/>
      <c r="F287" s="32"/>
    </row>
    <row r="288" spans="1:6" x14ac:dyDescent="0.25">
      <c r="A288" s="33">
        <v>41244</v>
      </c>
      <c r="B288" s="92">
        <v>2.3E-2</v>
      </c>
      <c r="C288" s="67">
        <f t="shared" si="22"/>
        <v>3.1203281798842627E-2</v>
      </c>
      <c r="D288" s="54">
        <f t="shared" si="23"/>
        <v>3.1203281798842627E-2</v>
      </c>
      <c r="E288" s="54"/>
      <c r="F288" s="32"/>
    </row>
    <row r="289" spans="1:6" x14ac:dyDescent="0.25">
      <c r="A289" s="33">
        <v>41275</v>
      </c>
      <c r="B289" s="92">
        <v>2.3E-2</v>
      </c>
      <c r="C289" s="67">
        <f t="shared" si="22"/>
        <v>3.1203350245689938E-2</v>
      </c>
      <c r="D289" s="54">
        <f t="shared" si="23"/>
        <v>3.1203350245689938E-2</v>
      </c>
      <c r="E289" s="54"/>
      <c r="F289" s="32"/>
    </row>
    <row r="290" spans="1:6" x14ac:dyDescent="0.25">
      <c r="A290" s="33">
        <v>41306</v>
      </c>
      <c r="B290" s="92">
        <v>2.3E-2</v>
      </c>
      <c r="C290" s="67">
        <f t="shared" si="22"/>
        <v>3.120341488928818E-2</v>
      </c>
      <c r="D290" s="54">
        <f t="shared" si="23"/>
        <v>3.120341488928818E-2</v>
      </c>
      <c r="E290" s="54"/>
      <c r="F290" s="32"/>
    </row>
    <row r="291" spans="1:6" x14ac:dyDescent="0.25">
      <c r="A291" s="33">
        <v>41334</v>
      </c>
      <c r="B291" s="92">
        <v>2.3E-2</v>
      </c>
      <c r="C291" s="67">
        <f t="shared" si="22"/>
        <v>3.1203475940964884E-2</v>
      </c>
      <c r="D291" s="54">
        <f t="shared" si="23"/>
        <v>3.1203475940964884E-2</v>
      </c>
      <c r="E291" s="54"/>
      <c r="F291" s="32"/>
    </row>
    <row r="292" spans="1:6" x14ac:dyDescent="0.25">
      <c r="A292" s="33">
        <v>41365</v>
      </c>
      <c r="B292" s="92">
        <v>2.3E-2</v>
      </c>
      <c r="C292" s="67">
        <f t="shared" si="22"/>
        <v>3.1203533600305172E-2</v>
      </c>
      <c r="D292" s="54">
        <f t="shared" si="23"/>
        <v>3.1203533600305172E-2</v>
      </c>
      <c r="E292" s="54"/>
      <c r="F292" s="32"/>
    </row>
    <row r="293" spans="1:6" x14ac:dyDescent="0.25">
      <c r="A293" s="33">
        <v>41395</v>
      </c>
      <c r="B293" s="92">
        <v>2.3E-2</v>
      </c>
      <c r="C293" s="67">
        <f t="shared" si="22"/>
        <v>3.1203588055804216E-2</v>
      </c>
      <c r="D293" s="54">
        <f t="shared" si="23"/>
        <v>3.1203588055804216E-2</v>
      </c>
      <c r="E293" s="54"/>
      <c r="F293" s="32"/>
    </row>
    <row r="294" spans="1:6" x14ac:dyDescent="0.25">
      <c r="A294" s="33">
        <v>41426</v>
      </c>
      <c r="B294" s="92">
        <v>2.3E-2</v>
      </c>
      <c r="C294" s="67">
        <f t="shared" si="22"/>
        <v>3.1203639485483457E-2</v>
      </c>
      <c r="D294" s="54">
        <f t="shared" si="23"/>
        <v>3.1203639485483457E-2</v>
      </c>
      <c r="E294" s="54"/>
      <c r="F294" s="32"/>
    </row>
    <row r="295" spans="1:6" x14ac:dyDescent="0.25">
      <c r="A295" s="33">
        <v>41456</v>
      </c>
      <c r="B295" s="92">
        <v>2.3E-2</v>
      </c>
      <c r="C295" s="67">
        <f t="shared" si="22"/>
        <v>3.1203688057472572E-2</v>
      </c>
      <c r="D295" s="54">
        <f t="shared" si="23"/>
        <v>3.1203688057472572E-2</v>
      </c>
      <c r="E295" s="54"/>
      <c r="F295" s="32"/>
    </row>
    <row r="296" spans="1:6" x14ac:dyDescent="0.25">
      <c r="A296" s="33">
        <v>41487</v>
      </c>
      <c r="B296" s="92">
        <v>2.3E-2</v>
      </c>
      <c r="C296" s="67">
        <f t="shared" si="22"/>
        <v>3.120373393055911E-2</v>
      </c>
      <c r="D296" s="54">
        <f t="shared" si="23"/>
        <v>3.120373393055911E-2</v>
      </c>
      <c r="E296" s="54"/>
      <c r="F296" s="32"/>
    </row>
    <row r="297" spans="1:6" x14ac:dyDescent="0.25">
      <c r="A297" s="33">
        <v>41518</v>
      </c>
      <c r="B297" s="92">
        <v>2.3E-2</v>
      </c>
      <c r="C297" s="67">
        <f t="shared" si="22"/>
        <v>3.1203777254707594E-2</v>
      </c>
      <c r="D297" s="54">
        <f t="shared" si="23"/>
        <v>3.1203777254707594E-2</v>
      </c>
      <c r="E297" s="54"/>
      <c r="F297" s="32"/>
    </row>
    <row r="298" spans="1:6" x14ac:dyDescent="0.25">
      <c r="A298" s="33">
        <v>41548</v>
      </c>
      <c r="B298" s="92">
        <v>2.3E-2</v>
      </c>
      <c r="C298" s="67">
        <f t="shared" si="22"/>
        <v>3.1203818171549769E-2</v>
      </c>
      <c r="D298" s="54">
        <f t="shared" si="23"/>
        <v>3.1203818171549769E-2</v>
      </c>
      <c r="E298" s="54"/>
      <c r="F298" s="32"/>
    </row>
    <row r="299" spans="1:6" x14ac:dyDescent="0.25">
      <c r="A299" s="33">
        <v>41579</v>
      </c>
      <c r="B299" s="92">
        <v>2.3E-2</v>
      </c>
      <c r="C299" s="67">
        <f t="shared" si="22"/>
        <v>3.1203856814847608E-2</v>
      </c>
      <c r="D299" s="54">
        <f t="shared" si="23"/>
        <v>3.1203856814847608E-2</v>
      </c>
      <c r="E299" s="54"/>
      <c r="F299" s="32"/>
    </row>
    <row r="300" spans="1:6" x14ac:dyDescent="0.25">
      <c r="A300" s="33">
        <v>41609</v>
      </c>
      <c r="B300" s="92">
        <v>2.3E-2</v>
      </c>
      <c r="C300" s="67">
        <f t="shared" si="22"/>
        <v>3.1203893310930604E-2</v>
      </c>
      <c r="D300" s="54">
        <f t="shared" si="23"/>
        <v>3.1203893310930604E-2</v>
      </c>
      <c r="E300" s="54"/>
      <c r="F300" s="32"/>
    </row>
    <row r="301" spans="1:6" x14ac:dyDescent="0.25">
      <c r="A301" s="33">
        <v>41640</v>
      </c>
      <c r="B301" s="92">
        <v>2.3E-2</v>
      </c>
      <c r="C301" s="67">
        <f t="shared" si="22"/>
        <v>3.1203927779108746E-2</v>
      </c>
      <c r="D301" s="54">
        <f t="shared" si="23"/>
        <v>3.1203927779108746E-2</v>
      </c>
      <c r="E301" s="54"/>
      <c r="F301" s="32"/>
    </row>
    <row r="302" spans="1:6" x14ac:dyDescent="0.25">
      <c r="A302" s="33">
        <v>41671</v>
      </c>
      <c r="B302" s="92">
        <v>2.3E-2</v>
      </c>
      <c r="C302" s="67">
        <f t="shared" si="22"/>
        <v>3.1203960332062571E-2</v>
      </c>
      <c r="D302" s="54">
        <f t="shared" si="23"/>
        <v>3.1203960332062571E-2</v>
      </c>
      <c r="E302" s="54"/>
      <c r="F302" s="32"/>
    </row>
    <row r="303" spans="1:6" x14ac:dyDescent="0.25">
      <c r="A303" s="33">
        <v>41699</v>
      </c>
      <c r="B303" s="92">
        <v>2.3E-2</v>
      </c>
      <c r="C303" s="67">
        <f t="shared" si="22"/>
        <v>3.1203991076211517E-2</v>
      </c>
      <c r="D303" s="54">
        <f t="shared" si="23"/>
        <v>3.1203991076211517E-2</v>
      </c>
      <c r="E303" s="54"/>
      <c r="F303" s="32"/>
    </row>
    <row r="304" spans="1:6" x14ac:dyDescent="0.25">
      <c r="A304" s="33">
        <v>41730</v>
      </c>
      <c r="B304" s="92">
        <v>2.3E-2</v>
      </c>
      <c r="C304" s="67">
        <f t="shared" si="22"/>
        <v>3.1204020112061828E-2</v>
      </c>
      <c r="D304" s="54">
        <f t="shared" si="23"/>
        <v>3.1204020112061828E-2</v>
      </c>
      <c r="E304" s="54"/>
      <c r="F304" s="32"/>
    </row>
    <row r="305" spans="1:6" x14ac:dyDescent="0.25">
      <c r="A305" s="33">
        <v>41760</v>
      </c>
      <c r="B305" s="92">
        <v>2.3E-2</v>
      </c>
      <c r="C305" s="67">
        <f t="shared" si="22"/>
        <v>3.1204047534535113E-2</v>
      </c>
      <c r="D305" s="54">
        <f t="shared" si="23"/>
        <v>3.1204047534535113E-2</v>
      </c>
      <c r="E305" s="54"/>
      <c r="F305" s="32"/>
    </row>
    <row r="306" spans="1:6" x14ac:dyDescent="0.25">
      <c r="A306" s="33">
        <v>41791</v>
      </c>
      <c r="B306" s="92">
        <v>2.3E-2</v>
      </c>
      <c r="C306" s="67">
        <f t="shared" si="22"/>
        <v>3.1204073433278672E-2</v>
      </c>
      <c r="D306" s="54">
        <f t="shared" si="23"/>
        <v>3.1204073433278672E-2</v>
      </c>
      <c r="E306" s="54"/>
      <c r="F306" s="32"/>
    </row>
    <row r="307" spans="1:6" x14ac:dyDescent="0.25">
      <c r="A307" s="33">
        <v>41821</v>
      </c>
      <c r="B307" s="92">
        <v>2.3E-2</v>
      </c>
      <c r="C307" s="67">
        <f t="shared" si="22"/>
        <v>3.1204097892958544E-2</v>
      </c>
      <c r="D307" s="54">
        <f t="shared" si="23"/>
        <v>3.1204097892958544E-2</v>
      </c>
      <c r="E307" s="54"/>
      <c r="F307" s="32"/>
    </row>
    <row r="308" spans="1:6" x14ac:dyDescent="0.25">
      <c r="A308" s="33">
        <v>41852</v>
      </c>
      <c r="B308" s="92">
        <v>2.3E-2</v>
      </c>
      <c r="C308" s="67">
        <f t="shared" si="22"/>
        <v>3.1204120993536304E-2</v>
      </c>
      <c r="D308" s="54">
        <f t="shared" si="23"/>
        <v>3.1204120993536304E-2</v>
      </c>
      <c r="E308" s="54"/>
      <c r="F308" s="32"/>
    </row>
    <row r="309" spans="1:6" x14ac:dyDescent="0.25">
      <c r="A309" s="33">
        <v>41883</v>
      </c>
      <c r="B309" s="92">
        <v>2.3E-2</v>
      </c>
      <c r="C309" s="67">
        <f t="shared" si="22"/>
        <v>3.1204142810530463E-2</v>
      </c>
      <c r="D309" s="54">
        <f t="shared" si="23"/>
        <v>3.1204142810530463E-2</v>
      </c>
      <c r="E309" s="54"/>
      <c r="F309" s="32"/>
    </row>
    <row r="310" spans="1:6" x14ac:dyDescent="0.25">
      <c r="A310" s="33">
        <v>41913</v>
      </c>
      <c r="B310" s="92">
        <v>2.3E-2</v>
      </c>
      <c r="C310" s="67">
        <f t="shared" si="22"/>
        <v>3.1204163415263341E-2</v>
      </c>
      <c r="D310" s="54">
        <f t="shared" si="23"/>
        <v>3.1204163415263341E-2</v>
      </c>
      <c r="E310" s="54"/>
      <c r="F310" s="32"/>
    </row>
    <row r="311" spans="1:6" x14ac:dyDescent="0.25">
      <c r="A311" s="33">
        <v>41944</v>
      </c>
      <c r="B311" s="92">
        <v>2.3E-2</v>
      </c>
      <c r="C311" s="67">
        <f t="shared" si="22"/>
        <v>3.1204182875094237E-2</v>
      </c>
      <c r="D311" s="54">
        <f t="shared" si="23"/>
        <v>3.1204182875094237E-2</v>
      </c>
      <c r="E311" s="54"/>
      <c r="F311" s="32"/>
    </row>
    <row r="312" spans="1:6" x14ac:dyDescent="0.25">
      <c r="A312" s="33">
        <v>41974</v>
      </c>
      <c r="B312" s="92">
        <v>2.3E-2</v>
      </c>
      <c r="C312" s="67">
        <f t="shared" si="22"/>
        <v>3.1204201253639628E-2</v>
      </c>
      <c r="D312" s="54">
        <f t="shared" si="23"/>
        <v>3.1204201253639628E-2</v>
      </c>
      <c r="E312" s="54"/>
      <c r="F312" s="32"/>
    </row>
    <row r="313" spans="1:6" x14ac:dyDescent="0.25">
      <c r="A313" s="33">
        <v>42005</v>
      </c>
      <c r="B313" s="92">
        <v>2.3E-2</v>
      </c>
      <c r="C313" s="67">
        <f t="shared" si="22"/>
        <v>3.1204218610981143E-2</v>
      </c>
      <c r="D313" s="54">
        <f t="shared" si="23"/>
        <v>3.1204218610981143E-2</v>
      </c>
      <c r="E313" s="54"/>
      <c r="F313" s="32"/>
    </row>
    <row r="314" spans="1:6" x14ac:dyDescent="0.25">
      <c r="A314" s="33">
        <v>42036</v>
      </c>
      <c r="B314" s="92">
        <v>2.3E-2</v>
      </c>
      <c r="C314" s="67">
        <f t="shared" si="22"/>
        <v>3.1204235003861977E-2</v>
      </c>
      <c r="D314" s="54">
        <f t="shared" si="23"/>
        <v>3.1204235003861977E-2</v>
      </c>
      <c r="E314" s="54"/>
      <c r="F314" s="32"/>
    </row>
    <row r="315" spans="1:6" x14ac:dyDescent="0.25">
      <c r="A315" s="33">
        <v>42064</v>
      </c>
      <c r="B315" s="92">
        <v>2.3E-2</v>
      </c>
      <c r="C315" s="67">
        <f t="shared" si="22"/>
        <v>3.1204250485872387E-2</v>
      </c>
      <c r="D315" s="54">
        <f t="shared" si="23"/>
        <v>3.1204250485872387E-2</v>
      </c>
      <c r="E315" s="54"/>
      <c r="F315" s="32"/>
    </row>
    <row r="316" spans="1:6" x14ac:dyDescent="0.25">
      <c r="A316" s="33">
        <v>42095</v>
      </c>
      <c r="B316" s="92">
        <v>2.3E-2</v>
      </c>
      <c r="C316" s="67">
        <f t="shared" si="22"/>
        <v>3.120426510762489E-2</v>
      </c>
      <c r="D316" s="54">
        <f t="shared" si="23"/>
        <v>3.120426510762489E-2</v>
      </c>
      <c r="E316" s="54"/>
      <c r="F316" s="32"/>
    </row>
    <row r="317" spans="1:6" x14ac:dyDescent="0.25">
      <c r="A317" s="33">
        <v>42125</v>
      </c>
      <c r="B317" s="92">
        <v>2.3E-2</v>
      </c>
      <c r="C317" s="67">
        <f t="shared" si="22"/>
        <v>3.1204278916919716E-2</v>
      </c>
      <c r="D317" s="54">
        <f t="shared" si="23"/>
        <v>3.1204278916919716E-2</v>
      </c>
      <c r="E317" s="54"/>
      <c r="F317" s="32"/>
    </row>
    <row r="318" spans="1:6" x14ac:dyDescent="0.25">
      <c r="A318" s="33">
        <v>42156</v>
      </c>
      <c r="B318" s="92">
        <v>2.3E-2</v>
      </c>
      <c r="C318" s="67">
        <f t="shared" si="22"/>
        <v>3.1204291958901075E-2</v>
      </c>
      <c r="D318" s="54">
        <f t="shared" si="23"/>
        <v>3.1204291958901075E-2</v>
      </c>
      <c r="E318" s="54"/>
      <c r="F318" s="32"/>
    </row>
    <row r="319" spans="1:6" x14ac:dyDescent="0.25">
      <c r="A319" s="33">
        <v>42186</v>
      </c>
      <c r="B319" s="92">
        <v>2.3E-2</v>
      </c>
      <c r="C319" s="67">
        <f t="shared" si="22"/>
        <v>3.1204304276204738E-2</v>
      </c>
      <c r="D319" s="54">
        <f t="shared" si="23"/>
        <v>3.1204304276204738E-2</v>
      </c>
      <c r="E319" s="54"/>
      <c r="F319" s="32"/>
    </row>
    <row r="320" spans="1:6" x14ac:dyDescent="0.25">
      <c r="A320" s="33">
        <v>42217</v>
      </c>
      <c r="B320" s="92">
        <v>2.3E-2</v>
      </c>
      <c r="C320" s="67">
        <f t="shared" si="22"/>
        <v>3.1204315909097426E-2</v>
      </c>
      <c r="D320" s="54">
        <f t="shared" si="23"/>
        <v>3.1204315909097426E-2</v>
      </c>
      <c r="E320" s="54"/>
      <c r="F320" s="32"/>
    </row>
    <row r="321" spans="1:6" x14ac:dyDescent="0.25">
      <c r="A321" s="33">
        <v>42248</v>
      </c>
      <c r="B321" s="92">
        <v>2.3E-2</v>
      </c>
      <c r="C321" s="67">
        <f t="shared" si="22"/>
        <v>3.1204326895608429E-2</v>
      </c>
      <c r="D321" s="54">
        <f t="shared" si="23"/>
        <v>3.1204326895608429E-2</v>
      </c>
      <c r="E321" s="54"/>
      <c r="F321" s="32"/>
    </row>
    <row r="322" spans="1:6" x14ac:dyDescent="0.25">
      <c r="A322" s="33">
        <v>42278</v>
      </c>
      <c r="B322" s="92">
        <v>2.3E-2</v>
      </c>
      <c r="C322" s="67">
        <f t="shared" si="22"/>
        <v>3.1204337271653948E-2</v>
      </c>
      <c r="D322" s="54">
        <f t="shared" si="23"/>
        <v>3.1204337271653948E-2</v>
      </c>
      <c r="E322" s="54"/>
      <c r="F322" s="32"/>
    </row>
    <row r="323" spans="1:6" x14ac:dyDescent="0.25">
      <c r="A323" s="33">
        <v>42309</v>
      </c>
      <c r="B323" s="92">
        <v>2.3E-2</v>
      </c>
      <c r="C323" s="67">
        <f t="shared" si="22"/>
        <v>3.1204347071154499E-2</v>
      </c>
      <c r="D323" s="54">
        <f t="shared" si="23"/>
        <v>3.1204347071154499E-2</v>
      </c>
      <c r="E323" s="54"/>
      <c r="F323" s="32"/>
    </row>
    <row r="324" spans="1:6" x14ac:dyDescent="0.25">
      <c r="A324" s="33">
        <v>42339</v>
      </c>
      <c r="B324" s="92">
        <v>2.3E-2</v>
      </c>
      <c r="C324" s="67">
        <f t="shared" si="22"/>
        <v>3.12043563261458E-2</v>
      </c>
      <c r="D324" s="54">
        <f t="shared" si="23"/>
        <v>3.12043563261458E-2</v>
      </c>
      <c r="E324" s="54"/>
      <c r="F324" s="32"/>
    </row>
    <row r="325" spans="1:6" x14ac:dyDescent="0.25">
      <c r="A325" s="33">
        <v>42370</v>
      </c>
      <c r="B325" s="92">
        <v>2.3E-2</v>
      </c>
      <c r="C325" s="67">
        <f t="shared" si="22"/>
        <v>3.120436506688351E-2</v>
      </c>
      <c r="D325" s="54">
        <f t="shared" si="23"/>
        <v>3.120436506688351E-2</v>
      </c>
      <c r="E325" s="54"/>
      <c r="F325" s="32"/>
    </row>
    <row r="326" spans="1:6" x14ac:dyDescent="0.25">
      <c r="A326" s="33">
        <v>42401</v>
      </c>
      <c r="B326" s="92">
        <v>2.3E-2</v>
      </c>
      <c r="C326" s="67">
        <f t="shared" si="22"/>
        <v>3.120437332194213E-2</v>
      </c>
      <c r="D326" s="54">
        <f t="shared" si="23"/>
        <v>3.120437332194213E-2</v>
      </c>
      <c r="E326" s="54"/>
      <c r="F326" s="32"/>
    </row>
    <row r="327" spans="1:6" x14ac:dyDescent="0.25">
      <c r="A327" s="33">
        <v>42430</v>
      </c>
      <c r="B327" s="92">
        <v>2.3E-2</v>
      </c>
      <c r="C327" s="67">
        <f t="shared" si="22"/>
        <v>3.1204381118308418E-2</v>
      </c>
      <c r="D327" s="54">
        <f t="shared" si="23"/>
        <v>3.1204381118308418E-2</v>
      </c>
      <c r="E327" s="54"/>
      <c r="F327" s="32"/>
    </row>
    <row r="328" spans="1:6" x14ac:dyDescent="0.25">
      <c r="A328" s="33">
        <v>42461</v>
      </c>
      <c r="B328" s="92">
        <v>2.3E-2</v>
      </c>
      <c r="C328" s="67">
        <f t="shared" si="22"/>
        <v>3.1204388481469614E-2</v>
      </c>
      <c r="D328" s="54">
        <f t="shared" si="23"/>
        <v>3.1204388481469614E-2</v>
      </c>
      <c r="E328" s="54"/>
      <c r="F328" s="32"/>
    </row>
    <row r="329" spans="1:6" x14ac:dyDescent="0.25">
      <c r="A329" s="33">
        <v>42491</v>
      </c>
      <c r="B329" s="92">
        <v>2.3E-2</v>
      </c>
      <c r="C329" s="67">
        <f t="shared" si="22"/>
        <v>3.1204395435496756E-2</v>
      </c>
      <c r="D329" s="54">
        <f t="shared" si="23"/>
        <v>3.1204395435496756E-2</v>
      </c>
      <c r="E329" s="54"/>
      <c r="F329" s="32"/>
    </row>
    <row r="330" spans="1:6" x14ac:dyDescent="0.25">
      <c r="A330" s="33">
        <v>42522</v>
      </c>
      <c r="B330" s="92">
        <v>2.3E-2</v>
      </c>
      <c r="C330" s="67">
        <f t="shared" si="22"/>
        <v>3.1204402003123383E-2</v>
      </c>
      <c r="D330" s="54">
        <f t="shared" si="23"/>
        <v>3.1204402003123383E-2</v>
      </c>
      <c r="E330" s="54"/>
      <c r="F330" s="32"/>
    </row>
    <row r="331" spans="1:6" x14ac:dyDescent="0.25">
      <c r="A331" s="33">
        <v>42552</v>
      </c>
      <c r="B331" s="92">
        <v>2.3E-2</v>
      </c>
      <c r="C331" s="67">
        <f t="shared" si="22"/>
        <v>3.1204408205819833E-2</v>
      </c>
      <c r="D331" s="54">
        <f t="shared" si="23"/>
        <v>3.1204408205819833E-2</v>
      </c>
      <c r="E331" s="54"/>
      <c r="F331" s="32"/>
    </row>
    <row r="332" spans="1:6" x14ac:dyDescent="0.25">
      <c r="A332" s="33">
        <v>42583</v>
      </c>
      <c r="B332" s="92">
        <v>2.3E-2</v>
      </c>
      <c r="C332" s="67">
        <f t="shared" si="22"/>
        <v>3.1204414063863456E-2</v>
      </c>
      <c r="D332" s="54">
        <f t="shared" si="23"/>
        <v>3.1204414063863456E-2</v>
      </c>
      <c r="E332" s="54"/>
      <c r="F332" s="32"/>
    </row>
    <row r="333" spans="1:6" x14ac:dyDescent="0.25">
      <c r="A333" s="33">
        <v>42614</v>
      </c>
      <c r="B333" s="92">
        <v>2.3E-2</v>
      </c>
      <c r="C333" s="67">
        <f t="shared" si="22"/>
        <v>3.1204419596404884E-2</v>
      </c>
      <c r="D333" s="54">
        <f t="shared" si="23"/>
        <v>3.1204419596404884E-2</v>
      </c>
      <c r="E333" s="54"/>
      <c r="F333" s="32"/>
    </row>
    <row r="334" spans="1:6" x14ac:dyDescent="0.25">
      <c r="A334" s="33">
        <v>42644</v>
      </c>
      <c r="B334" s="92">
        <v>2.3E-2</v>
      </c>
      <c r="C334" s="67">
        <f t="shared" si="22"/>
        <v>3.1204424821530651E-2</v>
      </c>
      <c r="D334" s="54">
        <f t="shared" si="23"/>
        <v>3.1204424821530651E-2</v>
      </c>
      <c r="E334" s="54"/>
      <c r="F334" s="32"/>
    </row>
    <row r="335" spans="1:6" x14ac:dyDescent="0.25">
      <c r="A335" s="33">
        <v>42675</v>
      </c>
      <c r="B335" s="92">
        <v>2.3E-2</v>
      </c>
      <c r="C335" s="67">
        <f t="shared" si="22"/>
        <v>3.1204429756322302E-2</v>
      </c>
      <c r="D335" s="54">
        <f t="shared" si="23"/>
        <v>3.1204429756322302E-2</v>
      </c>
      <c r="E335" s="54"/>
      <c r="F335" s="32"/>
    </row>
    <row r="336" spans="1:6" x14ac:dyDescent="0.25">
      <c r="A336" s="33">
        <v>42705</v>
      </c>
      <c r="B336" s="92">
        <v>2.3E-2</v>
      </c>
      <c r="C336" s="67">
        <f t="shared" si="22"/>
        <v>3.1204434416912254E-2</v>
      </c>
      <c r="D336" s="54">
        <f t="shared" si="23"/>
        <v>3.1204434416912254E-2</v>
      </c>
      <c r="E336" s="54"/>
      <c r="F336" s="32"/>
    </row>
    <row r="337" spans="1:6" x14ac:dyDescent="0.25">
      <c r="A337" s="33">
        <v>42736</v>
      </c>
      <c r="B337" s="92">
        <v>2.3E-2</v>
      </c>
      <c r="C337" s="67">
        <f t="shared" si="22"/>
        <v>3.1204438818536528E-2</v>
      </c>
      <c r="D337" s="54">
        <f t="shared" si="23"/>
        <v>3.1204438818536528E-2</v>
      </c>
      <c r="E337" s="54"/>
      <c r="F337" s="32"/>
    </row>
    <row r="338" spans="1:6" x14ac:dyDescent="0.25">
      <c r="A338" s="33">
        <v>42767</v>
      </c>
      <c r="B338" s="92">
        <v>2.3E-2</v>
      </c>
      <c r="C338" s="67">
        <f t="shared" si="22"/>
        <v>3.120444297558455E-2</v>
      </c>
      <c r="D338" s="54">
        <f t="shared" si="23"/>
        <v>3.120444297558455E-2</v>
      </c>
      <c r="E338" s="54"/>
      <c r="F338" s="32"/>
    </row>
    <row r="339" spans="1:6" x14ac:dyDescent="0.25">
      <c r="A339" s="33">
        <v>42795</v>
      </c>
      <c r="B339" s="92">
        <v>2.3E-2</v>
      </c>
      <c r="C339" s="67">
        <f t="shared" si="22"/>
        <v>3.1204446901646195E-2</v>
      </c>
      <c r="D339" s="54">
        <f t="shared" si="23"/>
        <v>3.1204446901646195E-2</v>
      </c>
      <c r="E339" s="54"/>
      <c r="F339" s="32"/>
    </row>
    <row r="340" spans="1:6" x14ac:dyDescent="0.25">
      <c r="A340" s="33">
        <v>42826</v>
      </c>
      <c r="B340" s="92">
        <v>2.3E-2</v>
      </c>
      <c r="C340" s="67">
        <f t="shared" si="22"/>
        <v>3.1204450609556227E-2</v>
      </c>
      <c r="D340" s="54">
        <f t="shared" si="23"/>
        <v>3.1204450609556227E-2</v>
      </c>
      <c r="E340" s="54"/>
      <c r="F340" s="32"/>
    </row>
    <row r="341" spans="1:6" x14ac:dyDescent="0.25">
      <c r="A341" s="33">
        <v>42856</v>
      </c>
      <c r="B341" s="92">
        <v>2.3E-2</v>
      </c>
      <c r="C341" s="67">
        <f t="shared" si="22"/>
        <v>3.1204454111436238E-2</v>
      </c>
      <c r="D341" s="54">
        <f t="shared" si="23"/>
        <v>3.1204454111436238E-2</v>
      </c>
      <c r="E341" s="54"/>
      <c r="F341" s="32"/>
    </row>
    <row r="342" spans="1:6" x14ac:dyDescent="0.25">
      <c r="A342" s="33">
        <v>42887</v>
      </c>
      <c r="B342" s="92">
        <v>2.3E-2</v>
      </c>
      <c r="C342" s="67">
        <f t="shared" si="22"/>
        <v>3.1204457418734285E-2</v>
      </c>
      <c r="D342" s="54">
        <f t="shared" si="23"/>
        <v>3.1204457418734285E-2</v>
      </c>
      <c r="E342" s="54"/>
      <c r="F342" s="32"/>
    </row>
    <row r="343" spans="1:6" x14ac:dyDescent="0.25">
      <c r="A343" s="33">
        <v>42917</v>
      </c>
      <c r="B343" s="92">
        <v>2.3E-2</v>
      </c>
      <c r="C343" s="67">
        <f t="shared" si="22"/>
        <v>3.1204460542262315E-2</v>
      </c>
      <c r="D343" s="54">
        <f t="shared" si="23"/>
        <v>3.1204460542262315E-2</v>
      </c>
      <c r="E343" s="54"/>
      <c r="F343" s="32"/>
    </row>
    <row r="344" spans="1:6" x14ac:dyDescent="0.25">
      <c r="A344" s="33">
        <v>42948</v>
      </c>
      <c r="B344" s="92">
        <v>2.3E-2</v>
      </c>
      <c r="C344" s="67">
        <f t="shared" si="22"/>
        <v>3.1204463492231511E-2</v>
      </c>
      <c r="D344" s="54">
        <f t="shared" si="23"/>
        <v>3.1204463492231511E-2</v>
      </c>
      <c r="E344" s="54"/>
      <c r="F344" s="32"/>
    </row>
    <row r="345" spans="1:6" x14ac:dyDescent="0.25">
      <c r="A345" s="33">
        <v>42979</v>
      </c>
      <c r="B345" s="92">
        <v>2.3E-2</v>
      </c>
      <c r="C345" s="67">
        <f t="shared" si="22"/>
        <v>3.1204466278285669E-2</v>
      </c>
      <c r="D345" s="54">
        <f t="shared" si="23"/>
        <v>3.1204466278285669E-2</v>
      </c>
      <c r="E345" s="54"/>
      <c r="F345" s="32"/>
    </row>
    <row r="346" spans="1:6" x14ac:dyDescent="0.25">
      <c r="A346" s="33">
        <v>43009</v>
      </c>
      <c r="B346" s="92">
        <v>2.3E-2</v>
      </c>
      <c r="C346" s="67">
        <f t="shared" si="22"/>
        <v>3.1204468909532729E-2</v>
      </c>
      <c r="D346" s="54">
        <f t="shared" si="23"/>
        <v>3.1204468909532729E-2</v>
      </c>
      <c r="E346" s="54"/>
      <c r="F346" s="32"/>
    </row>
    <row r="347" spans="1:6" x14ac:dyDescent="0.25">
      <c r="A347" s="33">
        <v>43040</v>
      </c>
      <c r="B347" s="92">
        <v>2.3E-2</v>
      </c>
      <c r="C347" s="67">
        <f t="shared" si="22"/>
        <v>3.1204471394574544E-2</v>
      </c>
      <c r="D347" s="54">
        <f t="shared" si="23"/>
        <v>3.1204471394574544E-2</v>
      </c>
      <c r="E347" s="54"/>
      <c r="F347" s="32"/>
    </row>
    <row r="348" spans="1:6" x14ac:dyDescent="0.25">
      <c r="A348" s="33">
        <v>43070</v>
      </c>
      <c r="B348" s="92">
        <v>2.3E-2</v>
      </c>
      <c r="C348" s="67">
        <f t="shared" si="22"/>
        <v>3.120447374153501E-2</v>
      </c>
      <c r="D348" s="54">
        <f t="shared" si="23"/>
        <v>3.120447374153501E-2</v>
      </c>
      <c r="E348" s="54"/>
      <c r="F348" s="32"/>
    </row>
    <row r="349" spans="1:6" x14ac:dyDescent="0.25">
      <c r="A349" s="33">
        <v>43101</v>
      </c>
      <c r="B349" s="92">
        <v>2.3E-2</v>
      </c>
      <c r="C349" s="67">
        <f t="shared" ref="C349:C412" si="24">D349</f>
        <v>3.1204475958086619E-2</v>
      </c>
      <c r="D349" s="54">
        <f t="shared" ref="D349:D412" si="25">($B$4*B349+$B$5*$C348+$B$6*$G$4+$B$7)</f>
        <v>3.1204475958086619E-2</v>
      </c>
      <c r="E349" s="54"/>
      <c r="F349" s="32"/>
    </row>
    <row r="350" spans="1:6" x14ac:dyDescent="0.25">
      <c r="A350" s="33">
        <v>43132</v>
      </c>
      <c r="B350" s="92">
        <v>2.3E-2</v>
      </c>
      <c r="C350" s="67">
        <f t="shared" si="24"/>
        <v>3.120447805147554E-2</v>
      </c>
      <c r="D350" s="54">
        <f t="shared" si="25"/>
        <v>3.120447805147554E-2</v>
      </c>
      <c r="E350" s="54"/>
      <c r="F350" s="32"/>
    </row>
    <row r="351" spans="1:6" x14ac:dyDescent="0.25">
      <c r="A351" s="33">
        <v>43160</v>
      </c>
      <c r="B351" s="92">
        <v>2.3E-2</v>
      </c>
      <c r="C351" s="67">
        <f t="shared" si="24"/>
        <v>3.1204480028545305E-2</v>
      </c>
      <c r="D351" s="54">
        <f t="shared" si="25"/>
        <v>3.1204480028545305E-2</v>
      </c>
      <c r="E351" s="54"/>
      <c r="F351" s="32"/>
    </row>
    <row r="352" spans="1:6" x14ac:dyDescent="0.25">
      <c r="A352" s="33">
        <v>43191</v>
      </c>
      <c r="B352" s="92">
        <v>2.3E-2</v>
      </c>
      <c r="C352" s="67">
        <f t="shared" si="24"/>
        <v>3.1204481895759188E-2</v>
      </c>
      <c r="D352" s="54">
        <f t="shared" si="25"/>
        <v>3.1204481895759188E-2</v>
      </c>
      <c r="E352" s="54"/>
      <c r="F352" s="32"/>
    </row>
    <row r="353" spans="1:6" x14ac:dyDescent="0.25">
      <c r="A353" s="33">
        <v>43221</v>
      </c>
      <c r="B353" s="92">
        <v>2.3E-2</v>
      </c>
      <c r="C353" s="67">
        <f t="shared" si="24"/>
        <v>3.1204483659221332E-2</v>
      </c>
      <c r="D353" s="54">
        <f t="shared" si="25"/>
        <v>3.1204483659221332E-2</v>
      </c>
      <c r="E353" s="54"/>
      <c r="F353" s="32"/>
    </row>
    <row r="354" spans="1:6" x14ac:dyDescent="0.25">
      <c r="A354" s="33">
        <v>43252</v>
      </c>
      <c r="B354" s="92">
        <v>2.3E-2</v>
      </c>
      <c r="C354" s="67">
        <f t="shared" si="24"/>
        <v>3.1204485324696701E-2</v>
      </c>
      <c r="D354" s="54">
        <f t="shared" si="25"/>
        <v>3.1204485324696701E-2</v>
      </c>
      <c r="E354" s="54"/>
      <c r="F354" s="32"/>
    </row>
    <row r="355" spans="1:6" x14ac:dyDescent="0.25">
      <c r="A355" s="33">
        <v>43282</v>
      </c>
      <c r="B355" s="92">
        <v>2.3E-2</v>
      </c>
      <c r="C355" s="67">
        <f t="shared" si="24"/>
        <v>3.1204486897629932E-2</v>
      </c>
      <c r="D355" s="54">
        <f t="shared" si="25"/>
        <v>3.1204486897629932E-2</v>
      </c>
      <c r="E355" s="54"/>
      <c r="F355" s="32"/>
    </row>
    <row r="356" spans="1:6" x14ac:dyDescent="0.25">
      <c r="A356" s="33">
        <v>43313</v>
      </c>
      <c r="B356" s="92">
        <v>2.3E-2</v>
      </c>
      <c r="C356" s="67">
        <f t="shared" si="24"/>
        <v>3.1204488383163129E-2</v>
      </c>
      <c r="D356" s="54">
        <f t="shared" si="25"/>
        <v>3.1204488383163129E-2</v>
      </c>
      <c r="E356" s="54"/>
      <c r="F356" s="32"/>
    </row>
    <row r="357" spans="1:6" x14ac:dyDescent="0.25">
      <c r="A357" s="33">
        <v>43344</v>
      </c>
      <c r="B357" s="92">
        <v>2.3E-2</v>
      </c>
      <c r="C357" s="67">
        <f t="shared" si="24"/>
        <v>3.1204489786152673E-2</v>
      </c>
      <c r="D357" s="54">
        <f t="shared" si="25"/>
        <v>3.1204489786152673E-2</v>
      </c>
      <c r="E357" s="54"/>
      <c r="F357" s="32"/>
    </row>
    <row r="358" spans="1:6" x14ac:dyDescent="0.25">
      <c r="A358" s="33">
        <v>43374</v>
      </c>
      <c r="B358" s="92">
        <v>2.3E-2</v>
      </c>
      <c r="C358" s="67">
        <f t="shared" si="24"/>
        <v>3.12044911111851E-2</v>
      </c>
      <c r="D358" s="54">
        <f t="shared" si="25"/>
        <v>3.12044911111851E-2</v>
      </c>
      <c r="E358" s="54"/>
      <c r="F358" s="32"/>
    </row>
    <row r="359" spans="1:6" x14ac:dyDescent="0.25">
      <c r="A359" s="33">
        <v>43405</v>
      </c>
      <c r="B359" s="92">
        <v>2.3E-2</v>
      </c>
      <c r="C359" s="67">
        <f t="shared" si="24"/>
        <v>3.1204492362592103E-2</v>
      </c>
      <c r="D359" s="54">
        <f t="shared" si="25"/>
        <v>3.1204492362592103E-2</v>
      </c>
      <c r="E359" s="54"/>
      <c r="F359" s="32"/>
    </row>
    <row r="360" spans="1:6" x14ac:dyDescent="0.25">
      <c r="A360" s="33">
        <v>43435</v>
      </c>
      <c r="B360" s="92">
        <v>2.3E-2</v>
      </c>
      <c r="C360" s="67">
        <f t="shared" si="24"/>
        <v>3.1204493544464675E-2</v>
      </c>
      <c r="D360" s="54">
        <f t="shared" si="25"/>
        <v>3.1204493544464675E-2</v>
      </c>
      <c r="E360" s="54"/>
      <c r="F360" s="32"/>
    </row>
    <row r="361" spans="1:6" x14ac:dyDescent="0.25">
      <c r="A361" s="33">
        <v>43466</v>
      </c>
      <c r="B361" s="92">
        <v>2.3E-2</v>
      </c>
      <c r="C361" s="67">
        <f t="shared" si="24"/>
        <v>3.1204494660666496E-2</v>
      </c>
      <c r="D361" s="54">
        <f t="shared" si="25"/>
        <v>3.1204494660666496E-2</v>
      </c>
      <c r="E361" s="54"/>
      <c r="F361" s="32"/>
    </row>
    <row r="362" spans="1:6" x14ac:dyDescent="0.25">
      <c r="A362" s="33">
        <v>43497</v>
      </c>
      <c r="B362" s="92">
        <v>2.3E-2</v>
      </c>
      <c r="C362" s="67">
        <f t="shared" si="24"/>
        <v>3.1204495714846566E-2</v>
      </c>
      <c r="D362" s="54">
        <f t="shared" si="25"/>
        <v>3.1204495714846566E-2</v>
      </c>
      <c r="E362" s="54"/>
      <c r="F362" s="32"/>
    </row>
    <row r="363" spans="1:6" x14ac:dyDescent="0.25">
      <c r="A363" s="33">
        <v>43525</v>
      </c>
      <c r="B363" s="92">
        <v>2.3E-2</v>
      </c>
      <c r="C363" s="67">
        <f t="shared" si="24"/>
        <v>3.120449671045112E-2</v>
      </c>
      <c r="D363" s="54">
        <f t="shared" si="25"/>
        <v>3.120449671045112E-2</v>
      </c>
      <c r="E363" s="54"/>
      <c r="F363" s="32"/>
    </row>
    <row r="364" spans="1:6" x14ac:dyDescent="0.25">
      <c r="A364" s="33">
        <v>43556</v>
      </c>
      <c r="B364" s="92">
        <v>2.3E-2</v>
      </c>
      <c r="C364" s="67">
        <f t="shared" si="24"/>
        <v>3.1204497650734905E-2</v>
      </c>
      <c r="D364" s="54">
        <f t="shared" si="25"/>
        <v>3.1204497650734905E-2</v>
      </c>
      <c r="E364" s="54"/>
      <c r="F364" s="32"/>
    </row>
    <row r="365" spans="1:6" x14ac:dyDescent="0.25">
      <c r="A365" s="33">
        <v>43586</v>
      </c>
      <c r="B365" s="92">
        <v>2.3E-2</v>
      </c>
      <c r="C365" s="67">
        <f t="shared" si="24"/>
        <v>3.1204498538771823E-2</v>
      </c>
      <c r="D365" s="54">
        <f t="shared" si="25"/>
        <v>3.1204498538771823E-2</v>
      </c>
      <c r="E365" s="54"/>
      <c r="F365" s="32"/>
    </row>
    <row r="366" spans="1:6" x14ac:dyDescent="0.25">
      <c r="A366" s="33">
        <v>43617</v>
      </c>
      <c r="B366" s="92">
        <v>2.3E-2</v>
      </c>
      <c r="C366" s="67">
        <f t="shared" si="24"/>
        <v>3.1204499377464969E-2</v>
      </c>
      <c r="D366" s="54">
        <f t="shared" si="25"/>
        <v>3.1204499377464969E-2</v>
      </c>
      <c r="E366" s="54"/>
      <c r="F366" s="32"/>
    </row>
    <row r="367" spans="1:6" x14ac:dyDescent="0.25">
      <c r="A367" s="33">
        <v>43647</v>
      </c>
      <c r="B367" s="92">
        <v>2.3E-2</v>
      </c>
      <c r="C367" s="67">
        <f t="shared" si="24"/>
        <v>3.1204500169556129E-2</v>
      </c>
      <c r="D367" s="54">
        <f t="shared" si="25"/>
        <v>3.1204500169556129E-2</v>
      </c>
      <c r="E367" s="54"/>
      <c r="F367" s="32"/>
    </row>
    <row r="368" spans="1:6" x14ac:dyDescent="0.25">
      <c r="A368" s="33">
        <v>43678</v>
      </c>
      <c r="B368" s="92">
        <v>2.3E-2</v>
      </c>
      <c r="C368" s="67">
        <f t="shared" si="24"/>
        <v>3.1204500917634746E-2</v>
      </c>
      <c r="D368" s="54">
        <f t="shared" si="25"/>
        <v>3.1204500917634746E-2</v>
      </c>
      <c r="E368" s="54"/>
      <c r="F368" s="32"/>
    </row>
    <row r="369" spans="1:6" x14ac:dyDescent="0.25">
      <c r="A369" s="33">
        <v>43709</v>
      </c>
      <c r="B369" s="92">
        <v>2.3E-2</v>
      </c>
      <c r="C369" s="67">
        <f t="shared" si="24"/>
        <v>3.1204501624146373E-2</v>
      </c>
      <c r="D369" s="54">
        <f t="shared" si="25"/>
        <v>3.1204501624146373E-2</v>
      </c>
      <c r="E369" s="54"/>
      <c r="F369" s="32"/>
    </row>
    <row r="370" spans="1:6" x14ac:dyDescent="0.25">
      <c r="A370" s="33">
        <v>43739</v>
      </c>
      <c r="B370" s="92">
        <v>2.3E-2</v>
      </c>
      <c r="C370" s="67">
        <f t="shared" si="24"/>
        <v>3.120450229140068E-2</v>
      </c>
      <c r="D370" s="54">
        <f t="shared" si="25"/>
        <v>3.120450229140068E-2</v>
      </c>
      <c r="E370" s="54"/>
      <c r="F370" s="32"/>
    </row>
    <row r="371" spans="1:6" x14ac:dyDescent="0.25">
      <c r="A371" s="33">
        <v>43770</v>
      </c>
      <c r="B371" s="92">
        <v>2.3E-2</v>
      </c>
      <c r="C371" s="67">
        <f t="shared" si="24"/>
        <v>3.1204502921579003E-2</v>
      </c>
      <c r="D371" s="54">
        <f t="shared" si="25"/>
        <v>3.1204502921579003E-2</v>
      </c>
      <c r="E371" s="54"/>
      <c r="F371" s="32"/>
    </row>
    <row r="372" spans="1:6" x14ac:dyDescent="0.25">
      <c r="A372" s="33">
        <v>43800</v>
      </c>
      <c r="B372" s="92">
        <v>2.3E-2</v>
      </c>
      <c r="C372" s="67">
        <f t="shared" si="24"/>
        <v>3.1204503516741467E-2</v>
      </c>
      <c r="D372" s="54">
        <f t="shared" si="25"/>
        <v>3.1204503516741467E-2</v>
      </c>
      <c r="E372" s="54"/>
      <c r="F372" s="32"/>
    </row>
    <row r="373" spans="1:6" x14ac:dyDescent="0.25">
      <c r="A373" s="33">
        <v>43831</v>
      </c>
      <c r="B373" s="92">
        <v>2.3E-2</v>
      </c>
      <c r="C373" s="67">
        <f t="shared" si="24"/>
        <v>3.1204504078833729E-2</v>
      </c>
      <c r="D373" s="54">
        <f t="shared" si="25"/>
        <v>3.1204504078833729E-2</v>
      </c>
      <c r="E373" s="54"/>
      <c r="F373" s="32"/>
    </row>
    <row r="374" spans="1:6" x14ac:dyDescent="0.25">
      <c r="A374" s="33">
        <v>43862</v>
      </c>
      <c r="B374" s="92">
        <v>2.3E-2</v>
      </c>
      <c r="C374" s="67">
        <f t="shared" si="24"/>
        <v>3.1204504609693335E-2</v>
      </c>
      <c r="D374" s="54">
        <f t="shared" si="25"/>
        <v>3.1204504609693335E-2</v>
      </c>
      <c r="E374" s="54"/>
      <c r="F374" s="32"/>
    </row>
    <row r="375" spans="1:6" x14ac:dyDescent="0.25">
      <c r="A375" s="33">
        <v>43891</v>
      </c>
      <c r="B375" s="92">
        <v>2.3E-2</v>
      </c>
      <c r="C375" s="67">
        <f t="shared" si="24"/>
        <v>3.1204505111055728E-2</v>
      </c>
      <c r="D375" s="54">
        <f t="shared" si="25"/>
        <v>3.1204505111055728E-2</v>
      </c>
      <c r="E375" s="54"/>
      <c r="F375" s="32"/>
    </row>
    <row r="376" spans="1:6" x14ac:dyDescent="0.25">
      <c r="A376" s="33">
        <v>43922</v>
      </c>
      <c r="B376" s="92">
        <v>2.3E-2</v>
      </c>
      <c r="C376" s="67">
        <f t="shared" si="24"/>
        <v>3.1204505584559918E-2</v>
      </c>
      <c r="D376" s="54">
        <f t="shared" si="25"/>
        <v>3.1204505584559918E-2</v>
      </c>
      <c r="E376" s="54"/>
      <c r="F376" s="32"/>
    </row>
    <row r="377" spans="1:6" x14ac:dyDescent="0.25">
      <c r="A377" s="33">
        <v>43952</v>
      </c>
      <c r="B377" s="92">
        <v>2.3E-2</v>
      </c>
      <c r="C377" s="67">
        <f t="shared" si="24"/>
        <v>3.1204506031753849E-2</v>
      </c>
      <c r="D377" s="54">
        <f t="shared" si="25"/>
        <v>3.1204506031753849E-2</v>
      </c>
      <c r="E377" s="54"/>
      <c r="F377" s="32"/>
    </row>
    <row r="378" spans="1:6" x14ac:dyDescent="0.25">
      <c r="A378" s="33">
        <v>43983</v>
      </c>
      <c r="B378" s="92">
        <v>2.3E-2</v>
      </c>
      <c r="C378" s="67">
        <f t="shared" si="24"/>
        <v>3.1204506454099449E-2</v>
      </c>
      <c r="D378" s="54">
        <f t="shared" si="25"/>
        <v>3.1204506454099449E-2</v>
      </c>
      <c r="E378" s="54"/>
      <c r="F378" s="32"/>
    </row>
    <row r="379" spans="1:6" x14ac:dyDescent="0.25">
      <c r="A379" s="33">
        <v>44013</v>
      </c>
      <c r="B379" s="92">
        <v>2.3E-2</v>
      </c>
      <c r="C379" s="67">
        <f t="shared" si="24"/>
        <v>3.1204506852977414E-2</v>
      </c>
      <c r="D379" s="54">
        <f t="shared" si="25"/>
        <v>3.1204506852977414E-2</v>
      </c>
      <c r="E379" s="54"/>
      <c r="F379" s="32"/>
    </row>
    <row r="380" spans="1:6" x14ac:dyDescent="0.25">
      <c r="A380" s="33">
        <v>44044</v>
      </c>
      <c r="B380" s="92">
        <v>2.3E-2</v>
      </c>
      <c r="C380" s="67">
        <f t="shared" si="24"/>
        <v>3.1204507229691727E-2</v>
      </c>
      <c r="D380" s="54">
        <f t="shared" si="25"/>
        <v>3.1204507229691727E-2</v>
      </c>
      <c r="E380" s="54"/>
      <c r="F380" s="32"/>
    </row>
    <row r="381" spans="1:6" x14ac:dyDescent="0.25">
      <c r="A381" s="33">
        <v>44075</v>
      </c>
      <c r="B381" s="92">
        <v>2.3E-2</v>
      </c>
      <c r="C381" s="67">
        <f t="shared" si="24"/>
        <v>3.1204507585473908E-2</v>
      </c>
      <c r="D381" s="54">
        <f t="shared" si="25"/>
        <v>3.1204507585473908E-2</v>
      </c>
      <c r="E381" s="54"/>
      <c r="F381" s="32"/>
    </row>
    <row r="382" spans="1:6" x14ac:dyDescent="0.25">
      <c r="A382" s="33">
        <v>44105</v>
      </c>
      <c r="B382" s="92">
        <v>2.3E-2</v>
      </c>
      <c r="C382" s="67">
        <f t="shared" si="24"/>
        <v>3.1204507921487053E-2</v>
      </c>
      <c r="D382" s="54">
        <f t="shared" si="25"/>
        <v>3.1204507921487053E-2</v>
      </c>
      <c r="E382" s="54"/>
      <c r="F382" s="32"/>
    </row>
    <row r="383" spans="1:6" x14ac:dyDescent="0.25">
      <c r="A383" s="33">
        <v>44136</v>
      </c>
      <c r="B383" s="92">
        <v>2.3E-2</v>
      </c>
      <c r="C383" s="67">
        <f t="shared" si="24"/>
        <v>3.1204508238829629E-2</v>
      </c>
      <c r="D383" s="54">
        <f t="shared" si="25"/>
        <v>3.1204508238829629E-2</v>
      </c>
      <c r="E383" s="54"/>
      <c r="F383" s="32"/>
    </row>
    <row r="384" spans="1:6" x14ac:dyDescent="0.25">
      <c r="A384" s="33">
        <v>44166</v>
      </c>
      <c r="B384" s="92">
        <v>2.3E-2</v>
      </c>
      <c r="C384" s="67">
        <f t="shared" si="24"/>
        <v>3.1204508538539063E-2</v>
      </c>
      <c r="D384" s="54">
        <f t="shared" si="25"/>
        <v>3.1204508538539063E-2</v>
      </c>
      <c r="E384" s="54"/>
      <c r="F384" s="32"/>
    </row>
    <row r="385" spans="1:6" x14ac:dyDescent="0.25">
      <c r="A385" s="33">
        <v>44197</v>
      </c>
      <c r="B385" s="92">
        <v>2.3E-2</v>
      </c>
      <c r="C385" s="67">
        <f t="shared" si="24"/>
        <v>3.1204508821595141E-2</v>
      </c>
      <c r="D385" s="54">
        <f t="shared" si="25"/>
        <v>3.1204508821595141E-2</v>
      </c>
      <c r="E385" s="54"/>
      <c r="F385" s="32"/>
    </row>
    <row r="386" spans="1:6" x14ac:dyDescent="0.25">
      <c r="A386" s="33">
        <v>44228</v>
      </c>
      <c r="B386" s="92">
        <v>2.3E-2</v>
      </c>
      <c r="C386" s="67">
        <f t="shared" si="24"/>
        <v>3.1204509088923211E-2</v>
      </c>
      <c r="D386" s="54">
        <f t="shared" si="25"/>
        <v>3.1204509088923211E-2</v>
      </c>
      <c r="E386" s="54"/>
      <c r="F386" s="32"/>
    </row>
    <row r="387" spans="1:6" x14ac:dyDescent="0.25">
      <c r="A387" s="33">
        <v>44256</v>
      </c>
      <c r="B387" s="92">
        <v>2.3E-2</v>
      </c>
      <c r="C387" s="67">
        <f t="shared" si="24"/>
        <v>3.1204509341397194E-2</v>
      </c>
      <c r="D387" s="54">
        <f t="shared" si="25"/>
        <v>3.1204509341397194E-2</v>
      </c>
      <c r="E387" s="54"/>
      <c r="F387" s="32"/>
    </row>
    <row r="388" spans="1:6" x14ac:dyDescent="0.25">
      <c r="A388" s="33">
        <v>44287</v>
      </c>
      <c r="B388" s="92">
        <v>2.3E-2</v>
      </c>
      <c r="C388" s="67">
        <f t="shared" si="24"/>
        <v>3.1204509579842461E-2</v>
      </c>
      <c r="D388" s="54">
        <f t="shared" si="25"/>
        <v>3.1204509579842461E-2</v>
      </c>
      <c r="E388" s="54"/>
      <c r="F388" s="32"/>
    </row>
    <row r="389" spans="1:6" x14ac:dyDescent="0.25">
      <c r="A389" s="33">
        <v>44317</v>
      </c>
      <c r="B389" s="92">
        <v>2.3E-2</v>
      </c>
      <c r="C389" s="67">
        <f t="shared" si="24"/>
        <v>3.1204509805038517E-2</v>
      </c>
      <c r="D389" s="54">
        <f t="shared" si="25"/>
        <v>3.1204509805038517E-2</v>
      </c>
      <c r="E389" s="54"/>
      <c r="F389" s="32"/>
    </row>
    <row r="390" spans="1:6" x14ac:dyDescent="0.25">
      <c r="A390" s="33">
        <v>44348</v>
      </c>
      <c r="B390" s="92">
        <v>2.3E-2</v>
      </c>
      <c r="C390" s="67">
        <f t="shared" si="24"/>
        <v>3.1204510017721555E-2</v>
      </c>
      <c r="D390" s="54">
        <f t="shared" si="25"/>
        <v>3.1204510017721555E-2</v>
      </c>
      <c r="E390" s="54"/>
      <c r="F390" s="32"/>
    </row>
    <row r="391" spans="1:6" x14ac:dyDescent="0.25">
      <c r="A391" s="33">
        <v>44378</v>
      </c>
      <c r="B391" s="92">
        <v>2.3E-2</v>
      </c>
      <c r="C391" s="67">
        <f t="shared" si="24"/>
        <v>3.1204510218586858E-2</v>
      </c>
      <c r="D391" s="54">
        <f t="shared" si="25"/>
        <v>3.1204510218586858E-2</v>
      </c>
      <c r="E391" s="54"/>
      <c r="F391" s="32"/>
    </row>
    <row r="392" spans="1:6" x14ac:dyDescent="0.25">
      <c r="A392" s="33">
        <v>44409</v>
      </c>
      <c r="B392" s="92">
        <v>2.3E-2</v>
      </c>
      <c r="C392" s="67">
        <f t="shared" si="24"/>
        <v>3.1204510408291083E-2</v>
      </c>
      <c r="D392" s="54">
        <f t="shared" si="25"/>
        <v>3.1204510408291083E-2</v>
      </c>
      <c r="E392" s="54"/>
      <c r="F392" s="32"/>
    </row>
    <row r="393" spans="1:6" x14ac:dyDescent="0.25">
      <c r="A393" s="33">
        <v>44440</v>
      </c>
      <c r="B393" s="92">
        <v>2.3E-2</v>
      </c>
      <c r="C393" s="67">
        <f t="shared" si="24"/>
        <v>3.1204510587454392E-2</v>
      </c>
      <c r="D393" s="54">
        <f t="shared" si="25"/>
        <v>3.1204510587454392E-2</v>
      </c>
      <c r="E393" s="54"/>
      <c r="F393" s="32"/>
    </row>
    <row r="394" spans="1:6" x14ac:dyDescent="0.25">
      <c r="A394" s="33">
        <v>44470</v>
      </c>
      <c r="B394" s="92">
        <v>2.3E-2</v>
      </c>
      <c r="C394" s="67">
        <f t="shared" si="24"/>
        <v>3.1204510756662491E-2</v>
      </c>
      <c r="D394" s="54">
        <f t="shared" si="25"/>
        <v>3.1204510756662491E-2</v>
      </c>
      <c r="E394" s="54"/>
      <c r="F394" s="32"/>
    </row>
    <row r="395" spans="1:6" x14ac:dyDescent="0.25">
      <c r="A395" s="33">
        <v>44501</v>
      </c>
      <c r="B395" s="92">
        <v>2.3E-2</v>
      </c>
      <c r="C395" s="67">
        <f t="shared" si="24"/>
        <v>3.1204510916468541E-2</v>
      </c>
      <c r="D395" s="54">
        <f t="shared" si="25"/>
        <v>3.1204510916468541E-2</v>
      </c>
      <c r="E395" s="54"/>
      <c r="F395" s="32"/>
    </row>
    <row r="396" spans="1:6" x14ac:dyDescent="0.25">
      <c r="A396" s="33">
        <v>44531</v>
      </c>
      <c r="B396" s="92">
        <v>2.3E-2</v>
      </c>
      <c r="C396" s="67">
        <f t="shared" si="24"/>
        <v>3.1204511067394969E-2</v>
      </c>
      <c r="D396" s="54">
        <f t="shared" si="25"/>
        <v>3.1204511067394969E-2</v>
      </c>
      <c r="E396" s="54"/>
      <c r="F396" s="32"/>
    </row>
    <row r="397" spans="1:6" x14ac:dyDescent="0.25">
      <c r="A397" s="33">
        <v>44562</v>
      </c>
      <c r="B397" s="92">
        <v>2.3E-2</v>
      </c>
      <c r="C397" s="67">
        <f t="shared" si="24"/>
        <v>3.1204511209935171E-2</v>
      </c>
      <c r="D397" s="54">
        <f t="shared" si="25"/>
        <v>3.1204511209935171E-2</v>
      </c>
      <c r="E397" s="54"/>
      <c r="F397" s="32"/>
    </row>
    <row r="398" spans="1:6" x14ac:dyDescent="0.25">
      <c r="A398" s="33">
        <v>44593</v>
      </c>
      <c r="B398" s="92">
        <v>2.3E-2</v>
      </c>
      <c r="C398" s="67">
        <f t="shared" si="24"/>
        <v>3.1204511344555125E-2</v>
      </c>
      <c r="D398" s="54">
        <f t="shared" si="25"/>
        <v>3.1204511344555125E-2</v>
      </c>
      <c r="E398" s="54"/>
      <c r="F398" s="32"/>
    </row>
    <row r="399" spans="1:6" x14ac:dyDescent="0.25">
      <c r="A399" s="33">
        <v>44621</v>
      </c>
      <c r="B399" s="92">
        <v>2.3E-2</v>
      </c>
      <c r="C399" s="67">
        <f t="shared" si="24"/>
        <v>3.120451147169492E-2</v>
      </c>
      <c r="D399" s="54">
        <f t="shared" si="25"/>
        <v>3.120451147169492E-2</v>
      </c>
      <c r="E399" s="54"/>
      <c r="F399" s="32"/>
    </row>
    <row r="400" spans="1:6" x14ac:dyDescent="0.25">
      <c r="A400" s="33">
        <v>44652</v>
      </c>
      <c r="B400" s="92">
        <v>2.3E-2</v>
      </c>
      <c r="C400" s="67">
        <f t="shared" si="24"/>
        <v>3.1204511591770193E-2</v>
      </c>
      <c r="D400" s="54">
        <f t="shared" si="25"/>
        <v>3.1204511591770193E-2</v>
      </c>
      <c r="E400" s="54"/>
      <c r="F400" s="32"/>
    </row>
    <row r="401" spans="1:6" x14ac:dyDescent="0.25">
      <c r="A401" s="33">
        <v>44682</v>
      </c>
      <c r="B401" s="92">
        <v>2.3E-2</v>
      </c>
      <c r="C401" s="67">
        <f t="shared" si="24"/>
        <v>3.1204511705173483E-2</v>
      </c>
      <c r="D401" s="54">
        <f t="shared" si="25"/>
        <v>3.1204511705173483E-2</v>
      </c>
      <c r="E401" s="54"/>
      <c r="F401" s="32"/>
    </row>
    <row r="402" spans="1:6" x14ac:dyDescent="0.25">
      <c r="A402" s="33">
        <v>44713</v>
      </c>
      <c r="B402" s="92">
        <v>2.3E-2</v>
      </c>
      <c r="C402" s="67">
        <f t="shared" si="24"/>
        <v>3.1204511812275522E-2</v>
      </c>
      <c r="D402" s="54">
        <f t="shared" si="25"/>
        <v>3.1204511812275522E-2</v>
      </c>
      <c r="E402" s="54"/>
      <c r="F402" s="32"/>
    </row>
    <row r="403" spans="1:6" x14ac:dyDescent="0.25">
      <c r="A403" s="33">
        <v>44743</v>
      </c>
      <c r="B403" s="92">
        <v>2.3E-2</v>
      </c>
      <c r="C403" s="67">
        <f t="shared" si="24"/>
        <v>3.1204511913426436E-2</v>
      </c>
      <c r="D403" s="54">
        <f t="shared" si="25"/>
        <v>3.1204511913426436E-2</v>
      </c>
      <c r="E403" s="54"/>
      <c r="F403" s="32"/>
    </row>
    <row r="404" spans="1:6" x14ac:dyDescent="0.25">
      <c r="A404" s="33">
        <v>44774</v>
      </c>
      <c r="B404" s="92">
        <v>2.3E-2</v>
      </c>
      <c r="C404" s="67">
        <f t="shared" si="24"/>
        <v>3.1204512008956898E-2</v>
      </c>
      <c r="D404" s="54">
        <f t="shared" si="25"/>
        <v>3.1204512008956898E-2</v>
      </c>
      <c r="E404" s="54"/>
      <c r="F404" s="32"/>
    </row>
    <row r="405" spans="1:6" x14ac:dyDescent="0.25">
      <c r="A405" s="33">
        <v>44805</v>
      </c>
      <c r="B405" s="92">
        <v>2.3E-2</v>
      </c>
      <c r="C405" s="67">
        <f t="shared" si="24"/>
        <v>3.120451209917921E-2</v>
      </c>
      <c r="D405" s="54">
        <f t="shared" si="25"/>
        <v>3.120451209917921E-2</v>
      </c>
      <c r="E405" s="54"/>
      <c r="F405" s="32"/>
    </row>
    <row r="406" spans="1:6" x14ac:dyDescent="0.25">
      <c r="A406" s="33">
        <v>44835</v>
      </c>
      <c r="B406" s="92">
        <v>2.3E-2</v>
      </c>
      <c r="C406" s="67">
        <f t="shared" si="24"/>
        <v>3.1204512184388321E-2</v>
      </c>
      <c r="D406" s="54">
        <f t="shared" si="25"/>
        <v>3.1204512184388321E-2</v>
      </c>
      <c r="E406" s="54"/>
      <c r="F406" s="32"/>
    </row>
    <row r="407" spans="1:6" x14ac:dyDescent="0.25">
      <c r="A407" s="33">
        <v>44866</v>
      </c>
      <c r="B407" s="92">
        <v>2.3E-2</v>
      </c>
      <c r="C407" s="67">
        <f t="shared" si="24"/>
        <v>3.1204512264862785E-2</v>
      </c>
      <c r="D407" s="54">
        <f t="shared" si="25"/>
        <v>3.1204512264862785E-2</v>
      </c>
      <c r="E407" s="54"/>
      <c r="F407" s="32"/>
    </row>
    <row r="408" spans="1:6" x14ac:dyDescent="0.25">
      <c r="A408" s="33">
        <v>44896</v>
      </c>
      <c r="B408" s="92">
        <v>2.3E-2</v>
      </c>
      <c r="C408" s="67">
        <f t="shared" si="24"/>
        <v>3.1204512340865687E-2</v>
      </c>
      <c r="D408" s="54">
        <f t="shared" si="25"/>
        <v>3.1204512340865687E-2</v>
      </c>
      <c r="E408" s="54"/>
      <c r="F408" s="32"/>
    </row>
    <row r="409" spans="1:6" x14ac:dyDescent="0.25">
      <c r="A409" s="33">
        <v>44927</v>
      </c>
      <c r="B409" s="92">
        <v>2.3E-2</v>
      </c>
      <c r="C409" s="67">
        <f t="shared" si="24"/>
        <v>3.1204512412645487E-2</v>
      </c>
      <c r="D409" s="54">
        <f t="shared" si="25"/>
        <v>3.1204512412645487E-2</v>
      </c>
      <c r="E409" s="54"/>
      <c r="F409" s="32"/>
    </row>
    <row r="410" spans="1:6" x14ac:dyDescent="0.25">
      <c r="A410" s="33">
        <v>44958</v>
      </c>
      <c r="B410" s="92">
        <v>2.3E-2</v>
      </c>
      <c r="C410" s="67">
        <f t="shared" si="24"/>
        <v>3.1204512480436843E-2</v>
      </c>
      <c r="D410" s="54">
        <f t="shared" si="25"/>
        <v>3.1204512480436843E-2</v>
      </c>
      <c r="E410" s="54"/>
      <c r="F410" s="32"/>
    </row>
    <row r="411" spans="1:6" x14ac:dyDescent="0.25">
      <c r="A411" s="33">
        <v>44986</v>
      </c>
      <c r="B411" s="92">
        <v>2.3E-2</v>
      </c>
      <c r="C411" s="67">
        <f t="shared" si="24"/>
        <v>3.1204512544461372E-2</v>
      </c>
      <c r="D411" s="54">
        <f t="shared" si="25"/>
        <v>3.1204512544461372E-2</v>
      </c>
      <c r="E411" s="54"/>
      <c r="F411" s="32"/>
    </row>
    <row r="412" spans="1:6" x14ac:dyDescent="0.25">
      <c r="A412" s="33">
        <v>45017</v>
      </c>
      <c r="B412" s="92">
        <v>2.3E-2</v>
      </c>
      <c r="C412" s="67">
        <f t="shared" si="24"/>
        <v>3.1204512604928378E-2</v>
      </c>
      <c r="D412" s="54">
        <f t="shared" si="25"/>
        <v>3.1204512604928378E-2</v>
      </c>
      <c r="E412" s="54"/>
      <c r="F412" s="32"/>
    </row>
    <row r="413" spans="1:6" x14ac:dyDescent="0.25">
      <c r="A413" s="33">
        <v>45047</v>
      </c>
      <c r="B413" s="92">
        <v>2.3E-2</v>
      </c>
      <c r="C413" s="67">
        <f t="shared" ref="C413:C476" si="26">D413</f>
        <v>3.1204512662035534E-2</v>
      </c>
      <c r="D413" s="54">
        <f t="shared" ref="D413:D476" si="27">($B$4*B413+$B$5*$C412+$B$6*$G$4+$B$7)</f>
        <v>3.1204512662035534E-2</v>
      </c>
      <c r="E413" s="54"/>
      <c r="F413" s="32"/>
    </row>
    <row r="414" spans="1:6" x14ac:dyDescent="0.25">
      <c r="A414" s="33">
        <v>45078</v>
      </c>
      <c r="B414" s="92">
        <v>2.3E-2</v>
      </c>
      <c r="C414" s="67">
        <f t="shared" si="26"/>
        <v>3.120451271596953E-2</v>
      </c>
      <c r="D414" s="54">
        <f t="shared" si="27"/>
        <v>3.120451271596953E-2</v>
      </c>
      <c r="E414" s="54"/>
      <c r="F414" s="32"/>
    </row>
    <row r="415" spans="1:6" x14ac:dyDescent="0.25">
      <c r="A415" s="33">
        <v>45108</v>
      </c>
      <c r="B415" s="92">
        <v>2.3E-2</v>
      </c>
      <c r="C415" s="67">
        <f t="shared" si="26"/>
        <v>3.1204512766906684E-2</v>
      </c>
      <c r="D415" s="54">
        <f t="shared" si="27"/>
        <v>3.1204512766906684E-2</v>
      </c>
      <c r="E415" s="54"/>
      <c r="F415" s="32"/>
    </row>
    <row r="416" spans="1:6" x14ac:dyDescent="0.25">
      <c r="A416" s="33">
        <v>45139</v>
      </c>
      <c r="B416" s="92">
        <v>2.3E-2</v>
      </c>
      <c r="C416" s="67">
        <f t="shared" si="26"/>
        <v>3.1204512815013515E-2</v>
      </c>
      <c r="D416" s="54">
        <f t="shared" si="27"/>
        <v>3.1204512815013515E-2</v>
      </c>
      <c r="E416" s="54"/>
      <c r="F416" s="32"/>
    </row>
    <row r="417" spans="1:6" x14ac:dyDescent="0.25">
      <c r="A417" s="33">
        <v>45170</v>
      </c>
      <c r="B417" s="92">
        <v>2.3E-2</v>
      </c>
      <c r="C417" s="67">
        <f t="shared" si="26"/>
        <v>3.120451286044729E-2</v>
      </c>
      <c r="D417" s="54">
        <f t="shared" si="27"/>
        <v>3.120451286044729E-2</v>
      </c>
      <c r="E417" s="54"/>
      <c r="F417" s="32"/>
    </row>
    <row r="418" spans="1:6" x14ac:dyDescent="0.25">
      <c r="A418" s="33">
        <v>45200</v>
      </c>
      <c r="B418" s="92">
        <v>2.3E-2</v>
      </c>
      <c r="C418" s="67">
        <f t="shared" si="26"/>
        <v>3.1204512903356539E-2</v>
      </c>
      <c r="D418" s="54">
        <f t="shared" si="27"/>
        <v>3.1204512903356539E-2</v>
      </c>
      <c r="E418" s="54"/>
      <c r="F418" s="32"/>
    </row>
    <row r="419" spans="1:6" x14ac:dyDescent="0.25">
      <c r="A419" s="33">
        <v>45231</v>
      </c>
      <c r="B419" s="92">
        <v>2.3E-2</v>
      </c>
      <c r="C419" s="67">
        <f t="shared" si="26"/>
        <v>3.1204512943881536E-2</v>
      </c>
      <c r="D419" s="54">
        <f t="shared" si="27"/>
        <v>3.1204512943881536E-2</v>
      </c>
      <c r="E419" s="54"/>
      <c r="F419" s="32"/>
    </row>
    <row r="420" spans="1:6" x14ac:dyDescent="0.25">
      <c r="A420" s="33">
        <v>45261</v>
      </c>
      <c r="B420" s="92">
        <v>2.3E-2</v>
      </c>
      <c r="C420" s="67">
        <f t="shared" si="26"/>
        <v>3.1204512982154761E-2</v>
      </c>
      <c r="D420" s="54">
        <f t="shared" si="27"/>
        <v>3.1204512982154761E-2</v>
      </c>
      <c r="E420" s="54"/>
      <c r="F420" s="32"/>
    </row>
    <row r="421" spans="1:6" x14ac:dyDescent="0.25">
      <c r="A421" s="33">
        <v>45292</v>
      </c>
      <c r="B421" s="92">
        <v>2.3E-2</v>
      </c>
      <c r="C421" s="67">
        <f t="shared" si="26"/>
        <v>3.1204513018301332E-2</v>
      </c>
      <c r="D421" s="54">
        <f t="shared" si="27"/>
        <v>3.1204513018301332E-2</v>
      </c>
      <c r="E421" s="54"/>
      <c r="F421" s="32"/>
    </row>
    <row r="422" spans="1:6" x14ac:dyDescent="0.25">
      <c r="A422" s="33">
        <v>45323</v>
      </c>
      <c r="B422" s="92">
        <v>2.3E-2</v>
      </c>
      <c r="C422" s="67">
        <f t="shared" si="26"/>
        <v>3.1204513052439421E-2</v>
      </c>
      <c r="D422" s="54">
        <f t="shared" si="27"/>
        <v>3.1204513052439421E-2</v>
      </c>
      <c r="E422" s="54"/>
      <c r="F422" s="32"/>
    </row>
    <row r="423" spans="1:6" x14ac:dyDescent="0.25">
      <c r="A423" s="33">
        <v>45352</v>
      </c>
      <c r="B423" s="92">
        <v>2.3E-2</v>
      </c>
      <c r="C423" s="67">
        <f t="shared" si="26"/>
        <v>3.1204513084680627E-2</v>
      </c>
      <c r="D423" s="54">
        <f t="shared" si="27"/>
        <v>3.1204513084680627E-2</v>
      </c>
      <c r="E423" s="54"/>
      <c r="F423" s="32"/>
    </row>
    <row r="424" spans="1:6" x14ac:dyDescent="0.25">
      <c r="A424" s="33">
        <v>45383</v>
      </c>
      <c r="B424" s="92">
        <v>2.3E-2</v>
      </c>
      <c r="C424" s="67">
        <f t="shared" si="26"/>
        <v>3.1204513115130349E-2</v>
      </c>
      <c r="D424" s="54">
        <f t="shared" si="27"/>
        <v>3.1204513115130349E-2</v>
      </c>
      <c r="E424" s="54"/>
      <c r="F424" s="32"/>
    </row>
    <row r="425" spans="1:6" x14ac:dyDescent="0.25">
      <c r="A425" s="33">
        <v>45413</v>
      </c>
      <c r="B425" s="92">
        <v>2.3E-2</v>
      </c>
      <c r="C425" s="67">
        <f t="shared" si="26"/>
        <v>3.1204513143888134E-2</v>
      </c>
      <c r="D425" s="54">
        <f t="shared" si="27"/>
        <v>3.1204513143888134E-2</v>
      </c>
      <c r="E425" s="54"/>
      <c r="F425" s="32"/>
    </row>
    <row r="426" spans="1:6" x14ac:dyDescent="0.25">
      <c r="A426" s="33">
        <v>45444</v>
      </c>
      <c r="B426" s="92">
        <v>2.3E-2</v>
      </c>
      <c r="C426" s="67">
        <f t="shared" si="26"/>
        <v>3.1204513171047991E-2</v>
      </c>
      <c r="D426" s="54">
        <f t="shared" si="27"/>
        <v>3.1204513171047991E-2</v>
      </c>
      <c r="E426" s="54"/>
      <c r="F426" s="32"/>
    </row>
    <row r="427" spans="1:6" x14ac:dyDescent="0.25">
      <c r="A427" s="33">
        <v>45474</v>
      </c>
      <c r="B427" s="92">
        <v>2.3E-2</v>
      </c>
      <c r="C427" s="67">
        <f t="shared" si="26"/>
        <v>3.1204513196698713E-2</v>
      </c>
      <c r="D427" s="54">
        <f t="shared" si="27"/>
        <v>3.1204513196698713E-2</v>
      </c>
      <c r="E427" s="54"/>
      <c r="F427" s="32"/>
    </row>
    <row r="428" spans="1:6" x14ac:dyDescent="0.25">
      <c r="A428" s="33">
        <v>45505</v>
      </c>
      <c r="B428" s="92">
        <v>2.3E-2</v>
      </c>
      <c r="C428" s="67">
        <f t="shared" si="26"/>
        <v>3.120451322092415E-2</v>
      </c>
      <c r="D428" s="54">
        <f t="shared" si="27"/>
        <v>3.120451322092415E-2</v>
      </c>
      <c r="E428" s="54"/>
      <c r="F428" s="32"/>
    </row>
    <row r="429" spans="1:6" x14ac:dyDescent="0.25">
      <c r="A429" s="33">
        <v>45536</v>
      </c>
      <c r="B429" s="92">
        <v>2.3E-2</v>
      </c>
      <c r="C429" s="67">
        <f t="shared" si="26"/>
        <v>3.1204513243803501E-2</v>
      </c>
      <c r="D429" s="54">
        <f t="shared" si="27"/>
        <v>3.1204513243803501E-2</v>
      </c>
      <c r="E429" s="54"/>
      <c r="F429" s="32"/>
    </row>
    <row r="430" spans="1:6" x14ac:dyDescent="0.25">
      <c r="A430" s="33">
        <v>45566</v>
      </c>
      <c r="B430" s="92">
        <v>2.3E-2</v>
      </c>
      <c r="C430" s="67">
        <f t="shared" si="26"/>
        <v>3.120451326541156E-2</v>
      </c>
      <c r="D430" s="54">
        <f t="shared" si="27"/>
        <v>3.120451326541156E-2</v>
      </c>
      <c r="E430" s="54"/>
      <c r="F430" s="32"/>
    </row>
    <row r="431" spans="1:6" x14ac:dyDescent="0.25">
      <c r="A431" s="33">
        <v>45597</v>
      </c>
      <c r="B431" s="92">
        <v>2.3E-2</v>
      </c>
      <c r="C431" s="67">
        <f t="shared" si="26"/>
        <v>3.1204513285818969E-2</v>
      </c>
      <c r="D431" s="54">
        <f t="shared" si="27"/>
        <v>3.1204513285818969E-2</v>
      </c>
      <c r="E431" s="54"/>
      <c r="F431" s="32"/>
    </row>
    <row r="432" spans="1:6" x14ac:dyDescent="0.25">
      <c r="A432" s="33">
        <v>45627</v>
      </c>
      <c r="B432" s="92">
        <v>2.3E-2</v>
      </c>
      <c r="C432" s="67">
        <f t="shared" si="26"/>
        <v>3.1204513305092441E-2</v>
      </c>
      <c r="D432" s="54">
        <f t="shared" si="27"/>
        <v>3.1204513305092441E-2</v>
      </c>
      <c r="E432" s="54"/>
      <c r="F432" s="32"/>
    </row>
    <row r="433" spans="1:6" x14ac:dyDescent="0.25">
      <c r="A433" s="33">
        <v>45658</v>
      </c>
      <c r="B433" s="92">
        <v>2.3E-2</v>
      </c>
      <c r="C433" s="67">
        <f t="shared" si="26"/>
        <v>3.1204513323294981E-2</v>
      </c>
      <c r="D433" s="54">
        <f t="shared" si="27"/>
        <v>3.1204513323294981E-2</v>
      </c>
      <c r="E433" s="54"/>
      <c r="F433" s="32"/>
    </row>
    <row r="434" spans="1:6" x14ac:dyDescent="0.25">
      <c r="A434" s="33">
        <v>45689</v>
      </c>
      <c r="B434" s="92">
        <v>2.3E-2</v>
      </c>
      <c r="C434" s="67">
        <f t="shared" si="26"/>
        <v>3.1204513340486097E-2</v>
      </c>
      <c r="D434" s="54">
        <f t="shared" si="27"/>
        <v>3.1204513340486097E-2</v>
      </c>
      <c r="E434" s="54"/>
      <c r="F434" s="32"/>
    </row>
    <row r="435" spans="1:6" x14ac:dyDescent="0.25">
      <c r="A435" s="33">
        <v>45717</v>
      </c>
      <c r="B435" s="92">
        <v>2.3E-2</v>
      </c>
      <c r="C435" s="67">
        <f t="shared" si="26"/>
        <v>3.1204513356721988E-2</v>
      </c>
      <c r="D435" s="54">
        <f t="shared" si="27"/>
        <v>3.1204513356721988E-2</v>
      </c>
      <c r="E435" s="54"/>
      <c r="F435" s="32"/>
    </row>
    <row r="436" spans="1:6" x14ac:dyDescent="0.25">
      <c r="A436" s="33">
        <v>45748</v>
      </c>
      <c r="B436" s="92">
        <v>2.3E-2</v>
      </c>
      <c r="C436" s="67">
        <f t="shared" si="26"/>
        <v>3.1204513372055733E-2</v>
      </c>
      <c r="D436" s="54">
        <f t="shared" si="27"/>
        <v>3.1204513372055733E-2</v>
      </c>
      <c r="E436" s="54"/>
      <c r="F436" s="32"/>
    </row>
    <row r="437" spans="1:6" x14ac:dyDescent="0.25">
      <c r="A437" s="33">
        <v>45778</v>
      </c>
      <c r="B437" s="92">
        <v>2.3E-2</v>
      </c>
      <c r="C437" s="67">
        <f t="shared" si="26"/>
        <v>3.1204513386537458E-2</v>
      </c>
      <c r="D437" s="54">
        <f t="shared" si="27"/>
        <v>3.1204513386537458E-2</v>
      </c>
      <c r="E437" s="54"/>
      <c r="F437" s="32"/>
    </row>
    <row r="438" spans="1:6" x14ac:dyDescent="0.25">
      <c r="A438" s="33">
        <v>45809</v>
      </c>
      <c r="B438" s="92">
        <v>2.3E-2</v>
      </c>
      <c r="C438" s="67">
        <f t="shared" si="26"/>
        <v>3.1204513400214507E-2</v>
      </c>
      <c r="D438" s="54">
        <f t="shared" si="27"/>
        <v>3.1204513400214507E-2</v>
      </c>
      <c r="E438" s="54"/>
      <c r="F438" s="32"/>
    </row>
    <row r="439" spans="1:6" x14ac:dyDescent="0.25">
      <c r="A439" s="33">
        <v>45839</v>
      </c>
      <c r="B439" s="92">
        <v>2.3E-2</v>
      </c>
      <c r="C439" s="67">
        <f t="shared" si="26"/>
        <v>3.1204513413131591E-2</v>
      </c>
      <c r="D439" s="54">
        <f t="shared" si="27"/>
        <v>3.1204513413131591E-2</v>
      </c>
      <c r="E439" s="54"/>
      <c r="F439" s="32"/>
    </row>
    <row r="440" spans="1:6" x14ac:dyDescent="0.25">
      <c r="A440" s="33">
        <v>45870</v>
      </c>
      <c r="B440" s="92">
        <v>2.3E-2</v>
      </c>
      <c r="C440" s="67">
        <f t="shared" si="26"/>
        <v>3.1204513425330937E-2</v>
      </c>
      <c r="D440" s="54">
        <f t="shared" si="27"/>
        <v>3.1204513425330937E-2</v>
      </c>
      <c r="E440" s="54"/>
      <c r="F440" s="32"/>
    </row>
    <row r="441" spans="1:6" x14ac:dyDescent="0.25">
      <c r="A441" s="33">
        <v>45901</v>
      </c>
      <c r="B441" s="92">
        <v>2.3E-2</v>
      </c>
      <c r="C441" s="67">
        <f t="shared" si="26"/>
        <v>3.1204513436852425E-2</v>
      </c>
      <c r="D441" s="54">
        <f t="shared" si="27"/>
        <v>3.1204513436852425E-2</v>
      </c>
      <c r="E441" s="54"/>
      <c r="F441" s="32"/>
    </row>
    <row r="442" spans="1:6" x14ac:dyDescent="0.25">
      <c r="A442" s="33">
        <v>45931</v>
      </c>
      <c r="B442" s="92">
        <v>2.3E-2</v>
      </c>
      <c r="C442" s="67">
        <f t="shared" si="26"/>
        <v>3.1204513447733721E-2</v>
      </c>
      <c r="D442" s="54">
        <f t="shared" si="27"/>
        <v>3.1204513447733721E-2</v>
      </c>
      <c r="E442" s="54"/>
      <c r="F442" s="32"/>
    </row>
    <row r="443" spans="1:6" x14ac:dyDescent="0.25">
      <c r="A443" s="33">
        <v>45962</v>
      </c>
      <c r="B443" s="92">
        <v>2.3E-2</v>
      </c>
      <c r="C443" s="67">
        <f t="shared" si="26"/>
        <v>3.12045134580104E-2</v>
      </c>
      <c r="D443" s="54">
        <f t="shared" si="27"/>
        <v>3.12045134580104E-2</v>
      </c>
      <c r="E443" s="54"/>
      <c r="F443" s="32"/>
    </row>
    <row r="444" spans="1:6" x14ac:dyDescent="0.25">
      <c r="A444" s="33">
        <v>45992</v>
      </c>
      <c r="B444" s="92">
        <v>2.3E-2</v>
      </c>
      <c r="C444" s="67">
        <f t="shared" si="26"/>
        <v>3.1204513467716053E-2</v>
      </c>
      <c r="D444" s="54">
        <f t="shared" si="27"/>
        <v>3.1204513467716053E-2</v>
      </c>
      <c r="E444" s="54"/>
      <c r="F444" s="32"/>
    </row>
    <row r="445" spans="1:6" x14ac:dyDescent="0.25">
      <c r="A445" s="33">
        <v>46023</v>
      </c>
      <c r="B445" s="92">
        <v>2.3E-2</v>
      </c>
      <c r="C445" s="67">
        <f t="shared" si="26"/>
        <v>3.1204513476882412E-2</v>
      </c>
      <c r="D445" s="54">
        <f t="shared" si="27"/>
        <v>3.1204513476882412E-2</v>
      </c>
      <c r="E445" s="54"/>
      <c r="F445" s="32"/>
    </row>
    <row r="446" spans="1:6" x14ac:dyDescent="0.25">
      <c r="A446" s="33">
        <v>46054</v>
      </c>
      <c r="B446" s="92">
        <v>2.3E-2</v>
      </c>
      <c r="C446" s="67">
        <f t="shared" si="26"/>
        <v>3.1204513485539442E-2</v>
      </c>
      <c r="D446" s="54">
        <f t="shared" si="27"/>
        <v>3.1204513485539442E-2</v>
      </c>
      <c r="E446" s="54"/>
      <c r="F446" s="32"/>
    </row>
    <row r="447" spans="1:6" x14ac:dyDescent="0.25">
      <c r="A447" s="33">
        <v>46082</v>
      </c>
      <c r="B447" s="92">
        <v>2.3E-2</v>
      </c>
      <c r="C447" s="67">
        <f t="shared" si="26"/>
        <v>3.1204513493715443E-2</v>
      </c>
      <c r="D447" s="54">
        <f t="shared" si="27"/>
        <v>3.1204513493715443E-2</v>
      </c>
      <c r="E447" s="54"/>
      <c r="F447" s="32"/>
    </row>
    <row r="448" spans="1:6" x14ac:dyDescent="0.25">
      <c r="A448" s="33">
        <v>46113</v>
      </c>
      <c r="B448" s="92">
        <v>2.3E-2</v>
      </c>
      <c r="C448" s="67">
        <f t="shared" si="26"/>
        <v>3.1204513501437148E-2</v>
      </c>
      <c r="D448" s="54">
        <f t="shared" si="27"/>
        <v>3.1204513501437148E-2</v>
      </c>
      <c r="E448" s="54"/>
      <c r="F448" s="32"/>
    </row>
    <row r="449" spans="1:6" x14ac:dyDescent="0.25">
      <c r="A449" s="33">
        <v>46143</v>
      </c>
      <c r="B449" s="92">
        <v>2.3E-2</v>
      </c>
      <c r="C449" s="67">
        <f t="shared" si="26"/>
        <v>3.1204513508729794E-2</v>
      </c>
      <c r="D449" s="54">
        <f t="shared" si="27"/>
        <v>3.1204513508729794E-2</v>
      </c>
      <c r="E449" s="54"/>
      <c r="F449" s="32"/>
    </row>
    <row r="450" spans="1:6" x14ac:dyDescent="0.25">
      <c r="A450" s="33">
        <v>46174</v>
      </c>
      <c r="B450" s="92">
        <v>2.3E-2</v>
      </c>
      <c r="C450" s="67">
        <f t="shared" si="26"/>
        <v>3.1204513515617226E-2</v>
      </c>
      <c r="D450" s="54">
        <f t="shared" si="27"/>
        <v>3.1204513515617226E-2</v>
      </c>
      <c r="E450" s="54"/>
      <c r="F450" s="32"/>
    </row>
    <row r="451" spans="1:6" x14ac:dyDescent="0.25">
      <c r="A451" s="33">
        <v>46204</v>
      </c>
      <c r="B451" s="92">
        <v>2.3E-2</v>
      </c>
      <c r="C451" s="67">
        <f t="shared" si="26"/>
        <v>3.1204513522121956E-2</v>
      </c>
      <c r="D451" s="54">
        <f t="shared" si="27"/>
        <v>3.1204513522121956E-2</v>
      </c>
      <c r="E451" s="54"/>
      <c r="F451" s="32"/>
    </row>
    <row r="452" spans="1:6" x14ac:dyDescent="0.25">
      <c r="A452" s="33">
        <v>46235</v>
      </c>
      <c r="B452" s="92">
        <v>2.3E-2</v>
      </c>
      <c r="C452" s="67">
        <f t="shared" si="26"/>
        <v>3.1204513528265251E-2</v>
      </c>
      <c r="D452" s="54">
        <f t="shared" si="27"/>
        <v>3.1204513528265251E-2</v>
      </c>
      <c r="E452" s="54"/>
      <c r="F452" s="32"/>
    </row>
    <row r="453" spans="1:6" x14ac:dyDescent="0.25">
      <c r="A453" s="33">
        <v>46266</v>
      </c>
      <c r="B453" s="92">
        <v>2.3E-2</v>
      </c>
      <c r="C453" s="67">
        <f t="shared" si="26"/>
        <v>3.1204513534067193E-2</v>
      </c>
      <c r="D453" s="54">
        <f t="shared" si="27"/>
        <v>3.1204513534067193E-2</v>
      </c>
      <c r="E453" s="54"/>
      <c r="F453" s="32"/>
    </row>
    <row r="454" spans="1:6" x14ac:dyDescent="0.25">
      <c r="A454" s="33">
        <v>46296</v>
      </c>
      <c r="B454" s="92">
        <v>2.3E-2</v>
      </c>
      <c r="C454" s="67">
        <f t="shared" si="26"/>
        <v>3.1204513539546751E-2</v>
      </c>
      <c r="D454" s="54">
        <f t="shared" si="27"/>
        <v>3.1204513539546751E-2</v>
      </c>
      <c r="E454" s="54"/>
      <c r="F454" s="32"/>
    </row>
    <row r="455" spans="1:6" x14ac:dyDescent="0.25">
      <c r="A455" s="33">
        <v>46327</v>
      </c>
      <c r="B455" s="92">
        <v>2.3E-2</v>
      </c>
      <c r="C455" s="67">
        <f t="shared" si="26"/>
        <v>3.1204513544721837E-2</v>
      </c>
      <c r="D455" s="54">
        <f t="shared" si="27"/>
        <v>3.1204513544721837E-2</v>
      </c>
      <c r="E455" s="54"/>
      <c r="F455" s="32"/>
    </row>
    <row r="456" spans="1:6" x14ac:dyDescent="0.25">
      <c r="A456" s="33">
        <v>46357</v>
      </c>
      <c r="B456" s="92">
        <v>2.3E-2</v>
      </c>
      <c r="C456" s="67">
        <f t="shared" si="26"/>
        <v>3.1204513549609372E-2</v>
      </c>
      <c r="D456" s="54">
        <f t="shared" si="27"/>
        <v>3.1204513549609372E-2</v>
      </c>
      <c r="E456" s="54"/>
      <c r="F456" s="32"/>
    </row>
    <row r="457" spans="1:6" x14ac:dyDescent="0.25">
      <c r="A457" s="33">
        <v>46388</v>
      </c>
      <c r="B457" s="92">
        <v>2.3E-2</v>
      </c>
      <c r="C457" s="67">
        <f t="shared" si="26"/>
        <v>3.1204513554225329E-2</v>
      </c>
      <c r="D457" s="54">
        <f t="shared" si="27"/>
        <v>3.1204513554225329E-2</v>
      </c>
      <c r="E457" s="54"/>
      <c r="F457" s="32"/>
    </row>
    <row r="458" spans="1:6" x14ac:dyDescent="0.25">
      <c r="A458" s="33">
        <v>46419</v>
      </c>
      <c r="B458" s="92">
        <v>2.3E-2</v>
      </c>
      <c r="C458" s="67">
        <f t="shared" si="26"/>
        <v>3.12045135585848E-2</v>
      </c>
      <c r="D458" s="54">
        <f t="shared" si="27"/>
        <v>3.12045135585848E-2</v>
      </c>
      <c r="E458" s="54"/>
      <c r="F458" s="32"/>
    </row>
    <row r="459" spans="1:6" x14ac:dyDescent="0.25">
      <c r="A459" s="33">
        <v>46447</v>
      </c>
      <c r="B459" s="92">
        <v>2.3E-2</v>
      </c>
      <c r="C459" s="67">
        <f t="shared" si="26"/>
        <v>3.1204513562702037E-2</v>
      </c>
      <c r="D459" s="54">
        <f t="shared" si="27"/>
        <v>3.1204513562702037E-2</v>
      </c>
      <c r="E459" s="54"/>
      <c r="F459" s="32"/>
    </row>
    <row r="460" spans="1:6" x14ac:dyDescent="0.25">
      <c r="A460" s="33">
        <v>46478</v>
      </c>
      <c r="B460" s="92">
        <v>2.3E-2</v>
      </c>
      <c r="C460" s="67">
        <f t="shared" si="26"/>
        <v>3.12045135665905E-2</v>
      </c>
      <c r="D460" s="54">
        <f t="shared" si="27"/>
        <v>3.12045135665905E-2</v>
      </c>
      <c r="E460" s="54"/>
      <c r="F460" s="32"/>
    </row>
    <row r="461" spans="1:6" x14ac:dyDescent="0.25">
      <c r="A461" s="33">
        <v>46508</v>
      </c>
      <c r="B461" s="92">
        <v>2.3E-2</v>
      </c>
      <c r="C461" s="67">
        <f t="shared" si="26"/>
        <v>3.1204513570262903E-2</v>
      </c>
      <c r="D461" s="54">
        <f t="shared" si="27"/>
        <v>3.1204513570262903E-2</v>
      </c>
      <c r="E461" s="54"/>
      <c r="F461" s="32"/>
    </row>
    <row r="462" spans="1:6" x14ac:dyDescent="0.25">
      <c r="A462" s="33">
        <v>46539</v>
      </c>
      <c r="B462" s="92">
        <v>2.3E-2</v>
      </c>
      <c r="C462" s="67">
        <f t="shared" si="26"/>
        <v>3.1204513573731246E-2</v>
      </c>
      <c r="D462" s="54">
        <f t="shared" si="27"/>
        <v>3.1204513573731246E-2</v>
      </c>
      <c r="E462" s="54"/>
      <c r="F462" s="32"/>
    </row>
    <row r="463" spans="1:6" x14ac:dyDescent="0.25">
      <c r="A463" s="33">
        <v>46569</v>
      </c>
      <c r="B463" s="92">
        <v>2.3E-2</v>
      </c>
      <c r="C463" s="67">
        <f t="shared" si="26"/>
        <v>3.1204513577006873E-2</v>
      </c>
      <c r="D463" s="54">
        <f t="shared" si="27"/>
        <v>3.1204513577006873E-2</v>
      </c>
      <c r="E463" s="54"/>
      <c r="F463" s="32"/>
    </row>
    <row r="464" spans="1:6" x14ac:dyDescent="0.25">
      <c r="A464" s="33">
        <v>46600</v>
      </c>
      <c r="B464" s="92">
        <v>2.3E-2</v>
      </c>
      <c r="C464" s="67">
        <f t="shared" si="26"/>
        <v>3.1204513580100488E-2</v>
      </c>
      <c r="D464" s="54">
        <f t="shared" si="27"/>
        <v>3.1204513580100488E-2</v>
      </c>
      <c r="E464" s="54"/>
      <c r="F464" s="32"/>
    </row>
    <row r="465" spans="1:6" x14ac:dyDescent="0.25">
      <c r="A465" s="33">
        <v>46631</v>
      </c>
      <c r="B465" s="92">
        <v>2.3E-2</v>
      </c>
      <c r="C465" s="67">
        <f t="shared" si="26"/>
        <v>3.1204513583022207E-2</v>
      </c>
      <c r="D465" s="54">
        <f t="shared" si="27"/>
        <v>3.1204513583022207E-2</v>
      </c>
      <c r="E465" s="54"/>
      <c r="F465" s="32"/>
    </row>
    <row r="466" spans="1:6" x14ac:dyDescent="0.25">
      <c r="A466" s="33">
        <v>46661</v>
      </c>
      <c r="B466" s="92">
        <v>2.3E-2</v>
      </c>
      <c r="C466" s="67">
        <f t="shared" si="26"/>
        <v>3.1204513585781579E-2</v>
      </c>
      <c r="D466" s="54">
        <f t="shared" si="27"/>
        <v>3.1204513585781579E-2</v>
      </c>
      <c r="E466" s="54"/>
      <c r="F466" s="32"/>
    </row>
    <row r="467" spans="1:6" x14ac:dyDescent="0.25">
      <c r="A467" s="33">
        <v>46692</v>
      </c>
      <c r="B467" s="92">
        <v>2.3E-2</v>
      </c>
      <c r="C467" s="67">
        <f t="shared" si="26"/>
        <v>3.1204513588387627E-2</v>
      </c>
      <c r="D467" s="54">
        <f t="shared" si="27"/>
        <v>3.1204513588387627E-2</v>
      </c>
      <c r="E467" s="54"/>
      <c r="F467" s="32"/>
    </row>
    <row r="468" spans="1:6" x14ac:dyDescent="0.25">
      <c r="A468" s="33">
        <v>46722</v>
      </c>
      <c r="B468" s="92">
        <v>2.3E-2</v>
      </c>
      <c r="C468" s="67">
        <f t="shared" si="26"/>
        <v>3.120451359084887E-2</v>
      </c>
      <c r="D468" s="54">
        <f t="shared" si="27"/>
        <v>3.120451359084887E-2</v>
      </c>
      <c r="E468" s="54"/>
      <c r="F468" s="32"/>
    </row>
    <row r="469" spans="1:6" x14ac:dyDescent="0.25">
      <c r="A469" s="33">
        <v>46753</v>
      </c>
      <c r="B469" s="92">
        <v>2.3E-2</v>
      </c>
      <c r="C469" s="67">
        <f t="shared" si="26"/>
        <v>3.1204513593173354E-2</v>
      </c>
      <c r="D469" s="54">
        <f t="shared" si="27"/>
        <v>3.1204513593173354E-2</v>
      </c>
      <c r="E469" s="54"/>
      <c r="F469" s="32"/>
    </row>
    <row r="470" spans="1:6" x14ac:dyDescent="0.25">
      <c r="A470" s="33">
        <v>46784</v>
      </c>
      <c r="B470" s="92">
        <v>2.3E-2</v>
      </c>
      <c r="C470" s="67">
        <f t="shared" si="26"/>
        <v>3.1204513595368678E-2</v>
      </c>
      <c r="D470" s="54">
        <f t="shared" si="27"/>
        <v>3.1204513595368678E-2</v>
      </c>
      <c r="E470" s="54"/>
      <c r="F470" s="32"/>
    </row>
    <row r="471" spans="1:6" x14ac:dyDescent="0.25">
      <c r="A471" s="33">
        <v>46813</v>
      </c>
      <c r="B471" s="92">
        <v>2.3E-2</v>
      </c>
      <c r="C471" s="67">
        <f t="shared" si="26"/>
        <v>3.1204513597442019E-2</v>
      </c>
      <c r="D471" s="54">
        <f t="shared" si="27"/>
        <v>3.1204513597442019E-2</v>
      </c>
      <c r="E471" s="54"/>
      <c r="F471" s="32"/>
    </row>
    <row r="472" spans="1:6" x14ac:dyDescent="0.25">
      <c r="A472" s="33">
        <v>46844</v>
      </c>
      <c r="B472" s="92">
        <v>2.3E-2</v>
      </c>
      <c r="C472" s="67">
        <f t="shared" si="26"/>
        <v>3.1204513599400154E-2</v>
      </c>
      <c r="D472" s="54">
        <f t="shared" si="27"/>
        <v>3.1204513599400154E-2</v>
      </c>
      <c r="E472" s="54"/>
      <c r="F472" s="32"/>
    </row>
    <row r="473" spans="1:6" x14ac:dyDescent="0.25">
      <c r="A473" s="33">
        <v>46874</v>
      </c>
      <c r="B473" s="92">
        <v>2.3E-2</v>
      </c>
      <c r="C473" s="67">
        <f t="shared" si="26"/>
        <v>3.1204513601249487E-2</v>
      </c>
      <c r="D473" s="54">
        <f t="shared" si="27"/>
        <v>3.1204513601249487E-2</v>
      </c>
      <c r="E473" s="54"/>
      <c r="F473" s="32"/>
    </row>
    <row r="474" spans="1:6" x14ac:dyDescent="0.25">
      <c r="A474" s="33">
        <v>46905</v>
      </c>
      <c r="B474" s="92">
        <v>2.3E-2</v>
      </c>
      <c r="C474" s="67">
        <f t="shared" si="26"/>
        <v>3.1204513602996062E-2</v>
      </c>
      <c r="D474" s="54">
        <f t="shared" si="27"/>
        <v>3.1204513602996062E-2</v>
      </c>
      <c r="E474" s="54"/>
      <c r="F474" s="32"/>
    </row>
    <row r="475" spans="1:6" x14ac:dyDescent="0.25">
      <c r="A475" s="33">
        <v>46935</v>
      </c>
      <c r="B475" s="92">
        <v>2.3E-2</v>
      </c>
      <c r="C475" s="67">
        <f t="shared" si="26"/>
        <v>3.120451360464559E-2</v>
      </c>
      <c r="D475" s="54">
        <f t="shared" si="27"/>
        <v>3.120451360464559E-2</v>
      </c>
      <c r="E475" s="54"/>
      <c r="F475" s="32"/>
    </row>
    <row r="476" spans="1:6" x14ac:dyDescent="0.25">
      <c r="A476" s="33">
        <v>46966</v>
      </c>
      <c r="B476" s="92">
        <v>2.3E-2</v>
      </c>
      <c r="C476" s="67">
        <f t="shared" si="26"/>
        <v>3.1204513606203459E-2</v>
      </c>
      <c r="D476" s="54">
        <f t="shared" si="27"/>
        <v>3.1204513606203459E-2</v>
      </c>
      <c r="E476" s="54"/>
      <c r="F476" s="32"/>
    </row>
    <row r="477" spans="1:6" x14ac:dyDescent="0.25">
      <c r="A477" s="33">
        <v>46997</v>
      </c>
      <c r="B477" s="92">
        <v>2.3E-2</v>
      </c>
      <c r="C477" s="67">
        <f>D477</f>
        <v>3.1204513607674764E-2</v>
      </c>
      <c r="D477" s="54">
        <f>($B$4*B477+$B$5*$C476+$B$6*$G$4+$B$7)</f>
        <v>3.1204513607674764E-2</v>
      </c>
      <c r="E477" s="54"/>
      <c r="F477" s="32"/>
    </row>
    <row r="478" spans="1:6" x14ac:dyDescent="0.25">
      <c r="A478" s="33">
        <v>47027</v>
      </c>
      <c r="B478" s="92">
        <v>2.3E-2</v>
      </c>
      <c r="C478" s="67">
        <f>D478</f>
        <v>3.120451360906432E-2</v>
      </c>
      <c r="D478" s="54">
        <f>($B$4*B478+$B$5*$C477+$B$6*$G$4+$B$7)</f>
        <v>3.120451360906432E-2</v>
      </c>
      <c r="E478" s="54"/>
      <c r="F478" s="32"/>
    </row>
    <row r="479" spans="1:6" x14ac:dyDescent="0.25">
      <c r="A479" s="33">
        <v>47058</v>
      </c>
      <c r="B479" s="92">
        <v>2.3E-2</v>
      </c>
      <c r="C479" s="67">
        <f>D479</f>
        <v>3.1204513610376662E-2</v>
      </c>
      <c r="D479" s="54">
        <f>($B$4*B479+$B$5*$C478+$B$6*$G$4+$B$7)</f>
        <v>3.1204513610376662E-2</v>
      </c>
      <c r="E479" s="54"/>
      <c r="F479" s="32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showGridLines="0" workbookViewId="0"/>
  </sheetViews>
  <sheetFormatPr defaultRowHeight="13.2" x14ac:dyDescent="0.25"/>
  <cols>
    <col min="1" max="3" width="9.109375" style="14" customWidth="1"/>
    <col min="4" max="4" width="10.33203125" style="28" bestFit="1" customWidth="1"/>
    <col min="5" max="5" width="8.5546875" style="28" customWidth="1"/>
    <col min="6" max="6" width="6.5546875" style="14" customWidth="1"/>
    <col min="7" max="7" width="9.109375" style="34" customWidth="1"/>
  </cols>
  <sheetData>
    <row r="1" spans="1:7" x14ac:dyDescent="0.25">
      <c r="A1" s="33" t="s">
        <v>9</v>
      </c>
      <c r="B1" s="28" t="s">
        <v>3</v>
      </c>
      <c r="C1" s="28" t="s">
        <v>22</v>
      </c>
      <c r="D1" s="28" t="s">
        <v>31</v>
      </c>
      <c r="E1" s="28" t="s">
        <v>8</v>
      </c>
      <c r="F1"/>
      <c r="G1"/>
    </row>
    <row r="2" spans="1:7" x14ac:dyDescent="0.25">
      <c r="A2" s="33">
        <v>32933</v>
      </c>
      <c r="B2" s="32">
        <v>8.1032947462154947E-2</v>
      </c>
      <c r="C2" s="32">
        <v>0</v>
      </c>
      <c r="D2" s="32">
        <v>5.3524804177545793E-2</v>
      </c>
      <c r="E2" s="32">
        <v>5.5844155844155807E-2</v>
      </c>
      <c r="F2"/>
      <c r="G2"/>
    </row>
    <row r="3" spans="1:7" x14ac:dyDescent="0.25">
      <c r="A3" s="33">
        <v>32964</v>
      </c>
      <c r="B3" s="32">
        <v>9.4488188976378007E-2</v>
      </c>
      <c r="C3" s="32">
        <v>2.1792343781872336E-3</v>
      </c>
      <c r="D3" s="32">
        <v>5.5844155844155807E-2</v>
      </c>
      <c r="E3" s="32">
        <v>6.1935483870967811E-2</v>
      </c>
      <c r="F3" s="36"/>
      <c r="G3"/>
    </row>
    <row r="4" spans="1:7" x14ac:dyDescent="0.25">
      <c r="A4" s="33">
        <v>32994</v>
      </c>
      <c r="B4" s="32">
        <v>9.7391304347826058E-2</v>
      </c>
      <c r="C4" s="32">
        <v>8.2705624049992377E-3</v>
      </c>
      <c r="D4" s="32">
        <v>6.1935483870967811E-2</v>
      </c>
      <c r="E4" s="32">
        <v>6.0256410256410264E-2</v>
      </c>
      <c r="F4" s="36"/>
      <c r="G4"/>
    </row>
    <row r="5" spans="1:7" x14ac:dyDescent="0.25">
      <c r="A5" s="33">
        <v>33025</v>
      </c>
      <c r="B5" s="32">
        <v>9.7920277296360547E-2</v>
      </c>
      <c r="C5" s="32">
        <v>6.7316060788644716E-3</v>
      </c>
      <c r="D5" s="32">
        <v>6.0256410256410264E-2</v>
      </c>
      <c r="E5" s="32">
        <v>6.0179257362356076E-2</v>
      </c>
      <c r="F5" s="36"/>
      <c r="G5"/>
    </row>
    <row r="6" spans="1:7" x14ac:dyDescent="0.25">
      <c r="A6" s="33">
        <v>33055</v>
      </c>
      <c r="B6" s="32">
        <v>9.7835497835497831E-2</v>
      </c>
      <c r="C6" s="32">
        <v>4.3351015182002683E-3</v>
      </c>
      <c r="D6" s="32">
        <v>6.0179257362356076E-2</v>
      </c>
      <c r="E6" s="32">
        <v>5.8823529411764719E-2</v>
      </c>
      <c r="F6" s="36"/>
      <c r="G6" s="36"/>
    </row>
    <row r="7" spans="1:7" x14ac:dyDescent="0.25">
      <c r="A7" s="33">
        <v>33086</v>
      </c>
      <c r="B7" s="32">
        <v>0.10621761658031081</v>
      </c>
      <c r="C7" s="32">
        <v>-3.1119544592030923E-3</v>
      </c>
      <c r="D7" s="32">
        <v>5.8823529411764719E-2</v>
      </c>
      <c r="E7" s="32">
        <v>6.6326530612244694E-2</v>
      </c>
      <c r="F7" s="36"/>
      <c r="G7" s="36"/>
    </row>
    <row r="8" spans="1:7" x14ac:dyDescent="0.25">
      <c r="A8" s="33">
        <v>33117</v>
      </c>
      <c r="B8" s="32">
        <v>0.10891938250428823</v>
      </c>
      <c r="C8" s="32">
        <v>6.0701203558344297E-3</v>
      </c>
      <c r="D8" s="32">
        <v>6.6326530612244694E-2</v>
      </c>
      <c r="E8" s="32">
        <v>6.9708491761723668E-2</v>
      </c>
      <c r="F8" s="36"/>
      <c r="G8" s="36"/>
    </row>
    <row r="9" spans="1:7" x14ac:dyDescent="0.25">
      <c r="A9" s="33">
        <v>33147</v>
      </c>
      <c r="B9" s="32">
        <v>0.10893617021276603</v>
      </c>
      <c r="C9" s="32">
        <v>9.5292343993675921E-3</v>
      </c>
      <c r="D9" s="32">
        <v>6.9708491761723668E-2</v>
      </c>
      <c r="E9" s="32">
        <v>7.1788413098236692E-2</v>
      </c>
      <c r="F9" s="36"/>
      <c r="G9" s="36"/>
    </row>
    <row r="10" spans="1:7" x14ac:dyDescent="0.25">
      <c r="A10" s="33">
        <v>33178</v>
      </c>
      <c r="B10" s="32">
        <v>9.704641350210963E-2</v>
      </c>
      <c r="C10" s="32">
        <v>1.2964883686471973E-2</v>
      </c>
      <c r="D10" s="32">
        <v>7.1788413098236692E-2</v>
      </c>
      <c r="E10" s="32">
        <v>7.0528967254408048E-2</v>
      </c>
      <c r="F10"/>
      <c r="G10"/>
    </row>
    <row r="11" spans="1:7" x14ac:dyDescent="0.25">
      <c r="A11" s="33">
        <v>33208</v>
      </c>
      <c r="B11" s="32">
        <v>9.3434343434343425E-2</v>
      </c>
      <c r="C11" s="32">
        <v>4.2024366421633541E-3</v>
      </c>
      <c r="D11" s="32">
        <v>7.0528967254408048E-2</v>
      </c>
      <c r="E11" s="32">
        <v>6.3989962358845576E-2</v>
      </c>
      <c r="F11"/>
      <c r="G11"/>
    </row>
    <row r="12" spans="1:7" x14ac:dyDescent="0.25">
      <c r="A12" s="33">
        <v>33239</v>
      </c>
      <c r="B12" s="32">
        <v>8.9539748953974874E-2</v>
      </c>
      <c r="C12" s="32">
        <v>-5.718529402878092E-3</v>
      </c>
      <c r="D12" s="32">
        <v>6.3989962358845576E-2</v>
      </c>
      <c r="E12" s="32">
        <v>6.5838509316770155E-2</v>
      </c>
      <c r="F12"/>
      <c r="G12"/>
    </row>
    <row r="13" spans="1:7" x14ac:dyDescent="0.25">
      <c r="A13" s="33">
        <v>33270</v>
      </c>
      <c r="B13" s="32">
        <v>8.9018302828618889E-2</v>
      </c>
      <c r="C13" s="32">
        <v>-5.9499037814665368E-3</v>
      </c>
      <c r="D13" s="32">
        <v>6.5838509316770155E-2</v>
      </c>
      <c r="E13" s="32">
        <v>6.5675340768277524E-2</v>
      </c>
      <c r="F13"/>
      <c r="G13"/>
    </row>
    <row r="14" spans="1:7" x14ac:dyDescent="0.25">
      <c r="A14" s="33">
        <v>33298</v>
      </c>
      <c r="B14" s="32">
        <v>8.237232289950569E-2</v>
      </c>
      <c r="C14" s="32">
        <v>-4.8536264861305245E-3</v>
      </c>
      <c r="D14" s="32">
        <v>6.5675340768277524E-2</v>
      </c>
      <c r="E14" s="32">
        <v>6.1500615006150117E-2</v>
      </c>
      <c r="F14"/>
      <c r="G14"/>
    </row>
    <row r="15" spans="1:7" x14ac:dyDescent="0.25">
      <c r="A15" s="33">
        <v>33329</v>
      </c>
      <c r="B15" s="32">
        <v>6.3948840927258166E-2</v>
      </c>
      <c r="C15" s="32">
        <v>-2.489347352695459E-3</v>
      </c>
      <c r="D15" s="32">
        <v>6.1500615006150117E-2</v>
      </c>
      <c r="E15" s="32">
        <v>6.1968408262454533E-2</v>
      </c>
      <c r="F15"/>
      <c r="G15"/>
    </row>
    <row r="16" spans="1:7" x14ac:dyDescent="0.25">
      <c r="A16" s="33">
        <v>33359</v>
      </c>
      <c r="B16" s="32">
        <v>5.7844690966719403E-2</v>
      </c>
      <c r="C16" s="32">
        <v>-3.8701010543156222E-3</v>
      </c>
      <c r="D16" s="32">
        <v>6.1968408262454533E-2</v>
      </c>
      <c r="E16" s="32">
        <v>6.1668681983071183E-2</v>
      </c>
      <c r="F16"/>
      <c r="G16"/>
    </row>
    <row r="17" spans="1:7" x14ac:dyDescent="0.25">
      <c r="A17" s="33">
        <v>33390</v>
      </c>
      <c r="B17" s="32">
        <v>5.8405682715074958E-2</v>
      </c>
      <c r="C17" s="32">
        <v>-4.0066587852063407E-3</v>
      </c>
      <c r="D17" s="32">
        <v>6.1668681983071183E-2</v>
      </c>
      <c r="E17" s="32">
        <v>5.9178743961352698E-2</v>
      </c>
      <c r="F17"/>
      <c r="G17"/>
    </row>
    <row r="18" spans="1:7" x14ac:dyDescent="0.25">
      <c r="A18" s="33">
        <v>33420</v>
      </c>
      <c r="B18" s="32">
        <v>5.5205047318612088E-2</v>
      </c>
      <c r="C18" s="32">
        <v>-2.3218710447974189E-3</v>
      </c>
      <c r="D18" s="32">
        <v>5.9178743961352698E-2</v>
      </c>
      <c r="E18" s="32">
        <v>6.1594202898550776E-2</v>
      </c>
      <c r="F18"/>
      <c r="G18"/>
    </row>
    <row r="19" spans="1:7" x14ac:dyDescent="0.25">
      <c r="A19" s="33">
        <v>33451</v>
      </c>
      <c r="B19" s="32">
        <v>4.6838407494145251E-2</v>
      </c>
      <c r="C19" s="32">
        <v>-3.742053639037568E-4</v>
      </c>
      <c r="D19" s="32">
        <v>6.1594202898550776E-2</v>
      </c>
      <c r="E19" s="32">
        <v>5.1435406698564723E-2</v>
      </c>
      <c r="F19"/>
      <c r="G19"/>
    </row>
    <row r="20" spans="1:7" x14ac:dyDescent="0.25">
      <c r="A20" s="33">
        <v>33482</v>
      </c>
      <c r="B20" s="32">
        <v>4.0989945862335508E-2</v>
      </c>
      <c r="C20" s="32">
        <v>-1.023327528450646E-2</v>
      </c>
      <c r="D20" s="32">
        <v>5.1435406698564723E-2</v>
      </c>
      <c r="E20" s="32">
        <v>4.2654028436018843E-2</v>
      </c>
      <c r="F20"/>
      <c r="G20"/>
    </row>
    <row r="21" spans="1:7" x14ac:dyDescent="0.25">
      <c r="A21" s="33">
        <v>33512</v>
      </c>
      <c r="B21" s="32">
        <v>3.683806600153483E-2</v>
      </c>
      <c r="C21" s="32">
        <v>-1.6524715525333855E-2</v>
      </c>
      <c r="D21" s="32">
        <v>4.2654028436018843E-2</v>
      </c>
      <c r="E21" s="32">
        <v>3.6427732079906017E-2</v>
      </c>
      <c r="F21"/>
      <c r="G21"/>
    </row>
    <row r="22" spans="1:7" x14ac:dyDescent="0.25">
      <c r="A22" s="33">
        <v>33543</v>
      </c>
      <c r="B22" s="32">
        <v>4.3076923076923013E-2</v>
      </c>
      <c r="C22" s="32">
        <v>-2.5166470818644759E-2</v>
      </c>
      <c r="D22" s="32">
        <v>3.6427732079906017E-2</v>
      </c>
      <c r="E22" s="32">
        <v>0.04</v>
      </c>
      <c r="F22"/>
      <c r="G22"/>
    </row>
    <row r="23" spans="1:7" x14ac:dyDescent="0.25">
      <c r="A23" s="33">
        <v>33573</v>
      </c>
      <c r="B23" s="32">
        <v>4.4649730561970635E-2</v>
      </c>
      <c r="C23" s="32">
        <v>-1.1435406698564722E-2</v>
      </c>
      <c r="D23" s="32">
        <v>0.04</v>
      </c>
      <c r="E23" s="32">
        <v>4.1273584905660465E-2</v>
      </c>
      <c r="F23"/>
      <c r="G23"/>
    </row>
    <row r="24" spans="1:7" x14ac:dyDescent="0.25">
      <c r="A24" s="33">
        <v>33604</v>
      </c>
      <c r="B24" s="32">
        <v>4.1474654377880338E-2</v>
      </c>
      <c r="C24" s="32">
        <v>-1.3804435303583773E-3</v>
      </c>
      <c r="D24" s="32">
        <v>4.1273584905660465E-2</v>
      </c>
      <c r="E24" s="32">
        <v>3.3799533799533821E-2</v>
      </c>
      <c r="F24"/>
      <c r="G24"/>
    </row>
    <row r="25" spans="1:7" x14ac:dyDescent="0.25">
      <c r="A25" s="33">
        <v>33635</v>
      </c>
      <c r="B25" s="32">
        <v>4.1252864782276522E-2</v>
      </c>
      <c r="C25" s="32">
        <v>-2.6281982803721959E-3</v>
      </c>
      <c r="D25" s="32">
        <v>3.3799533799533821E-2</v>
      </c>
      <c r="E25" s="32">
        <v>3.488372093023262E-2</v>
      </c>
      <c r="F25"/>
      <c r="G25"/>
    </row>
    <row r="26" spans="1:7" x14ac:dyDescent="0.25">
      <c r="A26" s="33">
        <v>33664</v>
      </c>
      <c r="B26" s="32">
        <v>4.0334855403348469E-2</v>
      </c>
      <c r="C26" s="32">
        <v>-5.1162790697673807E-3</v>
      </c>
      <c r="D26" s="32">
        <v>3.488372093023262E-2</v>
      </c>
      <c r="E26" s="32">
        <v>3.939745075318668E-2</v>
      </c>
      <c r="F26"/>
      <c r="G26"/>
    </row>
    <row r="27" spans="1:7" x14ac:dyDescent="0.25">
      <c r="A27" s="33">
        <v>33695</v>
      </c>
      <c r="B27" s="32">
        <v>4.2824943651390113E-2</v>
      </c>
      <c r="C27" s="32">
        <v>-1.8761341524737851E-3</v>
      </c>
      <c r="D27" s="32">
        <v>3.939745075318668E-2</v>
      </c>
      <c r="E27" s="32">
        <v>3.0892448512585657E-2</v>
      </c>
      <c r="F27"/>
      <c r="G27"/>
    </row>
    <row r="28" spans="1:7" x14ac:dyDescent="0.25">
      <c r="A28" s="33">
        <v>33725</v>
      </c>
      <c r="B28" s="32">
        <v>4.3445692883895326E-2</v>
      </c>
      <c r="C28" s="32">
        <v>-2.9070852869481634E-3</v>
      </c>
      <c r="D28" s="32">
        <v>3.0892448512585657E-2</v>
      </c>
      <c r="E28" s="32">
        <v>2.8473804100227706E-2</v>
      </c>
      <c r="F28"/>
      <c r="G28"/>
    </row>
    <row r="29" spans="1:7" x14ac:dyDescent="0.25">
      <c r="A29" s="33">
        <v>33756</v>
      </c>
      <c r="B29" s="32">
        <v>3.8777032065622885E-2</v>
      </c>
      <c r="C29" s="32">
        <v>-6.4099168300049136E-3</v>
      </c>
      <c r="D29" s="32">
        <v>2.8473804100227706E-2</v>
      </c>
      <c r="E29" s="32">
        <v>3.0786773090079933E-2</v>
      </c>
      <c r="F29"/>
      <c r="G29"/>
    </row>
    <row r="30" spans="1:7" x14ac:dyDescent="0.25">
      <c r="A30" s="33">
        <v>33786</v>
      </c>
      <c r="B30" s="32">
        <v>3.7369207772795177E-2</v>
      </c>
      <c r="C30" s="32">
        <v>-8.6106776631067472E-3</v>
      </c>
      <c r="D30" s="32">
        <v>3.0786773090079933E-2</v>
      </c>
      <c r="E30" s="32">
        <v>2.8441410693970326E-2</v>
      </c>
      <c r="F30"/>
      <c r="G30"/>
    </row>
    <row r="31" spans="1:7" x14ac:dyDescent="0.25">
      <c r="A31" s="33">
        <v>33817</v>
      </c>
      <c r="B31" s="32">
        <v>3.5794183445190253E-2</v>
      </c>
      <c r="C31" s="32">
        <v>-2.4510378186153314E-3</v>
      </c>
      <c r="D31" s="32">
        <v>2.8441410693970326E-2</v>
      </c>
      <c r="E31" s="32">
        <v>2.7303754266211566E-2</v>
      </c>
      <c r="F31"/>
      <c r="G31"/>
    </row>
    <row r="32" spans="1:7" x14ac:dyDescent="0.25">
      <c r="A32" s="33">
        <v>33848</v>
      </c>
      <c r="B32" s="32">
        <v>3.5661218424962948E-2</v>
      </c>
      <c r="C32" s="32">
        <v>-1.1700498340161403E-3</v>
      </c>
      <c r="D32" s="32">
        <v>2.7303754266211566E-2</v>
      </c>
      <c r="E32" s="32">
        <v>2.7272727272727337E-2</v>
      </c>
      <c r="F32"/>
      <c r="G32"/>
    </row>
    <row r="33" spans="1:7" x14ac:dyDescent="0.25">
      <c r="A33" s="33">
        <v>33878</v>
      </c>
      <c r="B33" s="32">
        <v>3.552923760177662E-2</v>
      </c>
      <c r="C33" s="32">
        <v>-3.5140458173525957E-3</v>
      </c>
      <c r="D33" s="32">
        <v>2.7272727272727337E-2</v>
      </c>
      <c r="E33" s="32">
        <v>2.8344671201814053E-2</v>
      </c>
      <c r="F33"/>
      <c r="G33"/>
    </row>
    <row r="34" spans="1:7" x14ac:dyDescent="0.25">
      <c r="A34" s="33">
        <v>33909</v>
      </c>
      <c r="B34" s="32">
        <v>3.0235988200590036E-2</v>
      </c>
      <c r="C34" s="32">
        <v>-9.6739492156272533E-5</v>
      </c>
      <c r="D34" s="32">
        <v>2.8344671201814053E-2</v>
      </c>
      <c r="E34" s="32">
        <v>3.1674208144796268E-2</v>
      </c>
      <c r="F34"/>
      <c r="G34"/>
    </row>
    <row r="35" spans="1:7" x14ac:dyDescent="0.25">
      <c r="A35" s="33">
        <v>33939</v>
      </c>
      <c r="B35" s="32">
        <v>2.5792188651436954E-2</v>
      </c>
      <c r="C35" s="32">
        <v>4.3704538785847014E-3</v>
      </c>
      <c r="D35" s="32">
        <v>3.1674208144796268E-2</v>
      </c>
      <c r="E35" s="32">
        <v>3.2842582106455298E-2</v>
      </c>
      <c r="F35"/>
      <c r="G35"/>
    </row>
    <row r="36" spans="1:7" x14ac:dyDescent="0.25">
      <c r="A36" s="33">
        <v>33970</v>
      </c>
      <c r="B36" s="32">
        <v>1.6961651917404286E-2</v>
      </c>
      <c r="C36" s="32">
        <v>5.5698548337279608E-3</v>
      </c>
      <c r="D36" s="32">
        <v>3.2842582106455298E-2</v>
      </c>
      <c r="E36" s="32">
        <v>3.4949267192784683E-2</v>
      </c>
      <c r="F36"/>
      <c r="G36"/>
    </row>
    <row r="37" spans="1:7" x14ac:dyDescent="0.25">
      <c r="A37" s="33">
        <v>34001</v>
      </c>
      <c r="B37" s="32">
        <v>1.8341892883345645E-2</v>
      </c>
      <c r="C37" s="32">
        <v>6.6045959909706298E-3</v>
      </c>
      <c r="D37" s="32">
        <v>3.4949267192784683E-2</v>
      </c>
      <c r="E37" s="32">
        <v>3.7078651685393149E-2</v>
      </c>
      <c r="F37"/>
      <c r="G37"/>
    </row>
    <row r="38" spans="1:7" x14ac:dyDescent="0.25">
      <c r="A38" s="33">
        <v>34029</v>
      </c>
      <c r="B38" s="32">
        <v>1.9019751280175745E-2</v>
      </c>
      <c r="C38" s="32">
        <v>5.4044435405968816E-3</v>
      </c>
      <c r="D38" s="32">
        <v>3.7078651685393149E-2</v>
      </c>
      <c r="E38" s="32">
        <v>3.6789297658862852E-2</v>
      </c>
      <c r="F38"/>
      <c r="G38"/>
    </row>
    <row r="39" spans="1:7" x14ac:dyDescent="0.25">
      <c r="A39" s="33">
        <v>34060</v>
      </c>
      <c r="B39" s="32">
        <v>1.2968299711815456E-2</v>
      </c>
      <c r="C39" s="32">
        <v>3.9467155524075537E-3</v>
      </c>
      <c r="D39" s="32">
        <v>3.6789297658862852E-2</v>
      </c>
      <c r="E39" s="32">
        <v>3.9955604883462836E-2</v>
      </c>
      <c r="F39"/>
      <c r="G39"/>
    </row>
    <row r="40" spans="1:7" x14ac:dyDescent="0.25">
      <c r="A40" s="33">
        <v>34090</v>
      </c>
      <c r="B40" s="32">
        <v>1.2921751615218913E-2</v>
      </c>
      <c r="C40" s="32">
        <v>5.0063376906781532E-3</v>
      </c>
      <c r="D40" s="32">
        <v>3.9955604883462836E-2</v>
      </c>
      <c r="E40" s="32">
        <v>3.9867109634551534E-2</v>
      </c>
      <c r="F40"/>
      <c r="G40"/>
    </row>
    <row r="41" spans="1:7" x14ac:dyDescent="0.25">
      <c r="A41" s="33">
        <v>34121</v>
      </c>
      <c r="B41" s="32">
        <v>1.2203876525484381E-2</v>
      </c>
      <c r="C41" s="32">
        <v>2.788457949158385E-3</v>
      </c>
      <c r="D41" s="32">
        <v>3.9867109634551534E-2</v>
      </c>
      <c r="E41" s="32">
        <v>4.0929203539822989E-2</v>
      </c>
      <c r="F41"/>
      <c r="G41"/>
    </row>
    <row r="42" spans="1:7" x14ac:dyDescent="0.25">
      <c r="A42" s="33">
        <v>34151</v>
      </c>
      <c r="B42" s="32">
        <v>1.3688760806916278E-2</v>
      </c>
      <c r="C42" s="32">
        <v>4.1399058809601375E-3</v>
      </c>
      <c r="D42" s="32">
        <v>4.0929203539822989E-2</v>
      </c>
      <c r="E42" s="32">
        <v>4.2035398230088505E-2</v>
      </c>
      <c r="F42"/>
      <c r="G42"/>
    </row>
    <row r="43" spans="1:7" x14ac:dyDescent="0.25">
      <c r="A43" s="33">
        <v>34182</v>
      </c>
      <c r="B43" s="32">
        <v>1.7278617710583255E-2</v>
      </c>
      <c r="C43" s="32">
        <v>2.0797933466256691E-3</v>
      </c>
      <c r="D43" s="32">
        <v>4.2035398230088505E-2</v>
      </c>
      <c r="E43" s="32">
        <v>4.4296788482834915E-2</v>
      </c>
      <c r="F43"/>
      <c r="G43"/>
    </row>
    <row r="44" spans="1:7" x14ac:dyDescent="0.25">
      <c r="A44" s="33">
        <v>34213</v>
      </c>
      <c r="B44" s="32">
        <v>1.7934002869440357E-2</v>
      </c>
      <c r="C44" s="32">
        <v>4.4296788482833804E-3</v>
      </c>
      <c r="D44" s="32">
        <v>4.4296788482834915E-2</v>
      </c>
      <c r="E44" s="32">
        <v>4.31415929203538E-2</v>
      </c>
      <c r="F44"/>
      <c r="G44"/>
    </row>
    <row r="45" spans="1:7" x14ac:dyDescent="0.25">
      <c r="A45" s="33">
        <v>34243</v>
      </c>
      <c r="B45" s="32">
        <v>1.3581129378127166E-2</v>
      </c>
      <c r="C45" s="32">
        <v>2.2123893805308104E-3</v>
      </c>
      <c r="D45" s="32">
        <v>4.31415929203538E-2</v>
      </c>
      <c r="E45" s="32">
        <v>4.0793825799338546E-2</v>
      </c>
      <c r="F45"/>
      <c r="G45"/>
    </row>
    <row r="46" spans="1:7" x14ac:dyDescent="0.25">
      <c r="A46" s="33">
        <v>34274</v>
      </c>
      <c r="B46" s="32">
        <v>1.3600572655690701E-2</v>
      </c>
      <c r="C46" s="32">
        <v>-1.2415724307499598E-3</v>
      </c>
      <c r="D46" s="32">
        <v>4.0793825799338546E-2</v>
      </c>
      <c r="E46" s="32">
        <v>3.5087719298245723E-2</v>
      </c>
      <c r="F46"/>
      <c r="G46"/>
    </row>
    <row r="47" spans="1:7" x14ac:dyDescent="0.25">
      <c r="A47" s="33">
        <v>34304</v>
      </c>
      <c r="B47" s="32">
        <v>1.9396551724138122E-2</v>
      </c>
      <c r="C47" s="32">
        <v>-9.2090691845891914E-3</v>
      </c>
      <c r="D47" s="32">
        <v>3.5087719298245723E-2</v>
      </c>
      <c r="E47" s="32">
        <v>4.0570175438596534E-2</v>
      </c>
      <c r="F47"/>
      <c r="G47"/>
    </row>
    <row r="48" spans="1:7" x14ac:dyDescent="0.25">
      <c r="A48" s="33">
        <v>34335</v>
      </c>
      <c r="B48" s="32">
        <v>2.4655547498187103E-2</v>
      </c>
      <c r="C48" s="32">
        <v>-2.5714174817572655E-3</v>
      </c>
      <c r="D48" s="32">
        <v>4.0570175438596534E-2</v>
      </c>
      <c r="E48" s="32">
        <v>3.7037037037037202E-2</v>
      </c>
      <c r="F48"/>
      <c r="G48"/>
    </row>
    <row r="49" spans="1:7" x14ac:dyDescent="0.25">
      <c r="A49" s="33">
        <v>34366</v>
      </c>
      <c r="B49" s="32">
        <v>2.3775216138328448E-2</v>
      </c>
      <c r="C49" s="32">
        <v>-3.7567887623013441E-3</v>
      </c>
      <c r="D49" s="32">
        <v>3.7037037037037202E-2</v>
      </c>
      <c r="E49" s="32">
        <v>3.2502708559046578E-2</v>
      </c>
      <c r="F49"/>
      <c r="G49"/>
    </row>
    <row r="50" spans="1:7" x14ac:dyDescent="0.25">
      <c r="A50" s="33">
        <v>34394</v>
      </c>
      <c r="B50" s="32">
        <v>2.2972002871500363E-2</v>
      </c>
      <c r="C50" s="32">
        <v>-2.585010739199145E-3</v>
      </c>
      <c r="D50" s="32">
        <v>3.2502708559046578E-2</v>
      </c>
      <c r="E50" s="32">
        <v>2.5806451612903292E-2</v>
      </c>
      <c r="F50"/>
      <c r="G50"/>
    </row>
    <row r="51" spans="1:7" x14ac:dyDescent="0.25">
      <c r="A51" s="33">
        <v>34425</v>
      </c>
      <c r="B51" s="32">
        <v>2.560455192034139E-2</v>
      </c>
      <c r="C51" s="32">
        <v>-1.4763723825693242E-2</v>
      </c>
      <c r="D51" s="32">
        <v>2.5806451612903292E-2</v>
      </c>
      <c r="E51" s="32">
        <v>2.1344717182497419E-2</v>
      </c>
      <c r="F51"/>
      <c r="G51"/>
    </row>
    <row r="52" spans="1:7" x14ac:dyDescent="0.25">
      <c r="A52" s="33">
        <v>34455</v>
      </c>
      <c r="B52" s="32">
        <v>2.5513819985825581E-2</v>
      </c>
      <c r="C52" s="32">
        <v>-1.5692319854539782E-2</v>
      </c>
      <c r="D52" s="32">
        <v>2.1344717182497419E-2</v>
      </c>
      <c r="E52" s="32">
        <v>2.2364217252396124E-2</v>
      </c>
      <c r="F52"/>
      <c r="G52"/>
    </row>
    <row r="53" spans="1:7" x14ac:dyDescent="0.25">
      <c r="A53" s="33">
        <v>34486</v>
      </c>
      <c r="B53" s="32">
        <v>2.6241134751773032E-2</v>
      </c>
      <c r="C53" s="32">
        <v>-1.0138491306650455E-2</v>
      </c>
      <c r="D53" s="32">
        <v>2.2364217252396124E-2</v>
      </c>
      <c r="E53" s="32">
        <v>2.1253985122210439E-2</v>
      </c>
      <c r="F53"/>
      <c r="G53"/>
    </row>
    <row r="54" spans="1:7" x14ac:dyDescent="0.25">
      <c r="A54" s="33">
        <v>34516</v>
      </c>
      <c r="B54" s="32">
        <v>2.3454157782516027E-2</v>
      </c>
      <c r="C54" s="32">
        <v>-4.5524664906928525E-3</v>
      </c>
      <c r="D54" s="32">
        <v>2.1253985122210439E-2</v>
      </c>
      <c r="E54" s="32">
        <v>2.0169851380042347E-2</v>
      </c>
      <c r="F54"/>
      <c r="G54"/>
    </row>
    <row r="55" spans="1:7" x14ac:dyDescent="0.25">
      <c r="A55" s="33">
        <v>34547</v>
      </c>
      <c r="B55" s="32">
        <v>2.406227883934875E-2</v>
      </c>
      <c r="C55" s="32">
        <v>-1.1748658024550718E-3</v>
      </c>
      <c r="D55" s="32">
        <v>2.0169851380042347E-2</v>
      </c>
      <c r="E55" s="32">
        <v>2.2269353128314018E-2</v>
      </c>
      <c r="F55"/>
      <c r="G55"/>
    </row>
    <row r="56" spans="1:7" x14ac:dyDescent="0.25">
      <c r="A56" s="33">
        <v>34578</v>
      </c>
      <c r="B56" s="32">
        <v>2.1846370683579863E-2</v>
      </c>
      <c r="C56" s="32">
        <v>-9.4864124082105761E-5</v>
      </c>
      <c r="D56" s="32">
        <v>2.2269353128314018E-2</v>
      </c>
      <c r="E56" s="32">
        <v>2.3329798515376421E-2</v>
      </c>
      <c r="F56"/>
      <c r="G56"/>
    </row>
    <row r="57" spans="1:7" x14ac:dyDescent="0.25">
      <c r="A57" s="33">
        <v>34608</v>
      </c>
      <c r="B57" s="32">
        <v>2.3977433004231052E-2</v>
      </c>
      <c r="C57" s="32">
        <v>2.0758133931659817E-3</v>
      </c>
      <c r="D57" s="32">
        <v>2.3329798515376421E-2</v>
      </c>
      <c r="E57" s="32">
        <v>2.3305084745762539E-2</v>
      </c>
      <c r="F57"/>
      <c r="G57"/>
    </row>
    <row r="58" spans="1:7" x14ac:dyDescent="0.25">
      <c r="A58" s="33">
        <v>34639</v>
      </c>
      <c r="B58" s="32">
        <v>2.6129943502825048E-2</v>
      </c>
      <c r="C58" s="32">
        <v>3.1352333657201914E-3</v>
      </c>
      <c r="D58" s="32">
        <v>2.3305084745762539E-2</v>
      </c>
      <c r="E58" s="32">
        <v>2.5423728813559254E-2</v>
      </c>
      <c r="F58"/>
      <c r="G58"/>
    </row>
    <row r="59" spans="1:7" x14ac:dyDescent="0.25">
      <c r="A59" s="33">
        <v>34669</v>
      </c>
      <c r="B59" s="32">
        <v>2.8893587033121948E-2</v>
      </c>
      <c r="C59" s="32">
        <v>3.1543756852452365E-3</v>
      </c>
      <c r="D59" s="32">
        <v>2.5423728813559254E-2</v>
      </c>
      <c r="E59" s="32">
        <v>2.6343519494204326E-2</v>
      </c>
      <c r="F59"/>
      <c r="G59"/>
    </row>
    <row r="60" spans="1:7" x14ac:dyDescent="0.25">
      <c r="A60" s="33">
        <v>34700</v>
      </c>
      <c r="B60" s="32">
        <v>3.3262561924982226E-2</v>
      </c>
      <c r="C60" s="32">
        <v>3.0137209788279051E-3</v>
      </c>
      <c r="D60" s="32">
        <v>2.6343519494204326E-2</v>
      </c>
      <c r="E60" s="32">
        <v>3.5714285714285587E-2</v>
      </c>
      <c r="F60"/>
      <c r="G60"/>
    </row>
    <row r="61" spans="1:7" x14ac:dyDescent="0.25">
      <c r="A61" s="33">
        <v>34731</v>
      </c>
      <c r="B61" s="32">
        <v>3.3779028852920501E-2</v>
      </c>
      <c r="C61" s="32">
        <v>1.2409200968523049E-2</v>
      </c>
      <c r="D61" s="32">
        <v>3.5714285714285587E-2</v>
      </c>
      <c r="E61" s="32">
        <v>3.6726128016788984E-2</v>
      </c>
      <c r="F61"/>
      <c r="G61"/>
    </row>
    <row r="62" spans="1:7" x14ac:dyDescent="0.25">
      <c r="A62" s="33">
        <v>34759</v>
      </c>
      <c r="B62" s="32">
        <v>3.5087719298245723E-2</v>
      </c>
      <c r="C62" s="32">
        <v>1.1302399203229729E-2</v>
      </c>
      <c r="D62" s="32">
        <v>3.6726128016788984E-2</v>
      </c>
      <c r="E62" s="32">
        <v>3.8784067085953833E-2</v>
      </c>
      <c r="F62"/>
      <c r="G62"/>
    </row>
    <row r="63" spans="1:7" x14ac:dyDescent="0.25">
      <c r="A63" s="33">
        <v>34790</v>
      </c>
      <c r="B63" s="32">
        <v>3.3287101248266282E-2</v>
      </c>
      <c r="C63" s="32">
        <v>1.2440547591749507E-2</v>
      </c>
      <c r="D63" s="32">
        <v>3.8784067085953833E-2</v>
      </c>
      <c r="E63" s="32">
        <v>4.0752351097178563E-2</v>
      </c>
      <c r="F63"/>
      <c r="G63"/>
    </row>
    <row r="64" spans="1:7" x14ac:dyDescent="0.25">
      <c r="A64" s="33">
        <v>34820</v>
      </c>
      <c r="B64" s="32">
        <v>3.3863165169315979E-2</v>
      </c>
      <c r="C64" s="32">
        <v>5.0380653828929756E-3</v>
      </c>
      <c r="D64" s="32">
        <v>4.0752351097178563E-2</v>
      </c>
      <c r="E64" s="32">
        <v>4.0625000000000133E-2</v>
      </c>
      <c r="F64"/>
      <c r="G64"/>
    </row>
    <row r="65" spans="1:7" x14ac:dyDescent="0.25">
      <c r="A65" s="33">
        <v>34851</v>
      </c>
      <c r="B65" s="32">
        <v>3.5245335176226744E-2</v>
      </c>
      <c r="C65" s="32">
        <v>3.8988719832111496E-3</v>
      </c>
      <c r="D65" s="32">
        <v>4.0625000000000133E-2</v>
      </c>
      <c r="E65" s="32">
        <v>4.058272632674309E-2</v>
      </c>
      <c r="F65"/>
      <c r="G65"/>
    </row>
    <row r="66" spans="1:7" x14ac:dyDescent="0.25">
      <c r="A66" s="33">
        <v>34881</v>
      </c>
      <c r="B66" s="32">
        <v>3.5416666666666652E-2</v>
      </c>
      <c r="C66" s="32">
        <v>1.7986592407892577E-3</v>
      </c>
      <c r="D66" s="32">
        <v>4.058272632674309E-2</v>
      </c>
      <c r="E66" s="32">
        <v>4.3704474505723345E-2</v>
      </c>
      <c r="F66"/>
      <c r="G66"/>
    </row>
    <row r="67" spans="1:7" x14ac:dyDescent="0.25">
      <c r="A67" s="33">
        <v>34912</v>
      </c>
      <c r="B67" s="32">
        <v>3.5936420179682127E-2</v>
      </c>
      <c r="C67" s="32">
        <v>2.9521234085447823E-3</v>
      </c>
      <c r="D67" s="32">
        <v>4.3704474505723345E-2</v>
      </c>
      <c r="E67" s="32">
        <v>4.1493775933610033E-2</v>
      </c>
      <c r="F67"/>
      <c r="G67"/>
    </row>
    <row r="68" spans="1:7" x14ac:dyDescent="0.25">
      <c r="A68" s="33">
        <v>34943</v>
      </c>
      <c r="B68" s="32">
        <v>3.8620689655172402E-2</v>
      </c>
      <c r="C68" s="32">
        <v>8.6877593360989991E-4</v>
      </c>
      <c r="D68" s="32">
        <v>4.1493775933610033E-2</v>
      </c>
      <c r="E68" s="32">
        <v>4.2487046632124326E-2</v>
      </c>
      <c r="F68"/>
      <c r="G68"/>
    </row>
    <row r="69" spans="1:7" x14ac:dyDescent="0.25">
      <c r="A69" s="33">
        <v>34973</v>
      </c>
      <c r="B69" s="32">
        <v>3.1680440771350016E-2</v>
      </c>
      <c r="C69" s="32">
        <v>1.9043203053812352E-3</v>
      </c>
      <c r="D69" s="32">
        <v>4.2487046632124326E-2</v>
      </c>
      <c r="E69" s="32">
        <v>4.2443064182194679E-2</v>
      </c>
      <c r="F69"/>
      <c r="G69"/>
    </row>
    <row r="70" spans="1:7" x14ac:dyDescent="0.25">
      <c r="A70" s="33">
        <v>35004</v>
      </c>
      <c r="B70" s="32">
        <v>3.0970406056434863E-2</v>
      </c>
      <c r="C70" s="32">
        <v>-1.2614103235286667E-3</v>
      </c>
      <c r="D70" s="32">
        <v>4.2443064182194679E-2</v>
      </c>
      <c r="E70" s="32">
        <v>3.8223140495867725E-2</v>
      </c>
      <c r="F70"/>
      <c r="G70"/>
    </row>
    <row r="71" spans="1:7" x14ac:dyDescent="0.25">
      <c r="A71" s="33">
        <v>35034</v>
      </c>
      <c r="B71" s="32">
        <v>3.2191780821917648E-2</v>
      </c>
      <c r="C71" s="32">
        <v>-3.2706354377423086E-3</v>
      </c>
      <c r="D71" s="32">
        <v>3.8223140495867725E-2</v>
      </c>
      <c r="E71" s="32">
        <v>4.2094455852156099E-2</v>
      </c>
      <c r="F71"/>
      <c r="G71"/>
    </row>
    <row r="72" spans="1:7" x14ac:dyDescent="0.25">
      <c r="A72" s="33">
        <v>35065</v>
      </c>
      <c r="B72" s="32">
        <v>2.876712328767117E-2</v>
      </c>
      <c r="C72" s="32">
        <v>-3.9259077996822711E-4</v>
      </c>
      <c r="D72" s="32">
        <v>4.2094455852156099E-2</v>
      </c>
      <c r="E72" s="32">
        <v>3.4482758620689724E-2</v>
      </c>
      <c r="F72"/>
      <c r="G72"/>
    </row>
    <row r="73" spans="1:7" x14ac:dyDescent="0.25">
      <c r="A73" s="33">
        <v>35096</v>
      </c>
      <c r="B73" s="32">
        <v>2.7229407760381186E-2</v>
      </c>
      <c r="C73" s="32">
        <v>-7.9603055615049545E-3</v>
      </c>
      <c r="D73" s="32">
        <v>3.4482758620689724E-2</v>
      </c>
      <c r="E73" s="32">
        <v>3.34008097165992E-2</v>
      </c>
      <c r="F73"/>
      <c r="G73"/>
    </row>
    <row r="74" spans="1:7" x14ac:dyDescent="0.25">
      <c r="A74" s="33">
        <v>35125</v>
      </c>
      <c r="B74" s="32">
        <v>2.7118644067796627E-2</v>
      </c>
      <c r="C74" s="32">
        <v>-4.8223307792685244E-3</v>
      </c>
      <c r="D74" s="32">
        <v>3.34008097165992E-2</v>
      </c>
      <c r="E74" s="32">
        <v>3.3299697275479323E-2</v>
      </c>
      <c r="F74"/>
      <c r="G74"/>
    </row>
    <row r="75" spans="1:7" x14ac:dyDescent="0.25">
      <c r="A75" s="33">
        <v>35156</v>
      </c>
      <c r="B75" s="32">
        <v>2.4161073825503365E-2</v>
      </c>
      <c r="C75" s="32">
        <v>-8.7947585766767755E-3</v>
      </c>
      <c r="D75" s="32">
        <v>3.3299697275479323E-2</v>
      </c>
      <c r="E75" s="32">
        <v>3.1124497991968036E-2</v>
      </c>
      <c r="F75"/>
      <c r="G75"/>
    </row>
    <row r="76" spans="1:7" x14ac:dyDescent="0.25">
      <c r="A76" s="33">
        <v>35186</v>
      </c>
      <c r="B76" s="32">
        <v>2.2058823529411908E-2</v>
      </c>
      <c r="C76" s="32">
        <v>-3.3582606287216876E-3</v>
      </c>
      <c r="D76" s="32">
        <v>3.1124497991968036E-2</v>
      </c>
      <c r="E76" s="32">
        <v>2.8028028028028062E-2</v>
      </c>
      <c r="F76"/>
      <c r="G76"/>
    </row>
    <row r="77" spans="1:7" x14ac:dyDescent="0.25">
      <c r="A77" s="33">
        <v>35217</v>
      </c>
      <c r="B77" s="32">
        <v>2.1361815754338931E-2</v>
      </c>
      <c r="C77" s="32">
        <v>-5.3727816885711377E-3</v>
      </c>
      <c r="D77" s="32">
        <v>2.8028028028028062E-2</v>
      </c>
      <c r="E77" s="32">
        <v>2.4999999999999911E-2</v>
      </c>
      <c r="F77"/>
      <c r="G77"/>
    </row>
    <row r="78" spans="1:7" x14ac:dyDescent="0.25">
      <c r="A78" s="33">
        <v>35247</v>
      </c>
      <c r="B78" s="32">
        <v>2.2132796780684139E-2</v>
      </c>
      <c r="C78" s="32">
        <v>-8.2996972754794118E-3</v>
      </c>
      <c r="D78" s="32">
        <v>2.4999999999999911E-2</v>
      </c>
      <c r="E78" s="32">
        <v>2.0937188434696052E-2</v>
      </c>
      <c r="F78"/>
      <c r="G78"/>
    </row>
    <row r="79" spans="1:7" x14ac:dyDescent="0.25">
      <c r="A79" s="33">
        <v>35278</v>
      </c>
      <c r="B79" s="32">
        <v>2.1347565043362104E-2</v>
      </c>
      <c r="C79" s="32">
        <v>-1.0187309557271984E-2</v>
      </c>
      <c r="D79" s="32">
        <v>2.0937188434696052E-2</v>
      </c>
      <c r="E79" s="32">
        <v>2.0916334661354563E-2</v>
      </c>
      <c r="F79"/>
      <c r="G79"/>
    </row>
    <row r="80" spans="1:7" x14ac:dyDescent="0.25">
      <c r="A80" s="33">
        <v>35309</v>
      </c>
      <c r="B80" s="32">
        <v>2.1248339973439778E-2</v>
      </c>
      <c r="C80" s="32">
        <v>-7.1116933666734994E-3</v>
      </c>
      <c r="D80" s="32">
        <v>2.0916334661354563E-2</v>
      </c>
      <c r="E80" s="32">
        <v>2.2862823061630344E-2</v>
      </c>
      <c r="F80"/>
      <c r="G80"/>
    </row>
    <row r="81" spans="1:7" x14ac:dyDescent="0.25">
      <c r="A81" s="33">
        <v>35339</v>
      </c>
      <c r="B81" s="32">
        <v>2.6702269692923997E-2</v>
      </c>
      <c r="C81" s="32">
        <v>-2.1371769383695671E-3</v>
      </c>
      <c r="D81" s="32">
        <v>2.2862823061630344E-2</v>
      </c>
      <c r="E81" s="32">
        <v>2.2840119165839168E-2</v>
      </c>
      <c r="F81"/>
      <c r="G81"/>
    </row>
    <row r="82" spans="1:7" x14ac:dyDescent="0.25">
      <c r="A82" s="33">
        <v>35370</v>
      </c>
      <c r="B82" s="32">
        <v>2.736982643524688E-2</v>
      </c>
      <c r="C82" s="32">
        <v>1.9029307311431154E-3</v>
      </c>
      <c r="D82" s="32">
        <v>2.2840119165839168E-2</v>
      </c>
      <c r="E82" s="32">
        <v>2.5870646766169125E-2</v>
      </c>
      <c r="F82"/>
      <c r="G82"/>
    </row>
    <row r="83" spans="1:7" x14ac:dyDescent="0.25">
      <c r="A83" s="33">
        <v>35400</v>
      </c>
      <c r="B83" s="32">
        <v>2.4552090245520963E-2</v>
      </c>
      <c r="C83" s="32">
        <v>4.9543121048145622E-3</v>
      </c>
      <c r="D83" s="32">
        <v>2.5870646766169125E-2</v>
      </c>
      <c r="E83" s="32">
        <v>1.8719211822660231E-2</v>
      </c>
      <c r="F83"/>
      <c r="G83"/>
    </row>
    <row r="84" spans="1:7" x14ac:dyDescent="0.25">
      <c r="A84" s="33">
        <v>35431</v>
      </c>
      <c r="B84" s="32">
        <v>2.7962716378162611E-2</v>
      </c>
      <c r="C84" s="32">
        <v>-4.143611238970113E-3</v>
      </c>
      <c r="D84" s="32">
        <v>1.8719211822660231E-2</v>
      </c>
      <c r="E84" s="32">
        <v>1.5686274509803866E-2</v>
      </c>
      <c r="F84"/>
      <c r="G84"/>
    </row>
    <row r="85" spans="1:7" x14ac:dyDescent="0.25">
      <c r="A85" s="33">
        <v>35462</v>
      </c>
      <c r="B85" s="32">
        <v>2.7170311464546071E-2</v>
      </c>
      <c r="C85" s="32">
        <v>-7.153844656035302E-3</v>
      </c>
      <c r="D85" s="32">
        <v>1.5686274509803866E-2</v>
      </c>
      <c r="E85" s="32">
        <v>1.2732615083251853E-2</v>
      </c>
      <c r="F85"/>
      <c r="G85"/>
    </row>
    <row r="86" spans="1:7" x14ac:dyDescent="0.25">
      <c r="A86" s="33">
        <v>35490</v>
      </c>
      <c r="B86" s="32">
        <v>2.5742574257425765E-2</v>
      </c>
      <c r="C86" s="32">
        <v>-1.3138031682917273E-2</v>
      </c>
      <c r="D86" s="32">
        <v>1.2732615083251853E-2</v>
      </c>
      <c r="E86" s="32">
        <v>8.7890625E-3</v>
      </c>
      <c r="F86"/>
      <c r="G86"/>
    </row>
    <row r="87" spans="1:7" x14ac:dyDescent="0.25">
      <c r="A87" s="33">
        <v>35521</v>
      </c>
      <c r="B87" s="32">
        <v>2.4246395806029053E-2</v>
      </c>
      <c r="C87" s="32">
        <v>-9.9301493226602311E-3</v>
      </c>
      <c r="D87" s="32">
        <v>8.7890625E-3</v>
      </c>
      <c r="E87" s="32">
        <v>6.8159688412852137E-3</v>
      </c>
      <c r="F87"/>
      <c r="G87"/>
    </row>
    <row r="88" spans="1:7" x14ac:dyDescent="0.25">
      <c r="A88" s="33">
        <v>35551</v>
      </c>
      <c r="B88" s="32">
        <v>2.6160889470242088E-2</v>
      </c>
      <c r="C88" s="32">
        <v>-8.8703056685186521E-3</v>
      </c>
      <c r="D88" s="32">
        <v>6.8159688412852137E-3</v>
      </c>
      <c r="E88" s="32">
        <v>7.78967867575453E-3</v>
      </c>
      <c r="F88"/>
      <c r="G88"/>
    </row>
    <row r="89" spans="1:7" x14ac:dyDescent="0.25">
      <c r="A89" s="33">
        <v>35582</v>
      </c>
      <c r="B89" s="32">
        <v>2.9411764705882248E-2</v>
      </c>
      <c r="C89" s="32">
        <v>-4.9429364074973225E-3</v>
      </c>
      <c r="D89" s="32">
        <v>7.78967867575453E-3</v>
      </c>
      <c r="E89" s="32">
        <v>7.8048780487804947E-3</v>
      </c>
      <c r="F89"/>
      <c r="G89"/>
    </row>
    <row r="90" spans="1:7" x14ac:dyDescent="0.25">
      <c r="A90" s="33">
        <v>35612</v>
      </c>
      <c r="B90" s="32">
        <v>3.3464566929133799E-2</v>
      </c>
      <c r="C90" s="32">
        <v>-9.8418445121950526E-4</v>
      </c>
      <c r="D90" s="32">
        <v>7.8048780487804947E-3</v>
      </c>
      <c r="E90" s="32">
        <v>1.1718749999999778E-2</v>
      </c>
      <c r="F90"/>
      <c r="G90"/>
    </row>
    <row r="91" spans="1:7" x14ac:dyDescent="0.25">
      <c r="A91" s="33">
        <v>35643</v>
      </c>
      <c r="B91" s="32">
        <v>3.5271064663618512E-2</v>
      </c>
      <c r="C91" s="32">
        <v>4.9027811587145642E-3</v>
      </c>
      <c r="D91" s="32">
        <v>1.1718749999999778E-2</v>
      </c>
      <c r="E91" s="32">
        <v>1.2682926829268304E-2</v>
      </c>
      <c r="F91"/>
      <c r="G91"/>
    </row>
    <row r="92" spans="1:7" x14ac:dyDescent="0.25">
      <c r="A92" s="33">
        <v>35674</v>
      </c>
      <c r="B92" s="32">
        <v>3.5760728218465543E-2</v>
      </c>
      <c r="C92" s="32">
        <v>4.893248153513774E-3</v>
      </c>
      <c r="D92" s="32">
        <v>1.2682926829268304E-2</v>
      </c>
      <c r="E92" s="32">
        <v>9.7181729834792119E-3</v>
      </c>
      <c r="F92"/>
      <c r="G92"/>
    </row>
    <row r="93" spans="1:7" x14ac:dyDescent="0.25">
      <c r="A93" s="33">
        <v>35704</v>
      </c>
      <c r="B93" s="32">
        <v>3.706111833550052E-2</v>
      </c>
      <c r="C93" s="32">
        <v>1.9132949346987171E-3</v>
      </c>
      <c r="D93" s="32">
        <v>9.7181729834792119E-3</v>
      </c>
      <c r="E93" s="32">
        <v>8.7378640776698546E-3</v>
      </c>
      <c r="F93"/>
      <c r="G93"/>
    </row>
    <row r="94" spans="1:7" x14ac:dyDescent="0.25">
      <c r="A94" s="33">
        <v>35735</v>
      </c>
      <c r="B94" s="32">
        <v>3.7037037037036979E-2</v>
      </c>
      <c r="C94" s="32">
        <v>-2.9808859223299233E-3</v>
      </c>
      <c r="D94" s="32">
        <v>8.7378640776698546E-3</v>
      </c>
      <c r="E94" s="32">
        <v>5.8195926285160571E-3</v>
      </c>
      <c r="F94"/>
      <c r="G94"/>
    </row>
    <row r="95" spans="1:7" x14ac:dyDescent="0.25">
      <c r="A95" s="33">
        <v>35765</v>
      </c>
      <c r="B95" s="32">
        <v>3.6269430051813378E-2</v>
      </c>
      <c r="C95" s="32">
        <v>-6.8633342007522469E-3</v>
      </c>
      <c r="D95" s="32">
        <v>5.8195926285160571E-3</v>
      </c>
      <c r="E95" s="32">
        <v>5.8027079303675233E-3</v>
      </c>
      <c r="F95"/>
      <c r="G95"/>
    </row>
    <row r="96" spans="1:7" x14ac:dyDescent="0.25">
      <c r="A96" s="33">
        <v>35796</v>
      </c>
      <c r="B96" s="32">
        <v>3.303108808290145E-2</v>
      </c>
      <c r="C96" s="32">
        <v>-3.9154650531116886E-3</v>
      </c>
      <c r="D96" s="32">
        <v>5.8027079303675233E-3</v>
      </c>
      <c r="E96" s="32">
        <v>3.8610038610038533E-3</v>
      </c>
      <c r="F96"/>
      <c r="G96"/>
    </row>
    <row r="97" spans="1:7" x14ac:dyDescent="0.25">
      <c r="A97" s="33">
        <v>35827</v>
      </c>
      <c r="B97" s="32">
        <v>3.4193548387096762E-2</v>
      </c>
      <c r="C97" s="32">
        <v>-4.8768602166660013E-3</v>
      </c>
      <c r="D97" s="32">
        <v>3.8610038610038533E-3</v>
      </c>
      <c r="E97" s="32">
        <v>4.8355899419729731E-3</v>
      </c>
      <c r="F97"/>
      <c r="G97"/>
    </row>
    <row r="98" spans="1:7" x14ac:dyDescent="0.25">
      <c r="A98" s="33">
        <v>35855</v>
      </c>
      <c r="B98" s="32">
        <v>3.474903474903468E-2</v>
      </c>
      <c r="C98" s="32">
        <v>-9.8400268654308398E-4</v>
      </c>
      <c r="D98" s="32">
        <v>4.8355899419729731E-3</v>
      </c>
      <c r="E98" s="32">
        <v>8.7124878993223298E-3</v>
      </c>
      <c r="F98"/>
      <c r="G98"/>
    </row>
    <row r="99" spans="1:7" x14ac:dyDescent="0.25">
      <c r="A99" s="33">
        <v>35886</v>
      </c>
      <c r="B99" s="32">
        <v>4.0307101727447003E-2</v>
      </c>
      <c r="C99" s="32">
        <v>2.9097799689548065E-3</v>
      </c>
      <c r="D99" s="32">
        <v>8.7124878993223298E-3</v>
      </c>
      <c r="E99" s="32">
        <v>9.6711798839459462E-3</v>
      </c>
      <c r="F99"/>
      <c r="G99"/>
    </row>
    <row r="100" spans="1:7" x14ac:dyDescent="0.25">
      <c r="A100" s="33">
        <v>35916</v>
      </c>
      <c r="B100" s="32">
        <v>4.2065009560229516E-2</v>
      </c>
      <c r="C100" s="32">
        <v>5.8101760229420929E-3</v>
      </c>
      <c r="D100" s="32">
        <v>9.6711798839459462E-3</v>
      </c>
      <c r="E100" s="32">
        <v>9.6618357487923134E-3</v>
      </c>
      <c r="F100"/>
      <c r="G100"/>
    </row>
    <row r="101" spans="1:7" x14ac:dyDescent="0.25">
      <c r="A101" s="33">
        <v>35947</v>
      </c>
      <c r="B101" s="32">
        <v>3.7460317460317416E-2</v>
      </c>
      <c r="C101" s="32">
        <v>4.8262458068193403E-3</v>
      </c>
      <c r="D101" s="32">
        <v>9.6618357487923134E-3</v>
      </c>
      <c r="E101" s="32">
        <v>1.0648596321394033E-2</v>
      </c>
      <c r="F101"/>
      <c r="G101"/>
    </row>
    <row r="102" spans="1:7" x14ac:dyDescent="0.25">
      <c r="A102" s="33">
        <v>35977</v>
      </c>
      <c r="B102" s="32">
        <v>3.4920634920635019E-2</v>
      </c>
      <c r="C102" s="32">
        <v>1.9361084220717029E-3</v>
      </c>
      <c r="D102" s="32">
        <v>1.0648596321394033E-2</v>
      </c>
      <c r="E102" s="32">
        <v>7.7220077220079286E-3</v>
      </c>
      <c r="F102"/>
      <c r="G102"/>
    </row>
    <row r="103" spans="1:7" x14ac:dyDescent="0.25">
      <c r="A103" s="33">
        <v>36008</v>
      </c>
      <c r="B103" s="32">
        <v>3.2807570977917866E-2</v>
      </c>
      <c r="C103" s="32">
        <v>-1.9491721619380176E-3</v>
      </c>
      <c r="D103" s="32">
        <v>7.7220077220079286E-3</v>
      </c>
      <c r="E103" s="32">
        <v>4.81695568400764E-3</v>
      </c>
      <c r="F103"/>
      <c r="G103"/>
    </row>
    <row r="104" spans="1:7" x14ac:dyDescent="0.25">
      <c r="A104" s="33">
        <v>36039</v>
      </c>
      <c r="B104" s="32">
        <v>3.2015065913370888E-2</v>
      </c>
      <c r="C104" s="32">
        <v>-4.8448800647846735E-3</v>
      </c>
      <c r="D104" s="32">
        <v>4.81695568400764E-3</v>
      </c>
      <c r="E104" s="32">
        <v>2.887391722810273E-3</v>
      </c>
      <c r="F104"/>
      <c r="G104"/>
    </row>
    <row r="105" spans="1:7" x14ac:dyDescent="0.25">
      <c r="A105" s="33">
        <v>36069</v>
      </c>
      <c r="B105" s="28">
        <v>3.1347962382445083E-2</v>
      </c>
      <c r="C105" s="32">
        <v>-7.7612045985837597E-3</v>
      </c>
      <c r="D105" s="28">
        <v>2.887391722810273E-3</v>
      </c>
      <c r="E105" s="28">
        <v>9.6246390760335032E-4</v>
      </c>
      <c r="F105"/>
      <c r="G105"/>
    </row>
    <row r="106" spans="1:7" x14ac:dyDescent="0.25">
      <c r="A106" s="33">
        <v>36100</v>
      </c>
      <c r="B106" s="28">
        <v>3.007518796992481E-2</v>
      </c>
      <c r="C106" s="32">
        <v>-6.7595438144045783E-3</v>
      </c>
      <c r="D106" s="28">
        <v>9.6246390760335032E-4</v>
      </c>
      <c r="E106" s="28">
        <v>9.6432015429126494E-4</v>
      </c>
      <c r="F106"/>
      <c r="G106"/>
    </row>
    <row r="107" spans="1:7" x14ac:dyDescent="0.25">
      <c r="A107" s="33">
        <v>36130</v>
      </c>
      <c r="B107" s="28">
        <v>2.750000000000008E-2</v>
      </c>
      <c r="C107" s="32">
        <v>-3.852635529716375E-3</v>
      </c>
      <c r="D107" s="28">
        <v>9.6432015429126494E-4</v>
      </c>
      <c r="E107" s="28">
        <v>-9.6153846153845812E-4</v>
      </c>
      <c r="F107"/>
      <c r="G107"/>
    </row>
    <row r="108" spans="1:7" x14ac:dyDescent="0.25">
      <c r="A108" s="33">
        <v>36161</v>
      </c>
      <c r="B108" s="28">
        <v>2.4451410658307138E-2</v>
      </c>
      <c r="C108" s="32">
        <v>-3.8489301843487311E-3</v>
      </c>
      <c r="D108" s="28">
        <v>-9.6153846153845812E-4</v>
      </c>
      <c r="E108" s="28">
        <v>-9.6153846153845812E-4</v>
      </c>
      <c r="F108"/>
      <c r="G108"/>
    </row>
    <row r="109" spans="1:7" x14ac:dyDescent="0.25">
      <c r="A109" s="33">
        <v>36192</v>
      </c>
      <c r="B109" s="28">
        <v>2.1210230817217512E-2</v>
      </c>
      <c r="C109" s="32">
        <v>-1.9240023691418084E-3</v>
      </c>
      <c r="D109" s="28">
        <v>-9.6153846153845812E-4</v>
      </c>
      <c r="E109" s="28">
        <v>1.9249278152069227E-3</v>
      </c>
      <c r="F109"/>
      <c r="G109"/>
    </row>
    <row r="110" spans="1:7" x14ac:dyDescent="0.25">
      <c r="A110" s="33">
        <v>36220</v>
      </c>
      <c r="B110" s="28">
        <v>2.0522388059701413E-2</v>
      </c>
      <c r="C110" s="32">
        <v>9.6060766091565775E-4</v>
      </c>
      <c r="D110" s="28">
        <v>1.9249278152069227E-3</v>
      </c>
      <c r="E110" s="28">
        <v>4.7984644913627861E-3</v>
      </c>
      <c r="F110"/>
      <c r="G110"/>
    </row>
    <row r="111" spans="1:7" x14ac:dyDescent="0.25">
      <c r="A111" s="33">
        <v>36251</v>
      </c>
      <c r="B111" s="28">
        <v>1.5990159901599021E-2</v>
      </c>
      <c r="C111" s="32">
        <v>5.7600029529012442E-3</v>
      </c>
      <c r="D111" s="28">
        <v>4.7984644913627861E-3</v>
      </c>
      <c r="E111" s="28">
        <v>9.5785440613027628E-3</v>
      </c>
      <c r="F111"/>
      <c r="G111"/>
    </row>
    <row r="112" spans="1:7" x14ac:dyDescent="0.25">
      <c r="A112" s="33">
        <v>36281</v>
      </c>
      <c r="B112" s="28">
        <v>1.2844036697247763E-2</v>
      </c>
      <c r="C112" s="32">
        <v>1.0540082522841221E-2</v>
      </c>
      <c r="D112" s="28">
        <v>9.5785440613027628E-3</v>
      </c>
      <c r="E112" s="28">
        <v>9.5693779904306719E-3</v>
      </c>
      <c r="F112"/>
      <c r="G112"/>
    </row>
    <row r="113" spans="1:7" x14ac:dyDescent="0.25">
      <c r="A113" s="33">
        <v>36312</v>
      </c>
      <c r="B113" s="28">
        <v>1.346389228886169E-2</v>
      </c>
      <c r="C113" s="32">
        <v>7.6444501752237493E-3</v>
      </c>
      <c r="D113" s="28">
        <v>9.5693779904306719E-3</v>
      </c>
      <c r="E113" s="28">
        <v>9.5785440613027628E-3</v>
      </c>
      <c r="F113"/>
      <c r="G113"/>
    </row>
    <row r="114" spans="1:7" x14ac:dyDescent="0.25">
      <c r="A114" s="33">
        <v>36342</v>
      </c>
      <c r="B114" s="28">
        <v>1.2883435582822012E-2</v>
      </c>
      <c r="C114" s="32">
        <v>4.7800795699399767E-3</v>
      </c>
      <c r="D114" s="28">
        <v>9.5785440613027628E-3</v>
      </c>
      <c r="E114" s="28">
        <v>1.1494252873563093E-2</v>
      </c>
      <c r="F114"/>
      <c r="G114"/>
    </row>
    <row r="115" spans="1:7" x14ac:dyDescent="0.25">
      <c r="A115" s="33">
        <v>36373</v>
      </c>
      <c r="B115" s="28">
        <v>1.0995723885155906E-2</v>
      </c>
      <c r="C115" s="32">
        <v>1.9157088122603305E-3</v>
      </c>
      <c r="D115" s="28">
        <v>1.1494252873563093E-2</v>
      </c>
      <c r="E115" s="28">
        <v>1.3422818791946289E-2</v>
      </c>
      <c r="F115"/>
      <c r="G115"/>
    </row>
    <row r="116" spans="1:7" x14ac:dyDescent="0.25">
      <c r="A116" s="33">
        <v>36404</v>
      </c>
      <c r="B116" s="28">
        <v>1.0948905109488871E-2</v>
      </c>
      <c r="C116" s="32">
        <v>3.8534408015156174E-3</v>
      </c>
      <c r="D116" s="28">
        <v>1.3422818791946289E-2</v>
      </c>
      <c r="E116" s="28">
        <v>1.7274472168905985E-2</v>
      </c>
      <c r="F116"/>
      <c r="G116"/>
    </row>
    <row r="117" spans="1:7" x14ac:dyDescent="0.25">
      <c r="A117" s="33">
        <v>36434</v>
      </c>
      <c r="B117" s="28">
        <v>1.2158054711246091E-2</v>
      </c>
      <c r="C117" s="32">
        <v>7.6959281076032227E-3</v>
      </c>
      <c r="D117" s="28">
        <v>1.7274472168905985E-2</v>
      </c>
      <c r="E117" s="28">
        <v>1.9230769230769162E-2</v>
      </c>
      <c r="F117"/>
      <c r="G117"/>
    </row>
    <row r="118" spans="1:7" x14ac:dyDescent="0.25">
      <c r="A118" s="33">
        <v>36465</v>
      </c>
      <c r="B118" s="28">
        <v>1.3990267639902632E-2</v>
      </c>
      <c r="C118" s="32">
        <v>7.7365163572060691E-3</v>
      </c>
      <c r="D118" s="28">
        <v>1.9230769230769162E-2</v>
      </c>
      <c r="E118" s="28">
        <v>2.1194605009633882E-2</v>
      </c>
      <c r="F118"/>
      <c r="G118"/>
    </row>
    <row r="119" spans="1:7" x14ac:dyDescent="0.25">
      <c r="A119" s="33">
        <v>36495</v>
      </c>
      <c r="B119" s="28">
        <v>1.7639902676399144E-2</v>
      </c>
      <c r="C119" s="32">
        <v>7.7717862176875929E-3</v>
      </c>
      <c r="D119" s="28">
        <v>2.1194605009633882E-2</v>
      </c>
      <c r="E119" s="28">
        <v>2.3099133782483072E-2</v>
      </c>
      <c r="F119"/>
      <c r="G119"/>
    </row>
    <row r="120" spans="1:7" x14ac:dyDescent="0.25">
      <c r="B120" s="28"/>
      <c r="C120" s="32"/>
      <c r="F120"/>
      <c r="G120"/>
    </row>
    <row r="121" spans="1:7" x14ac:dyDescent="0.25">
      <c r="B121" s="28"/>
      <c r="C121" s="28"/>
      <c r="F121"/>
      <c r="G121"/>
    </row>
    <row r="122" spans="1:7" x14ac:dyDescent="0.25">
      <c r="B122" s="28"/>
      <c r="C122" s="28"/>
      <c r="F122"/>
      <c r="G122"/>
    </row>
    <row r="123" spans="1:7" x14ac:dyDescent="0.25">
      <c r="B123" s="28"/>
      <c r="C123" s="28"/>
      <c r="F123"/>
      <c r="G123"/>
    </row>
    <row r="124" spans="1:7" x14ac:dyDescent="0.25">
      <c r="B124" s="28"/>
      <c r="C124" s="28"/>
      <c r="F124"/>
      <c r="G124"/>
    </row>
    <row r="125" spans="1:7" x14ac:dyDescent="0.25">
      <c r="B125" s="28"/>
      <c r="C125" s="28"/>
      <c r="F125"/>
      <c r="G125"/>
    </row>
    <row r="126" spans="1:7" x14ac:dyDescent="0.25">
      <c r="B126" s="28"/>
      <c r="C126" s="28"/>
      <c r="F126"/>
      <c r="G126"/>
    </row>
    <row r="127" spans="1:7" x14ac:dyDescent="0.25">
      <c r="B127" s="28"/>
      <c r="C127" s="28"/>
      <c r="F127"/>
      <c r="G127"/>
    </row>
    <row r="128" spans="1:7" x14ac:dyDescent="0.25">
      <c r="B128" s="28"/>
      <c r="C128" s="28"/>
      <c r="F128"/>
      <c r="G128"/>
    </row>
    <row r="129" spans="2:7" x14ac:dyDescent="0.25">
      <c r="B129" s="28"/>
      <c r="C129" s="28"/>
      <c r="F129"/>
      <c r="G129"/>
    </row>
    <row r="130" spans="2:7" x14ac:dyDescent="0.25">
      <c r="B130" s="28"/>
      <c r="C130" s="28"/>
      <c r="F130"/>
      <c r="G130"/>
    </row>
    <row r="131" spans="2:7" x14ac:dyDescent="0.25">
      <c r="B131" s="28"/>
      <c r="C131" s="28"/>
      <c r="F131"/>
      <c r="G131"/>
    </row>
    <row r="132" spans="2:7" x14ac:dyDescent="0.25">
      <c r="B132" s="28"/>
      <c r="C132" s="28"/>
      <c r="F132"/>
      <c r="G132"/>
    </row>
    <row r="133" spans="2:7" x14ac:dyDescent="0.25">
      <c r="B133" s="28"/>
      <c r="C133" s="28"/>
      <c r="F133"/>
      <c r="G133"/>
    </row>
    <row r="134" spans="2:7" x14ac:dyDescent="0.25">
      <c r="B134" s="28"/>
      <c r="C134" s="28"/>
      <c r="F134"/>
      <c r="G134"/>
    </row>
    <row r="135" spans="2:7" x14ac:dyDescent="0.25">
      <c r="B135" s="28"/>
      <c r="C135" s="28"/>
      <c r="F135"/>
      <c r="G135"/>
    </row>
    <row r="136" spans="2:7" x14ac:dyDescent="0.25">
      <c r="B136" s="28"/>
      <c r="C136" s="28"/>
      <c r="F136"/>
      <c r="G136"/>
    </row>
    <row r="137" spans="2:7" x14ac:dyDescent="0.25">
      <c r="B137" s="28"/>
      <c r="C137" s="28"/>
      <c r="F137"/>
      <c r="G137"/>
    </row>
    <row r="138" spans="2:7" x14ac:dyDescent="0.25">
      <c r="B138" s="28"/>
      <c r="C138" s="28"/>
      <c r="F138"/>
      <c r="G138"/>
    </row>
    <row r="139" spans="2:7" x14ac:dyDescent="0.25">
      <c r="B139" s="28"/>
      <c r="C139" s="28"/>
      <c r="F139"/>
      <c r="G139"/>
    </row>
    <row r="140" spans="2:7" x14ac:dyDescent="0.25">
      <c r="B140" s="28"/>
      <c r="C140" s="28"/>
      <c r="F140"/>
      <c r="G140"/>
    </row>
    <row r="141" spans="2:7" x14ac:dyDescent="0.25">
      <c r="B141" s="28"/>
      <c r="C141" s="28"/>
      <c r="F141"/>
      <c r="G141"/>
    </row>
    <row r="142" spans="2:7" x14ac:dyDescent="0.25">
      <c r="B142" s="28"/>
      <c r="C142" s="28"/>
      <c r="F142"/>
      <c r="G142"/>
    </row>
    <row r="143" spans="2:7" x14ac:dyDescent="0.25">
      <c r="B143" s="28"/>
      <c r="C143" s="28"/>
      <c r="F143"/>
      <c r="G143"/>
    </row>
    <row r="144" spans="2:7" x14ac:dyDescent="0.25">
      <c r="B144" s="28"/>
      <c r="C144" s="28"/>
      <c r="F144"/>
      <c r="G144"/>
    </row>
    <row r="145" spans="2:7" x14ac:dyDescent="0.25">
      <c r="B145" s="28"/>
      <c r="C145" s="28"/>
      <c r="F145"/>
      <c r="G145"/>
    </row>
    <row r="146" spans="2:7" x14ac:dyDescent="0.25">
      <c r="B146" s="28"/>
      <c r="C146" s="28"/>
      <c r="F146"/>
      <c r="G146"/>
    </row>
    <row r="147" spans="2:7" x14ac:dyDescent="0.25">
      <c r="B147" s="28"/>
      <c r="C147" s="28"/>
      <c r="F147"/>
      <c r="G147"/>
    </row>
    <row r="148" spans="2:7" x14ac:dyDescent="0.25">
      <c r="B148" s="28"/>
      <c r="C148" s="28"/>
      <c r="F148"/>
      <c r="G148"/>
    </row>
    <row r="149" spans="2:7" x14ac:dyDescent="0.25">
      <c r="B149" s="28"/>
      <c r="C149" s="28"/>
      <c r="F149"/>
      <c r="G149"/>
    </row>
    <row r="150" spans="2:7" x14ac:dyDescent="0.25">
      <c r="B150" s="28"/>
      <c r="C150" s="28"/>
      <c r="F150"/>
      <c r="G150"/>
    </row>
    <row r="151" spans="2:7" x14ac:dyDescent="0.25">
      <c r="B151" s="28"/>
      <c r="C151" s="28"/>
      <c r="F151"/>
      <c r="G15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9"/>
  <sheetViews>
    <sheetView showGridLines="0" workbookViewId="0">
      <selection activeCell="A22" sqref="A22"/>
    </sheetView>
  </sheetViews>
  <sheetFormatPr defaultRowHeight="13.2" x14ac:dyDescent="0.25"/>
  <cols>
    <col min="1" max="1" width="9.109375" style="8" customWidth="1"/>
    <col min="2" max="2" width="7.44140625" style="7" bestFit="1" customWidth="1"/>
    <col min="3" max="3" width="12.5546875" style="14" bestFit="1" customWidth="1"/>
    <col min="4" max="4" width="8.5546875" style="8" bestFit="1" customWidth="1"/>
    <col min="5" max="5" width="8.5546875" style="8" customWidth="1"/>
    <col min="6" max="6" width="8" style="7" customWidth="1"/>
    <col min="7" max="7" width="12.5546875" style="14" customWidth="1"/>
    <col min="8" max="8" width="8.5546875" style="8" bestFit="1" customWidth="1"/>
    <col min="9" max="9" width="6.5546875" style="8" customWidth="1"/>
  </cols>
  <sheetData>
    <row r="2" spans="1:9" ht="26.4" x14ac:dyDescent="0.25">
      <c r="B2" s="5" t="s">
        <v>2</v>
      </c>
      <c r="C2" s="15"/>
      <c r="D2" s="3" t="s">
        <v>3</v>
      </c>
      <c r="E2" s="6" t="s">
        <v>10</v>
      </c>
      <c r="F2" s="2" t="s">
        <v>0</v>
      </c>
      <c r="G2" s="13"/>
      <c r="H2" s="3" t="s">
        <v>1</v>
      </c>
      <c r="I2" s="29"/>
    </row>
    <row r="3" spans="1:9" x14ac:dyDescent="0.25">
      <c r="A3" s="11" t="s">
        <v>4</v>
      </c>
      <c r="B3" s="4" t="s">
        <v>5</v>
      </c>
      <c r="C3" s="6" t="s">
        <v>7</v>
      </c>
      <c r="D3" s="3" t="s">
        <v>6</v>
      </c>
      <c r="E3" s="6"/>
      <c r="F3" s="4" t="s">
        <v>5</v>
      </c>
      <c r="G3" s="6" t="s">
        <v>7</v>
      </c>
      <c r="H3" s="3" t="s">
        <v>6</v>
      </c>
      <c r="I3" s="29"/>
    </row>
    <row r="4" spans="1:9" x14ac:dyDescent="0.25">
      <c r="A4" s="21">
        <v>32509</v>
      </c>
      <c r="B4" s="22">
        <v>111</v>
      </c>
      <c r="C4" s="23"/>
      <c r="D4" s="24"/>
      <c r="E4" s="23"/>
      <c r="F4" s="22">
        <v>76.400000000000006</v>
      </c>
      <c r="G4" s="23"/>
      <c r="H4" s="24"/>
      <c r="I4" s="14"/>
    </row>
    <row r="5" spans="1:9" x14ac:dyDescent="0.25">
      <c r="A5" s="25">
        <v>32540</v>
      </c>
      <c r="B5" s="7">
        <v>111.8</v>
      </c>
      <c r="D5" s="16"/>
      <c r="E5" s="14"/>
      <c r="F5" s="7">
        <v>76.599999999999994</v>
      </c>
      <c r="H5" s="16"/>
      <c r="I5" s="14"/>
    </row>
    <row r="6" spans="1:9" x14ac:dyDescent="0.25">
      <c r="A6" s="25">
        <v>32568</v>
      </c>
      <c r="B6" s="7">
        <v>112.3</v>
      </c>
      <c r="D6" s="16"/>
      <c r="E6" s="14"/>
      <c r="F6" s="7">
        <v>77</v>
      </c>
      <c r="H6" s="16"/>
      <c r="I6" s="14"/>
    </row>
    <row r="7" spans="1:9" x14ac:dyDescent="0.25">
      <c r="A7" s="25">
        <v>32599</v>
      </c>
      <c r="B7" s="7">
        <v>114.3</v>
      </c>
      <c r="D7" s="16"/>
      <c r="E7" s="14"/>
      <c r="F7" s="7">
        <v>77.5</v>
      </c>
      <c r="H7" s="16"/>
      <c r="I7" s="14"/>
    </row>
    <row r="8" spans="1:9" x14ac:dyDescent="0.25">
      <c r="A8" s="25">
        <v>32629</v>
      </c>
      <c r="B8" s="7">
        <v>115</v>
      </c>
      <c r="D8" s="16"/>
      <c r="E8" s="14"/>
      <c r="F8" s="7">
        <v>78</v>
      </c>
      <c r="H8" s="16"/>
      <c r="I8" s="14"/>
    </row>
    <row r="9" spans="1:9" x14ac:dyDescent="0.25">
      <c r="A9" s="25">
        <v>32660</v>
      </c>
      <c r="B9" s="7">
        <v>115.4</v>
      </c>
      <c r="D9" s="16"/>
      <c r="E9" s="14"/>
      <c r="F9" s="7">
        <v>78.099999999999994</v>
      </c>
      <c r="H9" s="16"/>
      <c r="I9" s="14"/>
    </row>
    <row r="10" spans="1:9" x14ac:dyDescent="0.25">
      <c r="A10" s="25">
        <v>32690</v>
      </c>
      <c r="B10" s="7">
        <v>115.5</v>
      </c>
      <c r="D10" s="16"/>
      <c r="E10" s="14"/>
      <c r="F10" s="7">
        <v>78.2</v>
      </c>
      <c r="H10" s="16"/>
      <c r="I10" s="14"/>
    </row>
    <row r="11" spans="1:9" x14ac:dyDescent="0.25">
      <c r="A11" s="25">
        <v>32721</v>
      </c>
      <c r="B11" s="7">
        <v>115.8</v>
      </c>
      <c r="D11" s="16"/>
      <c r="E11" s="14"/>
      <c r="F11" s="7">
        <v>78.400000000000006</v>
      </c>
      <c r="H11" s="16"/>
      <c r="I11" s="14"/>
    </row>
    <row r="12" spans="1:9" x14ac:dyDescent="0.25">
      <c r="A12" s="25">
        <v>32752</v>
      </c>
      <c r="B12" s="7">
        <v>116.6</v>
      </c>
      <c r="D12" s="16"/>
      <c r="E12" s="14"/>
      <c r="F12" s="7">
        <v>78.900000000000006</v>
      </c>
      <c r="H12" s="16"/>
      <c r="I12" s="14"/>
    </row>
    <row r="13" spans="1:9" x14ac:dyDescent="0.25">
      <c r="A13" s="25">
        <v>32782</v>
      </c>
      <c r="B13" s="7">
        <v>117.5</v>
      </c>
      <c r="D13" s="16"/>
      <c r="E13" s="14"/>
      <c r="F13" s="7">
        <v>79.400000000000006</v>
      </c>
      <c r="H13" s="16"/>
      <c r="I13" s="14"/>
    </row>
    <row r="14" spans="1:9" x14ac:dyDescent="0.25">
      <c r="A14" s="25">
        <v>32813</v>
      </c>
      <c r="B14" s="7">
        <v>118.5</v>
      </c>
      <c r="C14" s="14" t="s">
        <v>3</v>
      </c>
      <c r="D14" s="16"/>
      <c r="E14" s="14"/>
      <c r="F14" s="7">
        <v>79.400000000000006</v>
      </c>
      <c r="G14" s="14" t="s">
        <v>8</v>
      </c>
      <c r="H14" s="16"/>
      <c r="I14" s="14"/>
    </row>
    <row r="15" spans="1:9" x14ac:dyDescent="0.25">
      <c r="A15" s="26">
        <v>32843</v>
      </c>
      <c r="B15" s="18">
        <v>118.8</v>
      </c>
      <c r="C15" s="14">
        <f>(B15-B14)/B14</f>
        <v>2.5316455696202294E-3</v>
      </c>
      <c r="D15" s="30"/>
      <c r="E15" s="31"/>
      <c r="F15" s="18">
        <v>79.7</v>
      </c>
      <c r="G15" s="14">
        <f>(F15-F14)/F14</f>
        <v>3.77833753148611E-3</v>
      </c>
      <c r="H15" s="35"/>
      <c r="I15" s="14"/>
    </row>
    <row r="16" spans="1:9" x14ac:dyDescent="0.25">
      <c r="A16" s="12">
        <v>32874</v>
      </c>
      <c r="B16" s="7">
        <v>119.5</v>
      </c>
      <c r="C16" s="14">
        <f>(B16-B15)/B15</f>
        <v>5.8922558922559166E-3</v>
      </c>
      <c r="D16" s="17">
        <f>B16/B4-1</f>
        <v>7.6576576576576683E-2</v>
      </c>
      <c r="E16" s="28">
        <f>D31</f>
        <v>6.3948840927258166E-2</v>
      </c>
      <c r="F16" s="7">
        <v>80.5</v>
      </c>
      <c r="G16" s="14">
        <f>(F16-F15)/F15</f>
        <v>1.0037641154328697E-2</v>
      </c>
      <c r="H16" s="35">
        <f t="shared" ref="H16:H80" si="0">F16/F4-1</f>
        <v>5.3664921465968574E-2</v>
      </c>
      <c r="I16" s="28"/>
    </row>
    <row r="17" spans="1:10" x14ac:dyDescent="0.25">
      <c r="A17" s="12">
        <v>32905</v>
      </c>
      <c r="B17" s="7">
        <v>120.2</v>
      </c>
      <c r="C17" s="14">
        <f t="shared" ref="C17:C80" si="1">(B17-B16)/B16</f>
        <v>5.8577405857740822E-3</v>
      </c>
      <c r="D17" s="17">
        <f t="shared" ref="D17:D80" si="2">B17/B5-1</f>
        <v>7.5134168157424019E-2</v>
      </c>
      <c r="E17" s="28">
        <f t="shared" ref="E17:E80" si="3">D32</f>
        <v>5.7844690966719403E-2</v>
      </c>
      <c r="F17" s="7">
        <v>80.7</v>
      </c>
      <c r="G17" s="14">
        <f t="shared" ref="G17:G80" si="4">(F17-F16)/F16</f>
        <v>2.4844720496894762E-3</v>
      </c>
      <c r="H17" s="35">
        <f t="shared" si="0"/>
        <v>5.3524804177545793E-2</v>
      </c>
      <c r="I17" s="28"/>
    </row>
    <row r="18" spans="1:10" x14ac:dyDescent="0.25">
      <c r="A18" s="12">
        <v>32933</v>
      </c>
      <c r="B18" s="7">
        <v>121.4</v>
      </c>
      <c r="C18" s="14">
        <f t="shared" si="1"/>
        <v>9.983361064891871E-3</v>
      </c>
      <c r="D18" s="17">
        <f t="shared" si="2"/>
        <v>8.1032947462154947E-2</v>
      </c>
      <c r="E18" s="28">
        <f t="shared" si="3"/>
        <v>5.8405682715074958E-2</v>
      </c>
      <c r="F18" s="7">
        <v>81.3</v>
      </c>
      <c r="G18" s="14">
        <f t="shared" si="4"/>
        <v>7.434944237918145E-3</v>
      </c>
      <c r="H18" s="17">
        <f t="shared" si="0"/>
        <v>5.5844155844155807E-2</v>
      </c>
      <c r="I18" s="28"/>
    </row>
    <row r="19" spans="1:10" x14ac:dyDescent="0.25">
      <c r="A19" s="12">
        <v>32964</v>
      </c>
      <c r="B19" s="7">
        <v>125.1</v>
      </c>
      <c r="C19" s="14">
        <f t="shared" si="1"/>
        <v>3.0477759472817039E-2</v>
      </c>
      <c r="D19" s="17">
        <f t="shared" si="2"/>
        <v>9.4488188976378007E-2</v>
      </c>
      <c r="E19" s="28">
        <f t="shared" si="3"/>
        <v>5.5205047318612088E-2</v>
      </c>
      <c r="F19" s="7">
        <v>82.3</v>
      </c>
      <c r="G19" s="14">
        <f t="shared" si="4"/>
        <v>1.2300123001230012E-2</v>
      </c>
      <c r="H19" s="35">
        <f t="shared" si="0"/>
        <v>6.1935483870967811E-2</v>
      </c>
      <c r="I19" s="55"/>
    </row>
    <row r="20" spans="1:10" x14ac:dyDescent="0.25">
      <c r="A20" s="12">
        <v>32994</v>
      </c>
      <c r="B20" s="7">
        <v>126.2</v>
      </c>
      <c r="C20" s="14">
        <f t="shared" si="1"/>
        <v>8.7929656274980707E-3</v>
      </c>
      <c r="D20" s="17">
        <f t="shared" si="2"/>
        <v>9.7391304347826058E-2</v>
      </c>
      <c r="E20" s="28">
        <f t="shared" si="3"/>
        <v>4.6838407494145251E-2</v>
      </c>
      <c r="F20" s="7">
        <v>82.7</v>
      </c>
      <c r="G20" s="14">
        <f t="shared" si="4"/>
        <v>4.8602673147023776E-3</v>
      </c>
      <c r="H20" s="35">
        <f t="shared" si="0"/>
        <v>6.0256410256410264E-2</v>
      </c>
      <c r="I20" s="55">
        <f>H19-H16</f>
        <v>8.2705624049992377E-3</v>
      </c>
    </row>
    <row r="21" spans="1:10" x14ac:dyDescent="0.25">
      <c r="A21" s="12">
        <v>33025</v>
      </c>
      <c r="B21" s="7">
        <v>126.7</v>
      </c>
      <c r="C21" s="14">
        <f t="shared" si="1"/>
        <v>3.9619651347068147E-3</v>
      </c>
      <c r="D21" s="17">
        <f t="shared" si="2"/>
        <v>9.7920277296360547E-2</v>
      </c>
      <c r="E21" s="28">
        <f t="shared" si="3"/>
        <v>4.0989945862335508E-2</v>
      </c>
      <c r="F21" s="7">
        <v>82.8</v>
      </c>
      <c r="G21" s="14">
        <f t="shared" si="4"/>
        <v>1.2091898428052516E-3</v>
      </c>
      <c r="H21" s="35">
        <f t="shared" si="0"/>
        <v>6.0179257362356076E-2</v>
      </c>
      <c r="I21" s="55">
        <f t="shared" ref="I21:I84" si="5">H20-H17</f>
        <v>6.7316060788644716E-3</v>
      </c>
      <c r="J21" s="62">
        <f>H20-H16</f>
        <v>6.5914887904416908E-3</v>
      </c>
    </row>
    <row r="22" spans="1:10" x14ac:dyDescent="0.25">
      <c r="A22" s="12">
        <v>33055</v>
      </c>
      <c r="B22" s="7">
        <v>126.8</v>
      </c>
      <c r="C22" s="14">
        <f t="shared" si="1"/>
        <v>7.8926598263610349E-4</v>
      </c>
      <c r="D22" s="17">
        <f t="shared" si="2"/>
        <v>9.7835497835497831E-2</v>
      </c>
      <c r="E22" s="28">
        <f t="shared" si="3"/>
        <v>3.683806600153483E-2</v>
      </c>
      <c r="F22" s="7">
        <v>82.8</v>
      </c>
      <c r="G22" s="14">
        <f t="shared" si="4"/>
        <v>0</v>
      </c>
      <c r="H22" s="17">
        <f t="shared" si="0"/>
        <v>5.8823529411764719E-2</v>
      </c>
      <c r="I22" s="55">
        <f t="shared" si="5"/>
        <v>4.3351015182002683E-3</v>
      </c>
      <c r="J22" s="62">
        <f t="shared" ref="J22:J85" si="6">H21-H17</f>
        <v>6.6544531848102828E-3</v>
      </c>
    </row>
    <row r="23" spans="1:10" x14ac:dyDescent="0.25">
      <c r="A23" s="12">
        <v>33086</v>
      </c>
      <c r="B23" s="7">
        <v>128.1</v>
      </c>
      <c r="C23" s="14">
        <f t="shared" si="1"/>
        <v>1.0252365930599347E-2</v>
      </c>
      <c r="D23" s="17">
        <f t="shared" si="2"/>
        <v>0.10621761658031081</v>
      </c>
      <c r="E23" s="28">
        <f t="shared" si="3"/>
        <v>4.3076923076923013E-2</v>
      </c>
      <c r="F23" s="7">
        <v>83.6</v>
      </c>
      <c r="G23" s="14">
        <f t="shared" si="4"/>
        <v>9.6618357487922371E-3</v>
      </c>
      <c r="H23" s="17">
        <f t="shared" si="0"/>
        <v>6.6326530612244694E-2</v>
      </c>
      <c r="I23" s="55">
        <f t="shared" si="5"/>
        <v>-3.1119544592030923E-3</v>
      </c>
      <c r="J23" s="62">
        <f t="shared" si="6"/>
        <v>2.9793735676089117E-3</v>
      </c>
    </row>
    <row r="24" spans="1:10" x14ac:dyDescent="0.25">
      <c r="A24" s="12">
        <v>33117</v>
      </c>
      <c r="B24" s="7">
        <v>129.30000000000001</v>
      </c>
      <c r="C24" s="14">
        <f t="shared" si="1"/>
        <v>9.3676814988291734E-3</v>
      </c>
      <c r="D24" s="17">
        <f t="shared" si="2"/>
        <v>0.10891938250428823</v>
      </c>
      <c r="E24" s="28">
        <f t="shared" si="3"/>
        <v>4.4649730561970635E-2</v>
      </c>
      <c r="F24" s="7">
        <v>84.4</v>
      </c>
      <c r="G24" s="14">
        <f t="shared" si="4"/>
        <v>9.5693779904307587E-3</v>
      </c>
      <c r="H24" s="17">
        <f t="shared" si="0"/>
        <v>6.9708491761723668E-2</v>
      </c>
      <c r="I24" s="55">
        <f t="shared" si="5"/>
        <v>6.0701203558344297E-3</v>
      </c>
      <c r="J24" s="62">
        <f t="shared" si="6"/>
        <v>4.3910467412768828E-3</v>
      </c>
    </row>
    <row r="25" spans="1:10" x14ac:dyDescent="0.25">
      <c r="A25" s="12">
        <v>33147</v>
      </c>
      <c r="B25" s="7">
        <v>130.30000000000001</v>
      </c>
      <c r="C25" s="14">
        <f t="shared" si="1"/>
        <v>7.7339520494972922E-3</v>
      </c>
      <c r="D25" s="17">
        <f t="shared" si="2"/>
        <v>0.10893617021276603</v>
      </c>
      <c r="E25" s="28">
        <f t="shared" si="3"/>
        <v>4.1474654377880338E-2</v>
      </c>
      <c r="F25" s="7">
        <v>85.1</v>
      </c>
      <c r="G25" s="14">
        <f t="shared" si="4"/>
        <v>8.293838862559107E-3</v>
      </c>
      <c r="H25" s="17">
        <f t="shared" si="0"/>
        <v>7.1788413098236692E-2</v>
      </c>
      <c r="I25" s="55">
        <f t="shared" si="5"/>
        <v>9.5292343993675921E-3</v>
      </c>
      <c r="J25" s="62">
        <f t="shared" si="6"/>
        <v>9.4520815053134033E-3</v>
      </c>
    </row>
    <row r="26" spans="1:10" x14ac:dyDescent="0.25">
      <c r="A26" s="12">
        <v>33178</v>
      </c>
      <c r="B26" s="7">
        <v>130</v>
      </c>
      <c r="C26" s="14">
        <f t="shared" si="1"/>
        <v>-2.3023791250960197E-3</v>
      </c>
      <c r="D26" s="17">
        <f t="shared" si="2"/>
        <v>9.704641350210963E-2</v>
      </c>
      <c r="E26" s="28">
        <f t="shared" si="3"/>
        <v>4.1252864782276522E-2</v>
      </c>
      <c r="F26" s="7">
        <v>85</v>
      </c>
      <c r="G26" s="14">
        <f t="shared" si="4"/>
        <v>-1.1750881316098039E-3</v>
      </c>
      <c r="H26" s="17">
        <f t="shared" si="0"/>
        <v>7.0528967254408048E-2</v>
      </c>
      <c r="I26" s="55">
        <f t="shared" si="5"/>
        <v>1.2964883686471973E-2</v>
      </c>
      <c r="J26" s="62">
        <f t="shared" si="6"/>
        <v>1.1609155735880616E-2</v>
      </c>
    </row>
    <row r="27" spans="1:10" x14ac:dyDescent="0.25">
      <c r="A27" s="12">
        <v>33208</v>
      </c>
      <c r="B27" s="7">
        <v>129.9</v>
      </c>
      <c r="C27" s="14">
        <f t="shared" si="1"/>
        <v>-7.6923076923072554E-4</v>
      </c>
      <c r="D27" s="17">
        <f t="shared" si="2"/>
        <v>9.3434343434343425E-2</v>
      </c>
      <c r="E27" s="28">
        <f t="shared" si="3"/>
        <v>4.0334855403348469E-2</v>
      </c>
      <c r="F27" s="7">
        <v>84.8</v>
      </c>
      <c r="G27" s="14">
        <f t="shared" si="4"/>
        <v>-2.3529411764706219E-3</v>
      </c>
      <c r="H27" s="17">
        <f t="shared" si="0"/>
        <v>6.3989962358845576E-2</v>
      </c>
      <c r="I27" s="55">
        <f t="shared" si="5"/>
        <v>4.2024366421633541E-3</v>
      </c>
      <c r="J27" s="62">
        <f t="shared" si="6"/>
        <v>1.1705437842643329E-2</v>
      </c>
    </row>
    <row r="28" spans="1:10" x14ac:dyDescent="0.25">
      <c r="A28" s="12">
        <v>33239</v>
      </c>
      <c r="B28" s="7">
        <v>130.19999999999999</v>
      </c>
      <c r="C28" s="14">
        <f t="shared" si="1"/>
        <v>2.3094688221707693E-3</v>
      </c>
      <c r="D28" s="17">
        <f t="shared" si="2"/>
        <v>8.9539748953974874E-2</v>
      </c>
      <c r="E28" s="28">
        <f t="shared" si="3"/>
        <v>4.2824943651390113E-2</v>
      </c>
      <c r="F28" s="7">
        <v>85.8</v>
      </c>
      <c r="G28" s="14">
        <f t="shared" si="4"/>
        <v>1.179245283018868E-2</v>
      </c>
      <c r="H28" s="17">
        <f t="shared" si="0"/>
        <v>6.5838509316770155E-2</v>
      </c>
      <c r="I28" s="55">
        <f t="shared" si="5"/>
        <v>-5.718529402878092E-3</v>
      </c>
      <c r="J28" s="62">
        <f t="shared" si="6"/>
        <v>-2.3365682533991183E-3</v>
      </c>
    </row>
    <row r="29" spans="1:10" x14ac:dyDescent="0.25">
      <c r="A29" s="12">
        <v>33270</v>
      </c>
      <c r="B29" s="7">
        <v>130.9</v>
      </c>
      <c r="C29" s="14">
        <f t="shared" si="1"/>
        <v>5.3763440860216368E-3</v>
      </c>
      <c r="D29" s="17">
        <f t="shared" si="2"/>
        <v>8.9018302828618889E-2</v>
      </c>
      <c r="E29" s="28">
        <f t="shared" si="3"/>
        <v>4.3445692883895326E-2</v>
      </c>
      <c r="F29" s="7">
        <v>86</v>
      </c>
      <c r="G29" s="14">
        <f t="shared" si="4"/>
        <v>2.3310023310023644E-3</v>
      </c>
      <c r="H29" s="17">
        <f t="shared" si="0"/>
        <v>6.5675340768277524E-2</v>
      </c>
      <c r="I29" s="55">
        <f t="shared" si="5"/>
        <v>-5.9499037814665368E-3</v>
      </c>
      <c r="J29" s="62">
        <f t="shared" si="6"/>
        <v>-3.8699824449535125E-3</v>
      </c>
    </row>
    <row r="30" spans="1:10" x14ac:dyDescent="0.25">
      <c r="A30" s="12">
        <v>33298</v>
      </c>
      <c r="B30" s="7">
        <v>131.4</v>
      </c>
      <c r="C30" s="14">
        <f t="shared" si="1"/>
        <v>3.819709702062643E-3</v>
      </c>
      <c r="D30" s="17">
        <f t="shared" si="2"/>
        <v>8.237232289950569E-2</v>
      </c>
      <c r="E30" s="28">
        <f t="shared" si="3"/>
        <v>3.8777032065622885E-2</v>
      </c>
      <c r="F30" s="7">
        <v>86.3</v>
      </c>
      <c r="G30" s="14">
        <f t="shared" si="4"/>
        <v>3.4883720930232228E-3</v>
      </c>
      <c r="H30" s="17">
        <f t="shared" si="0"/>
        <v>6.1500615006150117E-2</v>
      </c>
      <c r="I30" s="55">
        <f t="shared" si="5"/>
        <v>-4.8536264861305245E-3</v>
      </c>
      <c r="J30" s="62">
        <f t="shared" si="6"/>
        <v>-6.1130723299591683E-3</v>
      </c>
    </row>
    <row r="31" spans="1:10" x14ac:dyDescent="0.25">
      <c r="A31" s="12">
        <v>33329</v>
      </c>
      <c r="B31" s="7">
        <v>133.1</v>
      </c>
      <c r="C31" s="14">
        <f t="shared" si="1"/>
        <v>1.2937595129375864E-2</v>
      </c>
      <c r="D31" s="17">
        <f t="shared" si="2"/>
        <v>6.3948840927258166E-2</v>
      </c>
      <c r="E31" s="28">
        <f t="shared" si="3"/>
        <v>3.7369207772795177E-2</v>
      </c>
      <c r="F31" s="7">
        <v>87.4</v>
      </c>
      <c r="G31" s="14">
        <f t="shared" si="4"/>
        <v>1.2746234067207516E-2</v>
      </c>
      <c r="H31" s="17">
        <f t="shared" si="0"/>
        <v>6.1968408262454533E-2</v>
      </c>
      <c r="I31" s="55">
        <f t="shared" si="5"/>
        <v>-2.489347352695459E-3</v>
      </c>
      <c r="J31" s="62">
        <f t="shared" si="6"/>
        <v>-9.0283522482579315E-3</v>
      </c>
    </row>
    <row r="32" spans="1:10" x14ac:dyDescent="0.25">
      <c r="A32" s="12">
        <v>33359</v>
      </c>
      <c r="B32" s="7">
        <v>133.5</v>
      </c>
      <c r="C32" s="14">
        <f t="shared" si="1"/>
        <v>3.0052592036063537E-3</v>
      </c>
      <c r="D32" s="17">
        <f t="shared" si="2"/>
        <v>5.7844690966719403E-2</v>
      </c>
      <c r="E32" s="28">
        <f t="shared" si="3"/>
        <v>3.5794183445190253E-2</v>
      </c>
      <c r="F32" s="7">
        <v>87.8</v>
      </c>
      <c r="G32" s="14">
        <f t="shared" si="4"/>
        <v>4.5766590389015038E-3</v>
      </c>
      <c r="H32" s="17">
        <f t="shared" si="0"/>
        <v>6.1668681983071183E-2</v>
      </c>
      <c r="I32" s="55">
        <f t="shared" si="5"/>
        <v>-3.8701010543156222E-3</v>
      </c>
      <c r="J32" s="62">
        <f t="shared" si="6"/>
        <v>-2.0215540963910428E-3</v>
      </c>
    </row>
    <row r="33" spans="1:10" x14ac:dyDescent="0.25">
      <c r="A33" s="12">
        <v>33390</v>
      </c>
      <c r="B33" s="7">
        <v>134.1</v>
      </c>
      <c r="C33" s="14">
        <f t="shared" si="1"/>
        <v>4.4943820224718671E-3</v>
      </c>
      <c r="D33" s="17">
        <f t="shared" si="2"/>
        <v>5.8405682715074958E-2</v>
      </c>
      <c r="E33" s="28">
        <f t="shared" si="3"/>
        <v>3.5661218424962948E-2</v>
      </c>
      <c r="F33" s="7">
        <v>87.7</v>
      </c>
      <c r="G33" s="14">
        <f t="shared" si="4"/>
        <v>-1.1389521640090469E-3</v>
      </c>
      <c r="H33" s="17">
        <f t="shared" si="0"/>
        <v>5.9178743961352698E-2</v>
      </c>
      <c r="I33" s="55">
        <f t="shared" si="5"/>
        <v>-4.0066587852063407E-3</v>
      </c>
      <c r="J33" s="62">
        <f t="shared" si="6"/>
        <v>-4.1698273336989722E-3</v>
      </c>
    </row>
    <row r="34" spans="1:10" x14ac:dyDescent="0.25">
      <c r="A34" s="12">
        <v>33420</v>
      </c>
      <c r="B34" s="7">
        <v>133.80000000000001</v>
      </c>
      <c r="C34" s="14">
        <f t="shared" si="1"/>
        <v>-2.2371364653242577E-3</v>
      </c>
      <c r="D34" s="17">
        <f t="shared" si="2"/>
        <v>5.5205047318612088E-2</v>
      </c>
      <c r="E34" s="28">
        <f t="shared" si="3"/>
        <v>3.552923760177662E-2</v>
      </c>
      <c r="F34" s="7">
        <v>87.9</v>
      </c>
      <c r="G34" s="14">
        <f t="shared" si="4"/>
        <v>2.2805017103763149E-3</v>
      </c>
      <c r="H34" s="17">
        <f t="shared" si="0"/>
        <v>6.1594202898550776E-2</v>
      </c>
      <c r="I34" s="55">
        <f t="shared" si="5"/>
        <v>-2.3218710447974189E-3</v>
      </c>
      <c r="J34" s="62">
        <f t="shared" si="6"/>
        <v>-6.4965968069248259E-3</v>
      </c>
    </row>
    <row r="35" spans="1:10" x14ac:dyDescent="0.25">
      <c r="A35" s="12">
        <v>33451</v>
      </c>
      <c r="B35" s="7">
        <v>134.1</v>
      </c>
      <c r="C35" s="14">
        <f t="shared" si="1"/>
        <v>2.2421524663675855E-3</v>
      </c>
      <c r="D35" s="17">
        <f t="shared" si="2"/>
        <v>4.6838407494145251E-2</v>
      </c>
      <c r="E35" s="28">
        <f t="shared" si="3"/>
        <v>3.0235988200590036E-2</v>
      </c>
      <c r="F35" s="7">
        <v>87.9</v>
      </c>
      <c r="G35" s="14">
        <f t="shared" si="4"/>
        <v>0</v>
      </c>
      <c r="H35" s="17">
        <f t="shared" si="0"/>
        <v>5.1435406698564723E-2</v>
      </c>
      <c r="I35" s="55">
        <f t="shared" si="5"/>
        <v>-3.742053639037568E-4</v>
      </c>
      <c r="J35" s="62">
        <f t="shared" si="6"/>
        <v>9.3587892400659456E-5</v>
      </c>
    </row>
    <row r="36" spans="1:10" x14ac:dyDescent="0.25">
      <c r="A36" s="12">
        <v>33482</v>
      </c>
      <c r="B36" s="7">
        <v>134.6</v>
      </c>
      <c r="C36" s="14">
        <f t="shared" si="1"/>
        <v>3.7285607755406414E-3</v>
      </c>
      <c r="D36" s="17">
        <f t="shared" si="2"/>
        <v>4.0989945862335508E-2</v>
      </c>
      <c r="E36" s="28">
        <f t="shared" si="3"/>
        <v>2.5792188651436954E-2</v>
      </c>
      <c r="F36" s="7">
        <v>88</v>
      </c>
      <c r="G36" s="14">
        <f t="shared" si="4"/>
        <v>1.1376564277587522E-3</v>
      </c>
      <c r="H36" s="17">
        <f t="shared" si="0"/>
        <v>4.2654028436018843E-2</v>
      </c>
      <c r="I36" s="55">
        <f t="shared" si="5"/>
        <v>-1.023327528450646E-2</v>
      </c>
      <c r="J36" s="62">
        <f t="shared" si="6"/>
        <v>-1.053300156388981E-2</v>
      </c>
    </row>
    <row r="37" spans="1:10" x14ac:dyDescent="0.25">
      <c r="A37" s="12">
        <v>33512</v>
      </c>
      <c r="B37" s="7">
        <v>135.1</v>
      </c>
      <c r="C37" s="14">
        <f t="shared" si="1"/>
        <v>3.7147102526002974E-3</v>
      </c>
      <c r="D37" s="17">
        <f t="shared" si="2"/>
        <v>3.683806600153483E-2</v>
      </c>
      <c r="E37" s="28">
        <f t="shared" si="3"/>
        <v>1.6961651917404286E-2</v>
      </c>
      <c r="F37" s="7">
        <v>88.2</v>
      </c>
      <c r="G37" s="14">
        <f t="shared" si="4"/>
        <v>2.2727272727273051E-3</v>
      </c>
      <c r="H37" s="17">
        <f t="shared" si="0"/>
        <v>3.6427732079906017E-2</v>
      </c>
      <c r="I37" s="55">
        <f t="shared" si="5"/>
        <v>-1.6524715525333855E-2</v>
      </c>
      <c r="J37" s="62">
        <f t="shared" si="6"/>
        <v>-1.901465354705234E-2</v>
      </c>
    </row>
    <row r="38" spans="1:10" x14ac:dyDescent="0.25">
      <c r="A38" s="12">
        <v>33543</v>
      </c>
      <c r="B38" s="7">
        <v>135.6</v>
      </c>
      <c r="C38" s="14">
        <f t="shared" si="1"/>
        <v>3.7009622501850484E-3</v>
      </c>
      <c r="D38" s="17">
        <f t="shared" si="2"/>
        <v>4.3076923076923013E-2</v>
      </c>
      <c r="E38" s="28">
        <f t="shared" si="3"/>
        <v>1.8341892883345645E-2</v>
      </c>
      <c r="F38" s="7">
        <v>88.4</v>
      </c>
      <c r="G38" s="14">
        <f t="shared" si="4"/>
        <v>2.2675736961451569E-3</v>
      </c>
      <c r="H38" s="17">
        <f t="shared" si="0"/>
        <v>4.0000000000000036E-2</v>
      </c>
      <c r="I38" s="55">
        <f t="shared" si="5"/>
        <v>-2.5166470818644759E-2</v>
      </c>
      <c r="J38" s="62">
        <f t="shared" si="6"/>
        <v>-2.2751011881446681E-2</v>
      </c>
    </row>
    <row r="39" spans="1:10" x14ac:dyDescent="0.25">
      <c r="A39" s="12">
        <v>33573</v>
      </c>
      <c r="B39" s="7">
        <v>135.69999999999999</v>
      </c>
      <c r="C39" s="14">
        <f t="shared" si="1"/>
        <v>7.3746312684361596E-4</v>
      </c>
      <c r="D39" s="17">
        <f t="shared" si="2"/>
        <v>4.4649730561970635E-2</v>
      </c>
      <c r="E39" s="28">
        <f t="shared" si="3"/>
        <v>1.9019751280175745E-2</v>
      </c>
      <c r="F39" s="7">
        <v>88.3</v>
      </c>
      <c r="G39" s="14">
        <f t="shared" si="4"/>
        <v>-1.13122171945711E-3</v>
      </c>
      <c r="H39" s="17">
        <f t="shared" si="0"/>
        <v>4.1273584905660465E-2</v>
      </c>
      <c r="I39" s="55">
        <f t="shared" si="5"/>
        <v>-1.1435406698564687E-2</v>
      </c>
      <c r="J39" s="62">
        <f t="shared" si="6"/>
        <v>-2.1594202898550741E-2</v>
      </c>
    </row>
    <row r="40" spans="1:10" x14ac:dyDescent="0.25">
      <c r="A40" s="12">
        <v>33604</v>
      </c>
      <c r="B40" s="7">
        <v>135.6</v>
      </c>
      <c r="C40" s="14">
        <f t="shared" si="1"/>
        <v>-7.3691967575530083E-4</v>
      </c>
      <c r="D40" s="17">
        <f t="shared" si="2"/>
        <v>4.1474654377880338E-2</v>
      </c>
      <c r="E40" s="28">
        <f t="shared" si="3"/>
        <v>1.2968299711815456E-2</v>
      </c>
      <c r="F40" s="7">
        <v>88.7</v>
      </c>
      <c r="G40" s="14">
        <f t="shared" si="4"/>
        <v>4.5300113250283771E-3</v>
      </c>
      <c r="H40" s="17">
        <f t="shared" si="0"/>
        <v>3.3799533799533821E-2</v>
      </c>
      <c r="I40" s="55">
        <f t="shared" si="5"/>
        <v>-1.3804435303583773E-3</v>
      </c>
      <c r="J40" s="62">
        <f t="shared" si="6"/>
        <v>-1.0161821792904258E-2</v>
      </c>
    </row>
    <row r="41" spans="1:10" x14ac:dyDescent="0.25">
      <c r="A41" s="12">
        <v>33635</v>
      </c>
      <c r="B41" s="7">
        <v>136.30000000000001</v>
      </c>
      <c r="C41" s="14">
        <f t="shared" si="1"/>
        <v>5.1622418879057304E-3</v>
      </c>
      <c r="D41" s="17">
        <f t="shared" si="2"/>
        <v>4.1252864782276522E-2</v>
      </c>
      <c r="E41" s="28">
        <f t="shared" si="3"/>
        <v>1.2921751615218913E-2</v>
      </c>
      <c r="F41" s="7">
        <v>89</v>
      </c>
      <c r="G41" s="14">
        <f t="shared" si="4"/>
        <v>3.3821871476888065E-3</v>
      </c>
      <c r="H41" s="17">
        <f t="shared" si="0"/>
        <v>3.488372093023262E-2</v>
      </c>
      <c r="I41" s="55">
        <f t="shared" si="5"/>
        <v>-2.6281982803721959E-3</v>
      </c>
      <c r="J41" s="62">
        <f t="shared" si="6"/>
        <v>-8.8544946364850219E-3</v>
      </c>
    </row>
    <row r="42" spans="1:10" x14ac:dyDescent="0.25">
      <c r="A42" s="12">
        <v>33664</v>
      </c>
      <c r="B42" s="7">
        <v>136.69999999999999</v>
      </c>
      <c r="C42" s="14">
        <f t="shared" si="1"/>
        <v>2.9347028613351226E-3</v>
      </c>
      <c r="D42" s="17">
        <f t="shared" si="2"/>
        <v>4.0334855403348469E-2</v>
      </c>
      <c r="E42" s="28">
        <f t="shared" si="3"/>
        <v>1.2203876525484381E-2</v>
      </c>
      <c r="F42" s="7">
        <v>89.7</v>
      </c>
      <c r="G42" s="14">
        <f t="shared" si="4"/>
        <v>7.8651685393258744E-3</v>
      </c>
      <c r="H42" s="17">
        <f t="shared" si="0"/>
        <v>3.939745075318668E-2</v>
      </c>
      <c r="I42" s="55">
        <f t="shared" si="5"/>
        <v>-5.1162790697674154E-3</v>
      </c>
      <c r="J42" s="62">
        <f t="shared" si="6"/>
        <v>-1.5440111496733966E-3</v>
      </c>
    </row>
    <row r="43" spans="1:10" x14ac:dyDescent="0.25">
      <c r="A43" s="12">
        <v>33695</v>
      </c>
      <c r="B43" s="7">
        <v>138.80000000000001</v>
      </c>
      <c r="C43" s="14">
        <f t="shared" si="1"/>
        <v>1.5362106803218895E-2</v>
      </c>
      <c r="D43" s="17">
        <f t="shared" si="2"/>
        <v>4.2824943651390113E-2</v>
      </c>
      <c r="E43" s="28">
        <f t="shared" si="3"/>
        <v>1.3688760806916278E-2</v>
      </c>
      <c r="F43" s="7">
        <v>90.1</v>
      </c>
      <c r="G43" s="14">
        <f t="shared" si="4"/>
        <v>4.4593088071347986E-3</v>
      </c>
      <c r="H43" s="17">
        <f t="shared" si="0"/>
        <v>3.0892448512585657E-2</v>
      </c>
      <c r="I43" s="55">
        <f t="shared" si="5"/>
        <v>-1.8761341524737851E-3</v>
      </c>
      <c r="J43" s="62">
        <f t="shared" si="6"/>
        <v>-6.0254924681335531E-4</v>
      </c>
    </row>
    <row r="44" spans="1:10" x14ac:dyDescent="0.25">
      <c r="A44" s="12">
        <v>33725</v>
      </c>
      <c r="B44" s="7">
        <v>139.30000000000001</v>
      </c>
      <c r="C44" s="14">
        <f t="shared" si="1"/>
        <v>3.6023054755043226E-3</v>
      </c>
      <c r="D44" s="17">
        <f t="shared" si="2"/>
        <v>4.3445692883895326E-2</v>
      </c>
      <c r="E44" s="28">
        <f t="shared" si="3"/>
        <v>1.7278617710583255E-2</v>
      </c>
      <c r="F44" s="7">
        <v>90.3</v>
      </c>
      <c r="G44" s="14">
        <f t="shared" si="4"/>
        <v>2.2197558268590772E-3</v>
      </c>
      <c r="H44" s="17">
        <f t="shared" si="0"/>
        <v>2.8473804100227706E-2</v>
      </c>
      <c r="I44" s="55">
        <f t="shared" si="5"/>
        <v>-2.9070852869481634E-3</v>
      </c>
      <c r="J44" s="62">
        <f t="shared" si="6"/>
        <v>-1.0381136393074808E-2</v>
      </c>
    </row>
    <row r="45" spans="1:10" x14ac:dyDescent="0.25">
      <c r="A45" s="12">
        <v>33756</v>
      </c>
      <c r="B45" s="7">
        <v>139.30000000000001</v>
      </c>
      <c r="C45" s="14">
        <f t="shared" si="1"/>
        <v>0</v>
      </c>
      <c r="D45" s="17">
        <f t="shared" si="2"/>
        <v>3.8777032065622885E-2</v>
      </c>
      <c r="E45" s="28">
        <f t="shared" si="3"/>
        <v>1.7934002869440357E-2</v>
      </c>
      <c r="F45" s="7">
        <v>90.4</v>
      </c>
      <c r="G45" s="14">
        <f t="shared" si="4"/>
        <v>1.1074197120709694E-3</v>
      </c>
      <c r="H45" s="17">
        <f t="shared" si="0"/>
        <v>3.0786773090079933E-2</v>
      </c>
      <c r="I45" s="55">
        <f t="shared" si="5"/>
        <v>-6.4099168300049136E-3</v>
      </c>
      <c r="J45" s="62">
        <f t="shared" si="6"/>
        <v>-5.3257296993061143E-3</v>
      </c>
    </row>
    <row r="46" spans="1:10" x14ac:dyDescent="0.25">
      <c r="A46" s="12">
        <v>33786</v>
      </c>
      <c r="B46" s="7">
        <v>138.80000000000001</v>
      </c>
      <c r="C46" s="14">
        <f t="shared" si="1"/>
        <v>-3.5893754486719309E-3</v>
      </c>
      <c r="D46" s="17">
        <f t="shared" si="2"/>
        <v>3.7369207772795177E-2</v>
      </c>
      <c r="E46" s="28">
        <f t="shared" si="3"/>
        <v>1.3581129378127166E-2</v>
      </c>
      <c r="F46" s="7">
        <v>90.4</v>
      </c>
      <c r="G46" s="14">
        <f t="shared" si="4"/>
        <v>0</v>
      </c>
      <c r="H46" s="17">
        <f t="shared" si="0"/>
        <v>2.8441410693970326E-2</v>
      </c>
      <c r="I46" s="55">
        <f t="shared" si="5"/>
        <v>-8.6106776631067472E-3</v>
      </c>
      <c r="J46" s="62">
        <f t="shared" si="6"/>
        <v>-4.0969478401526871E-3</v>
      </c>
    </row>
    <row r="47" spans="1:10" x14ac:dyDescent="0.25">
      <c r="A47" s="12">
        <v>33817</v>
      </c>
      <c r="B47" s="7">
        <v>138.9</v>
      </c>
      <c r="C47" s="14">
        <f t="shared" si="1"/>
        <v>7.2046109510082352E-4</v>
      </c>
      <c r="D47" s="17">
        <f t="shared" si="2"/>
        <v>3.5794183445190253E-2</v>
      </c>
      <c r="E47" s="28">
        <f t="shared" si="3"/>
        <v>1.3600572655690701E-2</v>
      </c>
      <c r="F47" s="7">
        <v>90.3</v>
      </c>
      <c r="G47" s="14">
        <f t="shared" si="4"/>
        <v>-1.106194690265581E-3</v>
      </c>
      <c r="H47" s="17">
        <f t="shared" si="0"/>
        <v>2.7303754266211566E-2</v>
      </c>
      <c r="I47" s="55">
        <f t="shared" si="5"/>
        <v>-2.4510378186153314E-3</v>
      </c>
      <c r="J47" s="62">
        <f t="shared" si="6"/>
        <v>-1.0956040059216354E-2</v>
      </c>
    </row>
    <row r="48" spans="1:10" x14ac:dyDescent="0.25">
      <c r="A48" s="12">
        <v>33848</v>
      </c>
      <c r="B48" s="7">
        <v>139.4</v>
      </c>
      <c r="C48" s="14">
        <f t="shared" si="1"/>
        <v>3.5997120230381566E-3</v>
      </c>
      <c r="D48" s="17">
        <f t="shared" si="2"/>
        <v>3.5661218424962948E-2</v>
      </c>
      <c r="E48" s="28">
        <f t="shared" si="3"/>
        <v>1.9396551724138122E-2</v>
      </c>
      <c r="F48" s="7">
        <v>90.4</v>
      </c>
      <c r="G48" s="14">
        <f t="shared" si="4"/>
        <v>1.1074197120709694E-3</v>
      </c>
      <c r="H48" s="17">
        <f t="shared" si="0"/>
        <v>2.7272727272727337E-2</v>
      </c>
      <c r="I48" s="55">
        <f t="shared" si="5"/>
        <v>-1.1700498340161403E-3</v>
      </c>
      <c r="J48" s="62">
        <f t="shared" si="6"/>
        <v>-3.5886942463740912E-3</v>
      </c>
    </row>
    <row r="49" spans="1:10" x14ac:dyDescent="0.25">
      <c r="A49" s="12">
        <v>33878</v>
      </c>
      <c r="B49" s="7">
        <v>139.9</v>
      </c>
      <c r="C49" s="14">
        <f t="shared" si="1"/>
        <v>3.5868005738880918E-3</v>
      </c>
      <c r="D49" s="17">
        <f t="shared" si="2"/>
        <v>3.552923760177662E-2</v>
      </c>
      <c r="E49" s="28">
        <f t="shared" si="3"/>
        <v>2.4655547498187103E-2</v>
      </c>
      <c r="F49" s="7">
        <v>90.7</v>
      </c>
      <c r="G49" s="14">
        <f t="shared" si="4"/>
        <v>3.3185840707964285E-3</v>
      </c>
      <c r="H49" s="17">
        <f t="shared" si="0"/>
        <v>2.8344671201814053E-2</v>
      </c>
      <c r="I49" s="55">
        <f t="shared" si="5"/>
        <v>-3.5140458173525957E-3</v>
      </c>
      <c r="J49" s="62">
        <f t="shared" si="6"/>
        <v>-1.2010768275003691E-3</v>
      </c>
    </row>
    <row r="50" spans="1:10" x14ac:dyDescent="0.25">
      <c r="A50" s="12">
        <v>33909</v>
      </c>
      <c r="B50" s="7">
        <v>139.69999999999999</v>
      </c>
      <c r="C50" s="14">
        <f t="shared" si="1"/>
        <v>-1.4295925661187781E-3</v>
      </c>
      <c r="D50" s="17">
        <f t="shared" si="2"/>
        <v>3.0235988200590036E-2</v>
      </c>
      <c r="E50" s="28">
        <f t="shared" si="3"/>
        <v>2.3775216138328448E-2</v>
      </c>
      <c r="F50" s="7">
        <v>91.2</v>
      </c>
      <c r="G50" s="14">
        <f t="shared" si="4"/>
        <v>5.512679162072767E-3</v>
      </c>
      <c r="H50" s="17">
        <f t="shared" si="0"/>
        <v>3.1674208144796268E-2</v>
      </c>
      <c r="I50" s="55">
        <f t="shared" si="5"/>
        <v>-9.6739492156272533E-5</v>
      </c>
      <c r="J50" s="62">
        <f t="shared" si="6"/>
        <v>-2.4421018882658796E-3</v>
      </c>
    </row>
    <row r="51" spans="1:10" x14ac:dyDescent="0.25">
      <c r="A51" s="12">
        <v>33939</v>
      </c>
      <c r="B51" s="7">
        <v>139.19999999999999</v>
      </c>
      <c r="C51" s="14">
        <f t="shared" si="1"/>
        <v>-3.5790980672870442E-3</v>
      </c>
      <c r="D51" s="17">
        <f t="shared" si="2"/>
        <v>2.5792188651436954E-2</v>
      </c>
      <c r="E51" s="28">
        <f t="shared" si="3"/>
        <v>2.2972002871500363E-2</v>
      </c>
      <c r="F51" s="7">
        <v>91.2</v>
      </c>
      <c r="G51" s="14">
        <f t="shared" si="4"/>
        <v>0</v>
      </c>
      <c r="H51" s="17">
        <f t="shared" si="0"/>
        <v>3.2842582106455298E-2</v>
      </c>
      <c r="I51" s="55">
        <f t="shared" si="5"/>
        <v>4.3704538785847014E-3</v>
      </c>
      <c r="J51" s="62">
        <f t="shared" si="6"/>
        <v>3.2327974508259416E-3</v>
      </c>
    </row>
    <row r="52" spans="1:10" x14ac:dyDescent="0.25">
      <c r="A52" s="12">
        <v>33970</v>
      </c>
      <c r="B52" s="7">
        <v>137.9</v>
      </c>
      <c r="C52" s="14">
        <f t="shared" si="1"/>
        <v>-9.3390804597699925E-3</v>
      </c>
      <c r="D52" s="17">
        <f t="shared" si="2"/>
        <v>1.6961651917404286E-2</v>
      </c>
      <c r="E52" s="28">
        <f t="shared" si="3"/>
        <v>2.560455192034139E-2</v>
      </c>
      <c r="F52" s="7">
        <v>91.8</v>
      </c>
      <c r="G52" s="14">
        <f t="shared" si="4"/>
        <v>6.5789473684209898E-3</v>
      </c>
      <c r="H52" s="17">
        <f t="shared" si="0"/>
        <v>3.4949267192784683E-2</v>
      </c>
      <c r="I52" s="55">
        <f t="shared" si="5"/>
        <v>5.5698548337279608E-3</v>
      </c>
      <c r="J52" s="62">
        <f t="shared" si="6"/>
        <v>5.5388278402437319E-3</v>
      </c>
    </row>
    <row r="53" spans="1:10" x14ac:dyDescent="0.25">
      <c r="A53" s="12">
        <v>34001</v>
      </c>
      <c r="B53" s="7">
        <v>138.80000000000001</v>
      </c>
      <c r="C53" s="14">
        <f t="shared" si="1"/>
        <v>6.5264684554025062E-3</v>
      </c>
      <c r="D53" s="17">
        <f t="shared" si="2"/>
        <v>1.8341892883345645E-2</v>
      </c>
      <c r="E53" s="28">
        <f t="shared" si="3"/>
        <v>2.5513819985825581E-2</v>
      </c>
      <c r="F53" s="7">
        <v>92.3</v>
      </c>
      <c r="G53" s="14">
        <f t="shared" si="4"/>
        <v>5.4466230936819175E-3</v>
      </c>
      <c r="H53" s="17">
        <f t="shared" si="0"/>
        <v>3.7078651685393149E-2</v>
      </c>
      <c r="I53" s="55">
        <f t="shared" si="5"/>
        <v>6.6045959909706298E-3</v>
      </c>
      <c r="J53" s="62">
        <f t="shared" si="6"/>
        <v>7.6765399200573459E-3</v>
      </c>
    </row>
    <row r="54" spans="1:10" x14ac:dyDescent="0.25">
      <c r="A54" s="12">
        <v>34029</v>
      </c>
      <c r="B54" s="7">
        <v>139.30000000000001</v>
      </c>
      <c r="C54" s="14">
        <f t="shared" si="1"/>
        <v>3.6023054755043226E-3</v>
      </c>
      <c r="D54" s="17">
        <f t="shared" si="2"/>
        <v>1.9019751280175745E-2</v>
      </c>
      <c r="E54" s="28">
        <f t="shared" si="3"/>
        <v>2.6241134751773032E-2</v>
      </c>
      <c r="F54" s="7">
        <v>93</v>
      </c>
      <c r="G54" s="14">
        <f t="shared" si="4"/>
        <v>7.5839653304442343E-3</v>
      </c>
      <c r="H54" s="17">
        <f t="shared" si="0"/>
        <v>3.6789297658862852E-2</v>
      </c>
      <c r="I54" s="55">
        <f t="shared" si="5"/>
        <v>5.4044435405968816E-3</v>
      </c>
      <c r="J54" s="62">
        <f t="shared" si="6"/>
        <v>8.7339804835790957E-3</v>
      </c>
    </row>
    <row r="55" spans="1:10" x14ac:dyDescent="0.25">
      <c r="A55" s="12">
        <v>34060</v>
      </c>
      <c r="B55" s="7">
        <v>140.6</v>
      </c>
      <c r="C55" s="14">
        <f t="shared" si="1"/>
        <v>9.3323761665468977E-3</v>
      </c>
      <c r="D55" s="17">
        <f t="shared" si="2"/>
        <v>1.2968299711815456E-2</v>
      </c>
      <c r="E55" s="28">
        <f t="shared" si="3"/>
        <v>2.3454157782516027E-2</v>
      </c>
      <c r="F55" s="7">
        <v>93.7</v>
      </c>
      <c r="G55" s="14">
        <f t="shared" si="4"/>
        <v>7.5268817204301383E-3</v>
      </c>
      <c r="H55" s="17">
        <f t="shared" si="0"/>
        <v>3.9955604883462836E-2</v>
      </c>
      <c r="I55" s="55">
        <f t="shared" si="5"/>
        <v>3.9467155524075537E-3</v>
      </c>
      <c r="J55" s="62">
        <f t="shared" si="6"/>
        <v>5.1150895140665842E-3</v>
      </c>
    </row>
    <row r="56" spans="1:10" x14ac:dyDescent="0.25">
      <c r="A56" s="12">
        <v>34090</v>
      </c>
      <c r="B56" s="7">
        <v>141.1</v>
      </c>
      <c r="C56" s="14">
        <f t="shared" si="1"/>
        <v>3.5561877667140826E-3</v>
      </c>
      <c r="D56" s="17">
        <f t="shared" si="2"/>
        <v>1.2921751615218913E-2</v>
      </c>
      <c r="E56" s="28">
        <f t="shared" si="3"/>
        <v>2.406227883934875E-2</v>
      </c>
      <c r="F56" s="7">
        <v>93.9</v>
      </c>
      <c r="G56" s="14">
        <f t="shared" si="4"/>
        <v>2.1344717182497632E-3</v>
      </c>
      <c r="H56" s="17">
        <f t="shared" si="0"/>
        <v>3.9867109634551534E-2</v>
      </c>
      <c r="I56" s="55">
        <f t="shared" si="5"/>
        <v>5.0063376906781532E-3</v>
      </c>
      <c r="J56" s="62">
        <f t="shared" si="6"/>
        <v>7.1130227770075383E-3</v>
      </c>
    </row>
    <row r="57" spans="1:10" x14ac:dyDescent="0.25">
      <c r="A57" s="12">
        <v>34121</v>
      </c>
      <c r="B57" s="7">
        <v>141</v>
      </c>
      <c r="C57" s="14">
        <f t="shared" si="1"/>
        <v>-7.0871722182845012E-4</v>
      </c>
      <c r="D57" s="17">
        <f t="shared" si="2"/>
        <v>1.2203876525484381E-2</v>
      </c>
      <c r="E57" s="28">
        <f t="shared" si="3"/>
        <v>2.1846370683579863E-2</v>
      </c>
      <c r="F57" s="7">
        <v>94.1</v>
      </c>
      <c r="G57" s="14">
        <f t="shared" si="4"/>
        <v>2.1299254526090374E-3</v>
      </c>
      <c r="H57" s="17">
        <f t="shared" si="0"/>
        <v>4.0929203539822989E-2</v>
      </c>
      <c r="I57" s="55">
        <f t="shared" si="5"/>
        <v>2.788457949158385E-3</v>
      </c>
      <c r="J57" s="62">
        <f t="shared" si="6"/>
        <v>4.9178424417668509E-3</v>
      </c>
    </row>
    <row r="58" spans="1:10" x14ac:dyDescent="0.25">
      <c r="A58" s="12">
        <v>34151</v>
      </c>
      <c r="B58" s="7">
        <v>140.69999999999999</v>
      </c>
      <c r="C58" s="14">
        <f t="shared" si="1"/>
        <v>-2.1276595744681658E-3</v>
      </c>
      <c r="D58" s="17">
        <f t="shared" si="2"/>
        <v>1.3688760806916278E-2</v>
      </c>
      <c r="E58" s="28">
        <f t="shared" si="3"/>
        <v>2.3977433004231052E-2</v>
      </c>
      <c r="F58" s="7">
        <v>94.2</v>
      </c>
      <c r="G58" s="14">
        <f t="shared" si="4"/>
        <v>1.0626992561106113E-3</v>
      </c>
      <c r="H58" s="17">
        <f t="shared" si="0"/>
        <v>4.2035398230088505E-2</v>
      </c>
      <c r="I58" s="55">
        <f t="shared" si="5"/>
        <v>4.1399058809601375E-3</v>
      </c>
      <c r="J58" s="62">
        <f t="shared" si="6"/>
        <v>3.85055185442984E-3</v>
      </c>
    </row>
    <row r="59" spans="1:10" x14ac:dyDescent="0.25">
      <c r="A59" s="12">
        <v>34182</v>
      </c>
      <c r="B59" s="7">
        <v>141.30000000000001</v>
      </c>
      <c r="C59" s="14">
        <f t="shared" si="1"/>
        <v>4.2643923240939787E-3</v>
      </c>
      <c r="D59" s="17">
        <f t="shared" si="2"/>
        <v>1.7278617710583255E-2</v>
      </c>
      <c r="E59" s="28">
        <f t="shared" si="3"/>
        <v>2.6129943502825048E-2</v>
      </c>
      <c r="F59" s="7">
        <v>94.3</v>
      </c>
      <c r="G59" s="14">
        <f t="shared" si="4"/>
        <v>1.0615711252653325E-3</v>
      </c>
      <c r="H59" s="17">
        <f t="shared" si="0"/>
        <v>4.4296788482834915E-2</v>
      </c>
      <c r="I59" s="55">
        <f t="shared" si="5"/>
        <v>2.0797933466256691E-3</v>
      </c>
      <c r="J59" s="62">
        <f t="shared" si="6"/>
        <v>5.2461005712256537E-3</v>
      </c>
    </row>
    <row r="60" spans="1:10" x14ac:dyDescent="0.25">
      <c r="A60" s="12">
        <v>34213</v>
      </c>
      <c r="B60" s="7">
        <v>141.9</v>
      </c>
      <c r="C60" s="14">
        <f t="shared" si="1"/>
        <v>4.2462845010615303E-3</v>
      </c>
      <c r="D60" s="17">
        <f t="shared" si="2"/>
        <v>1.7934002869440357E-2</v>
      </c>
      <c r="E60" s="28">
        <f t="shared" si="3"/>
        <v>2.8893587033121948E-2</v>
      </c>
      <c r="F60" s="7">
        <v>94.3</v>
      </c>
      <c r="G60" s="14">
        <f t="shared" si="4"/>
        <v>0</v>
      </c>
      <c r="H60" s="17">
        <f t="shared" si="0"/>
        <v>4.31415929203538E-2</v>
      </c>
      <c r="I60" s="55">
        <f t="shared" si="5"/>
        <v>4.4296788482833804E-3</v>
      </c>
      <c r="J60" s="62">
        <f t="shared" si="6"/>
        <v>4.3411835993720782E-3</v>
      </c>
    </row>
    <row r="61" spans="1:10" x14ac:dyDescent="0.25">
      <c r="A61" s="12">
        <v>34243</v>
      </c>
      <c r="B61" s="7">
        <v>141.80000000000001</v>
      </c>
      <c r="C61" s="14">
        <f t="shared" si="1"/>
        <v>-7.0472163495415301E-4</v>
      </c>
      <c r="D61" s="17">
        <f t="shared" si="2"/>
        <v>1.3581129378127166E-2</v>
      </c>
      <c r="E61" s="28">
        <f t="shared" si="3"/>
        <v>3.3262561924982226E-2</v>
      </c>
      <c r="F61" s="7">
        <v>94.4</v>
      </c>
      <c r="G61" s="14">
        <f t="shared" si="4"/>
        <v>1.0604453870626568E-3</v>
      </c>
      <c r="H61" s="17">
        <f t="shared" si="0"/>
        <v>4.0793825799338546E-2</v>
      </c>
      <c r="I61" s="55">
        <f t="shared" si="5"/>
        <v>2.2123893805308104E-3</v>
      </c>
      <c r="J61" s="62">
        <f t="shared" si="6"/>
        <v>3.2744832858022654E-3</v>
      </c>
    </row>
    <row r="62" spans="1:10" x14ac:dyDescent="0.25">
      <c r="A62" s="12">
        <v>34274</v>
      </c>
      <c r="B62" s="7">
        <v>141.6</v>
      </c>
      <c r="C62" s="14">
        <f t="shared" si="1"/>
        <v>-1.4104372355431384E-3</v>
      </c>
      <c r="D62" s="17">
        <f t="shared" si="2"/>
        <v>1.3600572655690701E-2</v>
      </c>
      <c r="E62" s="28">
        <f t="shared" si="3"/>
        <v>3.3779028852920501E-2</v>
      </c>
      <c r="F62" s="7">
        <v>94.4</v>
      </c>
      <c r="G62" s="14">
        <f t="shared" si="4"/>
        <v>0</v>
      </c>
      <c r="H62" s="17">
        <f t="shared" si="0"/>
        <v>3.5087719298245723E-2</v>
      </c>
      <c r="I62" s="55">
        <f t="shared" si="5"/>
        <v>-1.2415724307499598E-3</v>
      </c>
      <c r="J62" s="62">
        <f t="shared" si="6"/>
        <v>-1.3537774048444362E-4</v>
      </c>
    </row>
    <row r="63" spans="1:10" x14ac:dyDescent="0.25">
      <c r="A63" s="12">
        <v>34304</v>
      </c>
      <c r="B63" s="7">
        <v>141.9</v>
      </c>
      <c r="C63" s="14">
        <f t="shared" si="1"/>
        <v>2.1186440677966904E-3</v>
      </c>
      <c r="D63" s="17">
        <f t="shared" si="2"/>
        <v>1.9396551724138122E-2</v>
      </c>
      <c r="E63" s="28">
        <f t="shared" si="3"/>
        <v>3.5087719298245723E-2</v>
      </c>
      <c r="F63" s="7">
        <v>94.9</v>
      </c>
      <c r="G63" s="14">
        <f t="shared" si="4"/>
        <v>5.2966101694915252E-3</v>
      </c>
      <c r="H63" s="17">
        <f t="shared" si="0"/>
        <v>4.0570175438596534E-2</v>
      </c>
      <c r="I63" s="55">
        <f t="shared" si="5"/>
        <v>-9.2090691845891914E-3</v>
      </c>
      <c r="J63" s="62">
        <f t="shared" si="6"/>
        <v>-6.9476789318427823E-3</v>
      </c>
    </row>
    <row r="64" spans="1:10" x14ac:dyDescent="0.25">
      <c r="A64" s="12">
        <v>34335</v>
      </c>
      <c r="B64" s="7">
        <v>141.30000000000001</v>
      </c>
      <c r="C64" s="14">
        <f t="shared" si="1"/>
        <v>-4.228329809725118E-3</v>
      </c>
      <c r="D64" s="17">
        <f t="shared" si="2"/>
        <v>2.4655547498187103E-2</v>
      </c>
      <c r="E64" s="28">
        <f t="shared" si="3"/>
        <v>3.3287101248266282E-2</v>
      </c>
      <c r="F64" s="7">
        <v>95.2</v>
      </c>
      <c r="G64" s="14">
        <f t="shared" si="4"/>
        <v>3.1612223393045012E-3</v>
      </c>
      <c r="H64" s="17">
        <f t="shared" si="0"/>
        <v>3.7037037037037202E-2</v>
      </c>
      <c r="I64" s="55">
        <f t="shared" si="5"/>
        <v>-2.5714174817572655E-3</v>
      </c>
      <c r="J64" s="62">
        <f t="shared" si="6"/>
        <v>-3.7266130442383805E-3</v>
      </c>
    </row>
    <row r="65" spans="1:10" x14ac:dyDescent="0.25">
      <c r="A65" s="12">
        <v>34366</v>
      </c>
      <c r="B65" s="7">
        <v>142.1</v>
      </c>
      <c r="C65" s="14">
        <f t="shared" si="1"/>
        <v>5.6617126680819736E-3</v>
      </c>
      <c r="D65" s="17">
        <f t="shared" si="2"/>
        <v>2.3775216138328448E-2</v>
      </c>
      <c r="E65" s="28">
        <f t="shared" si="3"/>
        <v>3.3863165169315979E-2</v>
      </c>
      <c r="F65" s="7">
        <v>95.3</v>
      </c>
      <c r="G65" s="14">
        <f t="shared" si="4"/>
        <v>1.0504201680671672E-3</v>
      </c>
      <c r="H65" s="17">
        <f t="shared" si="0"/>
        <v>3.2502708559046578E-2</v>
      </c>
      <c r="I65" s="55">
        <f t="shared" si="5"/>
        <v>-3.7567887623013441E-3</v>
      </c>
      <c r="J65" s="62">
        <f t="shared" si="6"/>
        <v>-6.104555883316598E-3</v>
      </c>
    </row>
    <row r="66" spans="1:10" x14ac:dyDescent="0.25">
      <c r="A66" s="12">
        <v>34394</v>
      </c>
      <c r="B66" s="7">
        <v>142.5</v>
      </c>
      <c r="C66" s="14">
        <f t="shared" si="1"/>
        <v>2.8149190710767468E-3</v>
      </c>
      <c r="D66" s="17">
        <f t="shared" si="2"/>
        <v>2.2972002871500363E-2</v>
      </c>
      <c r="E66" s="28">
        <f t="shared" si="3"/>
        <v>3.5245335176226744E-2</v>
      </c>
      <c r="F66" s="7">
        <v>95.4</v>
      </c>
      <c r="G66" s="14">
        <f t="shared" si="4"/>
        <v>1.0493179433369206E-3</v>
      </c>
      <c r="H66" s="17">
        <f t="shared" si="0"/>
        <v>2.5806451612903292E-2</v>
      </c>
      <c r="I66" s="55">
        <f t="shared" si="5"/>
        <v>-2.585010739199145E-3</v>
      </c>
      <c r="J66" s="62">
        <f t="shared" si="6"/>
        <v>-8.2911172402919675E-3</v>
      </c>
    </row>
    <row r="67" spans="1:10" x14ac:dyDescent="0.25">
      <c r="A67" s="12">
        <v>34425</v>
      </c>
      <c r="B67" s="7">
        <v>144.19999999999999</v>
      </c>
      <c r="C67" s="14">
        <f t="shared" si="1"/>
        <v>1.1929824561403429E-2</v>
      </c>
      <c r="D67" s="17">
        <f t="shared" si="2"/>
        <v>2.560455192034139E-2</v>
      </c>
      <c r="E67" s="28">
        <f t="shared" si="3"/>
        <v>3.5416666666666652E-2</v>
      </c>
      <c r="F67" s="7">
        <v>95.7</v>
      </c>
      <c r="G67" s="14">
        <f t="shared" si="4"/>
        <v>3.1446540880502843E-3</v>
      </c>
      <c r="H67" s="17">
        <f t="shared" si="0"/>
        <v>2.1344717182497419E-2</v>
      </c>
      <c r="I67" s="55">
        <f t="shared" si="5"/>
        <v>-1.4763723825693242E-2</v>
      </c>
      <c r="J67" s="62">
        <f t="shared" si="6"/>
        <v>-9.2812676853424314E-3</v>
      </c>
    </row>
    <row r="68" spans="1:10" x14ac:dyDescent="0.25">
      <c r="A68" s="12">
        <v>34455</v>
      </c>
      <c r="B68" s="7">
        <v>144.69999999999999</v>
      </c>
      <c r="C68" s="14">
        <f t="shared" si="1"/>
        <v>3.4674063800277394E-3</v>
      </c>
      <c r="D68" s="17">
        <f t="shared" si="2"/>
        <v>2.5513819985825581E-2</v>
      </c>
      <c r="E68" s="28">
        <f t="shared" si="3"/>
        <v>3.5936420179682127E-2</v>
      </c>
      <c r="F68" s="7">
        <v>96</v>
      </c>
      <c r="G68" s="14">
        <f t="shared" si="4"/>
        <v>3.1347962382444845E-3</v>
      </c>
      <c r="H68" s="17">
        <f t="shared" si="0"/>
        <v>2.2364217252396124E-2</v>
      </c>
      <c r="I68" s="55">
        <f t="shared" si="5"/>
        <v>-1.5692319854539782E-2</v>
      </c>
      <c r="J68" s="62">
        <f t="shared" si="6"/>
        <v>-1.9225458256099115E-2</v>
      </c>
    </row>
    <row r="69" spans="1:10" x14ac:dyDescent="0.25">
      <c r="A69" s="12">
        <v>34486</v>
      </c>
      <c r="B69" s="7">
        <v>144.69999999999999</v>
      </c>
      <c r="C69" s="14">
        <f t="shared" si="1"/>
        <v>0</v>
      </c>
      <c r="D69" s="17">
        <f t="shared" si="2"/>
        <v>2.6241134751773032E-2</v>
      </c>
      <c r="E69" s="28">
        <f t="shared" si="3"/>
        <v>3.8620689655172402E-2</v>
      </c>
      <c r="F69" s="7">
        <v>96.1</v>
      </c>
      <c r="G69" s="14">
        <f t="shared" si="4"/>
        <v>1.0416666666666075E-3</v>
      </c>
      <c r="H69" s="17">
        <f t="shared" si="0"/>
        <v>2.1253985122210439E-2</v>
      </c>
      <c r="I69" s="55">
        <f t="shared" si="5"/>
        <v>-1.0138491306650455E-2</v>
      </c>
      <c r="J69" s="62">
        <f t="shared" si="6"/>
        <v>-1.4672819784641078E-2</v>
      </c>
    </row>
    <row r="70" spans="1:10" x14ac:dyDescent="0.25">
      <c r="A70" s="12">
        <v>34516</v>
      </c>
      <c r="B70" s="7">
        <v>144</v>
      </c>
      <c r="C70" s="14">
        <f t="shared" si="1"/>
        <v>-4.8375950241878966E-3</v>
      </c>
      <c r="D70" s="17">
        <f t="shared" si="2"/>
        <v>2.3454157782516027E-2</v>
      </c>
      <c r="E70" s="28">
        <f t="shared" si="3"/>
        <v>3.1680440771350016E-2</v>
      </c>
      <c r="F70" s="7">
        <v>96.1</v>
      </c>
      <c r="G70" s="14">
        <f t="shared" si="4"/>
        <v>0</v>
      </c>
      <c r="H70" s="17">
        <f t="shared" si="0"/>
        <v>2.0169851380042347E-2</v>
      </c>
      <c r="I70" s="55">
        <f t="shared" si="5"/>
        <v>-4.5524664906928525E-3</v>
      </c>
      <c r="J70" s="62">
        <f t="shared" si="6"/>
        <v>-1.1248723436836139E-2</v>
      </c>
    </row>
    <row r="71" spans="1:10" x14ac:dyDescent="0.25">
      <c r="A71" s="12">
        <v>34547</v>
      </c>
      <c r="B71" s="7">
        <v>144.69999999999999</v>
      </c>
      <c r="C71" s="14">
        <f t="shared" si="1"/>
        <v>4.8611111111110323E-3</v>
      </c>
      <c r="D71" s="17">
        <f t="shared" si="2"/>
        <v>2.406227883934875E-2</v>
      </c>
      <c r="E71" s="28">
        <f t="shared" si="3"/>
        <v>3.0970406056434863E-2</v>
      </c>
      <c r="F71" s="7">
        <v>96.4</v>
      </c>
      <c r="G71" s="14">
        <f t="shared" si="4"/>
        <v>3.1217481789803476E-3</v>
      </c>
      <c r="H71" s="17">
        <f t="shared" si="0"/>
        <v>2.2269353128314018E-2</v>
      </c>
      <c r="I71" s="55">
        <f t="shared" si="5"/>
        <v>-1.1748658024550718E-3</v>
      </c>
      <c r="J71" s="62">
        <f t="shared" si="6"/>
        <v>-5.6366002328609444E-3</v>
      </c>
    </row>
    <row r="72" spans="1:10" x14ac:dyDescent="0.25">
      <c r="A72" s="12">
        <v>34578</v>
      </c>
      <c r="B72" s="7">
        <v>145</v>
      </c>
      <c r="C72" s="14">
        <f t="shared" si="1"/>
        <v>2.0732550103663536E-3</v>
      </c>
      <c r="D72" s="17">
        <f t="shared" si="2"/>
        <v>2.1846370683579863E-2</v>
      </c>
      <c r="E72" s="28">
        <f t="shared" si="3"/>
        <v>3.2191780821917648E-2</v>
      </c>
      <c r="F72" s="7">
        <v>96.5</v>
      </c>
      <c r="G72" s="14">
        <f t="shared" si="4"/>
        <v>1.03734439834019E-3</v>
      </c>
      <c r="H72" s="17">
        <f t="shared" si="0"/>
        <v>2.3329798515376421E-2</v>
      </c>
      <c r="I72" s="55">
        <f t="shared" si="5"/>
        <v>-9.4864124082105761E-5</v>
      </c>
      <c r="J72" s="62">
        <f t="shared" si="6"/>
        <v>9.2463594581659869E-4</v>
      </c>
    </row>
    <row r="73" spans="1:10" x14ac:dyDescent="0.25">
      <c r="A73" s="12">
        <v>34608</v>
      </c>
      <c r="B73" s="7">
        <v>145.19999999999999</v>
      </c>
      <c r="C73" s="14">
        <f t="shared" si="1"/>
        <v>1.3793103448275078E-3</v>
      </c>
      <c r="D73" s="17">
        <f t="shared" si="2"/>
        <v>2.3977433004231052E-2</v>
      </c>
      <c r="E73" s="28">
        <f t="shared" si="3"/>
        <v>2.876712328767117E-2</v>
      </c>
      <c r="F73" s="7">
        <v>96.6</v>
      </c>
      <c r="G73" s="14">
        <f t="shared" si="4"/>
        <v>1.0362694300517547E-3</v>
      </c>
      <c r="H73" s="17">
        <f t="shared" si="0"/>
        <v>2.3305084745762539E-2</v>
      </c>
      <c r="I73" s="55">
        <f t="shared" si="5"/>
        <v>2.0758133931659817E-3</v>
      </c>
      <c r="J73" s="62">
        <f t="shared" si="6"/>
        <v>9.6558126298029734E-4</v>
      </c>
    </row>
    <row r="74" spans="1:10" x14ac:dyDescent="0.25">
      <c r="A74" s="12">
        <v>34639</v>
      </c>
      <c r="B74" s="7">
        <v>145.30000000000001</v>
      </c>
      <c r="C74" s="14">
        <f t="shared" si="1"/>
        <v>6.887052341599363E-4</v>
      </c>
      <c r="D74" s="17">
        <f t="shared" si="2"/>
        <v>2.6129943502825048E-2</v>
      </c>
      <c r="E74" s="28">
        <f t="shared" si="3"/>
        <v>2.7229407760381186E-2</v>
      </c>
      <c r="F74" s="7">
        <v>96.8</v>
      </c>
      <c r="G74" s="14">
        <f t="shared" si="4"/>
        <v>2.0703933747412305E-3</v>
      </c>
      <c r="H74" s="17">
        <f t="shared" si="0"/>
        <v>2.5423728813559254E-2</v>
      </c>
      <c r="I74" s="55">
        <f t="shared" si="5"/>
        <v>3.1352333657201914E-3</v>
      </c>
      <c r="J74" s="62">
        <f t="shared" si="6"/>
        <v>2.0510996235520995E-3</v>
      </c>
    </row>
    <row r="75" spans="1:10" x14ac:dyDescent="0.25">
      <c r="A75" s="12">
        <v>34669</v>
      </c>
      <c r="B75" s="7">
        <v>146</v>
      </c>
      <c r="C75" s="14">
        <f t="shared" si="1"/>
        <v>4.8176187198898041E-3</v>
      </c>
      <c r="D75" s="17">
        <f t="shared" si="2"/>
        <v>2.8893587033121948E-2</v>
      </c>
      <c r="E75" s="28">
        <f t="shared" si="3"/>
        <v>2.7118644067796627E-2</v>
      </c>
      <c r="F75" s="7">
        <v>97.4</v>
      </c>
      <c r="G75" s="14">
        <f t="shared" si="4"/>
        <v>6.1983471074381052E-3</v>
      </c>
      <c r="H75" s="17">
        <f t="shared" si="0"/>
        <v>2.6343519494204326E-2</v>
      </c>
      <c r="I75" s="55">
        <f t="shared" si="5"/>
        <v>3.1543756852452365E-3</v>
      </c>
      <c r="J75" s="62">
        <f t="shared" si="6"/>
        <v>5.2538774335169069E-3</v>
      </c>
    </row>
    <row r="76" spans="1:10" x14ac:dyDescent="0.25">
      <c r="A76" s="12">
        <v>34700</v>
      </c>
      <c r="B76" s="7">
        <v>146</v>
      </c>
      <c r="C76" s="14">
        <f t="shared" si="1"/>
        <v>0</v>
      </c>
      <c r="D76" s="17">
        <f t="shared" si="2"/>
        <v>3.3262561924982226E-2</v>
      </c>
      <c r="E76" s="28">
        <f t="shared" si="3"/>
        <v>2.4161073825503365E-2</v>
      </c>
      <c r="F76" s="7">
        <v>98.6</v>
      </c>
      <c r="G76" s="14">
        <f t="shared" si="4"/>
        <v>1.2320328542094338E-2</v>
      </c>
      <c r="H76" s="17">
        <f t="shared" si="0"/>
        <v>3.5714285714285587E-2</v>
      </c>
      <c r="I76" s="55">
        <f t="shared" si="5"/>
        <v>3.0137209788279051E-3</v>
      </c>
      <c r="J76" s="62">
        <f t="shared" si="6"/>
        <v>4.0741663658903082E-3</v>
      </c>
    </row>
    <row r="77" spans="1:10" x14ac:dyDescent="0.25">
      <c r="A77" s="12">
        <v>34731</v>
      </c>
      <c r="B77" s="7">
        <v>146.9</v>
      </c>
      <c r="C77" s="14">
        <f t="shared" si="1"/>
        <v>6.1643835616438745E-3</v>
      </c>
      <c r="D77" s="17">
        <f t="shared" si="2"/>
        <v>3.3779028852920501E-2</v>
      </c>
      <c r="E77" s="28">
        <f t="shared" si="3"/>
        <v>2.2058823529411908E-2</v>
      </c>
      <c r="F77" s="7">
        <v>98.8</v>
      </c>
      <c r="G77" s="14">
        <f t="shared" si="4"/>
        <v>2.0283975659229499E-3</v>
      </c>
      <c r="H77" s="17">
        <f t="shared" si="0"/>
        <v>3.6726128016788984E-2</v>
      </c>
      <c r="I77" s="55">
        <f t="shared" si="5"/>
        <v>1.2409200968523049E-2</v>
      </c>
      <c r="J77" s="62">
        <f t="shared" si="6"/>
        <v>1.2384487198909166E-2</v>
      </c>
    </row>
    <row r="78" spans="1:10" x14ac:dyDescent="0.25">
      <c r="A78" s="12">
        <v>34759</v>
      </c>
      <c r="B78" s="7">
        <v>147.5</v>
      </c>
      <c r="C78" s="14">
        <f t="shared" si="1"/>
        <v>4.0844111640571433E-3</v>
      </c>
      <c r="D78" s="17">
        <f t="shared" si="2"/>
        <v>3.5087719298245723E-2</v>
      </c>
      <c r="E78" s="28">
        <f t="shared" si="3"/>
        <v>2.1361815754338931E-2</v>
      </c>
      <c r="F78" s="7">
        <v>99.1</v>
      </c>
      <c r="G78" s="14">
        <f t="shared" si="4"/>
        <v>3.0364372469635342E-3</v>
      </c>
      <c r="H78" s="17">
        <f t="shared" si="0"/>
        <v>3.8784067085953833E-2</v>
      </c>
      <c r="I78" s="55">
        <f t="shared" si="5"/>
        <v>1.1302399203229729E-2</v>
      </c>
      <c r="J78" s="62">
        <f t="shared" si="6"/>
        <v>1.3421043271026445E-2</v>
      </c>
    </row>
    <row r="79" spans="1:10" x14ac:dyDescent="0.25">
      <c r="A79" s="12">
        <v>34790</v>
      </c>
      <c r="B79" s="7">
        <v>149</v>
      </c>
      <c r="C79" s="14">
        <f t="shared" si="1"/>
        <v>1.0169491525423728E-2</v>
      </c>
      <c r="D79" s="17">
        <f t="shared" si="2"/>
        <v>3.3287101248266282E-2</v>
      </c>
      <c r="E79" s="28">
        <f t="shared" si="3"/>
        <v>2.2132796780684139E-2</v>
      </c>
      <c r="F79" s="7">
        <v>99.6</v>
      </c>
      <c r="G79" s="14">
        <f t="shared" si="4"/>
        <v>5.0454086781029266E-3</v>
      </c>
      <c r="H79" s="17">
        <f t="shared" si="0"/>
        <v>4.0752351097178563E-2</v>
      </c>
      <c r="I79" s="55">
        <f t="shared" si="5"/>
        <v>1.2440547591749507E-2</v>
      </c>
      <c r="J79" s="62">
        <f t="shared" si="6"/>
        <v>1.3360338272394578E-2</v>
      </c>
    </row>
    <row r="80" spans="1:10" x14ac:dyDescent="0.25">
      <c r="A80" s="12">
        <v>34820</v>
      </c>
      <c r="B80" s="7">
        <v>149.6</v>
      </c>
      <c r="C80" s="14">
        <f t="shared" si="1"/>
        <v>4.0268456375838549E-3</v>
      </c>
      <c r="D80" s="17">
        <f t="shared" si="2"/>
        <v>3.3863165169315979E-2</v>
      </c>
      <c r="E80" s="28">
        <f t="shared" si="3"/>
        <v>2.1347565043362104E-2</v>
      </c>
      <c r="F80" s="7">
        <v>99.9</v>
      </c>
      <c r="G80" s="14">
        <f t="shared" si="4"/>
        <v>3.0120481927711986E-3</v>
      </c>
      <c r="H80" s="17">
        <f t="shared" si="0"/>
        <v>4.0625000000000133E-2</v>
      </c>
      <c r="I80" s="55">
        <f t="shared" si="5"/>
        <v>5.0380653828929756E-3</v>
      </c>
      <c r="J80" s="62">
        <f t="shared" si="6"/>
        <v>1.4408831602974237E-2</v>
      </c>
    </row>
    <row r="81" spans="1:10" x14ac:dyDescent="0.25">
      <c r="A81" s="12">
        <v>34851</v>
      </c>
      <c r="B81" s="7">
        <v>149.80000000000001</v>
      </c>
      <c r="C81" s="14">
        <f t="shared" ref="C81:C135" si="7">(B81-B80)/B80</f>
        <v>1.3368983957220391E-3</v>
      </c>
      <c r="D81" s="17">
        <f t="shared" ref="D81:D135" si="8">B81/B69-1</f>
        <v>3.5245335176226744E-2</v>
      </c>
      <c r="E81" s="28">
        <f t="shared" ref="E81:E135" si="9">D96</f>
        <v>2.1248339973439778E-2</v>
      </c>
      <c r="F81" s="7">
        <v>100</v>
      </c>
      <c r="G81" s="14">
        <f t="shared" ref="G81:G135" si="10">(F81-F80)/F80</f>
        <v>1.001001001000944E-3</v>
      </c>
      <c r="H81" s="17">
        <f t="shared" ref="H81:H135" si="11">F81/F69-1</f>
        <v>4.058272632674309E-2</v>
      </c>
      <c r="I81" s="55">
        <f t="shared" si="5"/>
        <v>3.8988719832111496E-3</v>
      </c>
      <c r="J81" s="62">
        <f t="shared" si="6"/>
        <v>4.9107142857145458E-3</v>
      </c>
    </row>
    <row r="82" spans="1:10" x14ac:dyDescent="0.25">
      <c r="A82" s="12">
        <v>34881</v>
      </c>
      <c r="B82" s="7">
        <v>149.1</v>
      </c>
      <c r="C82" s="14">
        <f t="shared" si="7"/>
        <v>-4.6728971962617955E-3</v>
      </c>
      <c r="D82" s="17">
        <f t="shared" si="8"/>
        <v>3.5416666666666652E-2</v>
      </c>
      <c r="E82" s="28">
        <f t="shared" si="9"/>
        <v>2.6702269692923997E-2</v>
      </c>
      <c r="F82" s="7">
        <v>100.3</v>
      </c>
      <c r="G82" s="14">
        <f t="shared" si="10"/>
        <v>2.9999999999999714E-3</v>
      </c>
      <c r="H82" s="17">
        <f t="shared" si="11"/>
        <v>4.3704474505723345E-2</v>
      </c>
      <c r="I82" s="55">
        <f t="shared" si="5"/>
        <v>1.7986592407892577E-3</v>
      </c>
      <c r="J82" s="62">
        <f t="shared" si="6"/>
        <v>3.8565983099541068E-3</v>
      </c>
    </row>
    <row r="83" spans="1:10" x14ac:dyDescent="0.25">
      <c r="A83" s="12">
        <v>34912</v>
      </c>
      <c r="B83" s="7">
        <v>149.9</v>
      </c>
      <c r="C83" s="14">
        <f t="shared" si="7"/>
        <v>5.3655264922871319E-3</v>
      </c>
      <c r="D83" s="17">
        <f t="shared" si="8"/>
        <v>3.5936420179682127E-2</v>
      </c>
      <c r="E83" s="28">
        <f t="shared" si="9"/>
        <v>2.736982643524688E-2</v>
      </c>
      <c r="F83" s="7">
        <v>100.4</v>
      </c>
      <c r="G83" s="14">
        <f t="shared" si="10"/>
        <v>9.9700897308084287E-4</v>
      </c>
      <c r="H83" s="17">
        <f t="shared" si="11"/>
        <v>4.1493775933610033E-2</v>
      </c>
      <c r="I83" s="55">
        <f t="shared" si="5"/>
        <v>2.9521234085447823E-3</v>
      </c>
      <c r="J83" s="62">
        <f t="shared" si="6"/>
        <v>4.9204074197695125E-3</v>
      </c>
    </row>
    <row r="84" spans="1:10" x14ac:dyDescent="0.25">
      <c r="A84" s="12">
        <v>34943</v>
      </c>
      <c r="B84" s="7">
        <v>150.6</v>
      </c>
      <c r="C84" s="14">
        <f t="shared" si="7"/>
        <v>4.6697798532354144E-3</v>
      </c>
      <c r="D84" s="17">
        <f t="shared" si="8"/>
        <v>3.8620689655172402E-2</v>
      </c>
      <c r="E84" s="28">
        <f t="shared" si="9"/>
        <v>2.4552090245520963E-2</v>
      </c>
      <c r="F84" s="7">
        <v>100.6</v>
      </c>
      <c r="G84" s="14">
        <f t="shared" si="10"/>
        <v>1.9920318725098469E-3</v>
      </c>
      <c r="H84" s="17">
        <f t="shared" si="11"/>
        <v>4.2487046632124326E-2</v>
      </c>
      <c r="I84" s="55">
        <f t="shared" si="5"/>
        <v>8.6877593360989991E-4</v>
      </c>
      <c r="J84" s="62">
        <f t="shared" si="6"/>
        <v>7.4142483643147017E-4</v>
      </c>
    </row>
    <row r="85" spans="1:10" x14ac:dyDescent="0.25">
      <c r="A85" s="12">
        <v>34973</v>
      </c>
      <c r="B85" s="7">
        <v>149.80000000000001</v>
      </c>
      <c r="C85" s="14">
        <f t="shared" si="7"/>
        <v>-5.3120849933597806E-3</v>
      </c>
      <c r="D85" s="17">
        <f t="shared" si="8"/>
        <v>3.1680440771350016E-2</v>
      </c>
      <c r="E85" s="28">
        <f t="shared" si="9"/>
        <v>2.7962716378162611E-2</v>
      </c>
      <c r="F85" s="7">
        <v>100.7</v>
      </c>
      <c r="G85" s="14">
        <f t="shared" si="10"/>
        <v>9.9403578528835528E-4</v>
      </c>
      <c r="H85" s="17">
        <f t="shared" si="11"/>
        <v>4.2443064182194679E-2</v>
      </c>
      <c r="I85" s="55">
        <f t="shared" ref="I85:I135" si="12">H84-H81</f>
        <v>1.9043203053812352E-3</v>
      </c>
      <c r="J85" s="62">
        <f t="shared" si="6"/>
        <v>1.8620466321241924E-3</v>
      </c>
    </row>
    <row r="86" spans="1:10" x14ac:dyDescent="0.25">
      <c r="A86" s="12">
        <v>35004</v>
      </c>
      <c r="B86" s="7">
        <v>149.80000000000001</v>
      </c>
      <c r="C86" s="14">
        <f t="shared" si="7"/>
        <v>0</v>
      </c>
      <c r="D86" s="17">
        <f t="shared" si="8"/>
        <v>3.0970406056434863E-2</v>
      </c>
      <c r="E86" s="28">
        <f t="shared" si="9"/>
        <v>2.7170311464546071E-2</v>
      </c>
      <c r="F86" s="7">
        <v>100.5</v>
      </c>
      <c r="G86" s="14">
        <f t="shared" si="10"/>
        <v>-1.9860973187686478E-3</v>
      </c>
      <c r="H86" s="17">
        <f t="shared" si="11"/>
        <v>3.8223140495867725E-2</v>
      </c>
      <c r="I86" s="55">
        <f t="shared" si="12"/>
        <v>-1.2614103235286667E-3</v>
      </c>
      <c r="J86" s="62">
        <f t="shared" ref="J86:J135" si="13">H85-H81</f>
        <v>1.8603378554515881E-3</v>
      </c>
    </row>
    <row r="87" spans="1:10" x14ac:dyDescent="0.25">
      <c r="A87" s="12">
        <v>35034</v>
      </c>
      <c r="B87" s="7">
        <v>150.69999999999999</v>
      </c>
      <c r="C87" s="14">
        <f t="shared" si="7"/>
        <v>6.0080106809077246E-3</v>
      </c>
      <c r="D87" s="17">
        <f t="shared" si="8"/>
        <v>3.2191780821917648E-2</v>
      </c>
      <c r="E87" s="28">
        <f t="shared" si="9"/>
        <v>2.5742574257425765E-2</v>
      </c>
      <c r="F87" s="7">
        <v>101.5</v>
      </c>
      <c r="G87" s="14">
        <f t="shared" si="10"/>
        <v>9.9502487562189053E-3</v>
      </c>
      <c r="H87" s="17">
        <f t="shared" si="11"/>
        <v>4.2094455852156099E-2</v>
      </c>
      <c r="I87" s="55">
        <f t="shared" si="12"/>
        <v>-3.2706354377423086E-3</v>
      </c>
      <c r="J87" s="62">
        <f t="shared" si="13"/>
        <v>-5.4813340098556207E-3</v>
      </c>
    </row>
    <row r="88" spans="1:10" x14ac:dyDescent="0.25">
      <c r="A88" s="12">
        <v>35065</v>
      </c>
      <c r="B88" s="7">
        <v>150.19999999999999</v>
      </c>
      <c r="C88" s="14">
        <f t="shared" si="7"/>
        <v>-3.3178500331785005E-3</v>
      </c>
      <c r="D88" s="17">
        <f t="shared" si="8"/>
        <v>2.876712328767117E-2</v>
      </c>
      <c r="E88" s="28">
        <f t="shared" si="9"/>
        <v>2.4246395806029053E-2</v>
      </c>
      <c r="F88" s="7">
        <v>102</v>
      </c>
      <c r="G88" s="14">
        <f t="shared" si="10"/>
        <v>4.9261083743842365E-3</v>
      </c>
      <c r="H88" s="17">
        <f t="shared" si="11"/>
        <v>3.4482758620689724E-2</v>
      </c>
      <c r="I88" s="55">
        <f t="shared" si="12"/>
        <v>-3.9259077996822711E-4</v>
      </c>
      <c r="J88" s="62">
        <f t="shared" si="13"/>
        <v>6.0067991854606539E-4</v>
      </c>
    </row>
    <row r="89" spans="1:10" x14ac:dyDescent="0.25">
      <c r="A89" s="12">
        <v>35096</v>
      </c>
      <c r="B89" s="7">
        <v>150.9</v>
      </c>
      <c r="C89" s="14">
        <f t="shared" si="7"/>
        <v>4.6604527296938555E-3</v>
      </c>
      <c r="D89" s="17">
        <f t="shared" si="8"/>
        <v>2.7229407760381186E-2</v>
      </c>
      <c r="E89" s="28">
        <f t="shared" si="9"/>
        <v>2.6160889470242088E-2</v>
      </c>
      <c r="F89" s="7">
        <v>102.1</v>
      </c>
      <c r="G89" s="14">
        <f t="shared" si="10"/>
        <v>9.8039215686268936E-4</v>
      </c>
      <c r="H89" s="17">
        <f t="shared" si="11"/>
        <v>3.34008097165992E-2</v>
      </c>
      <c r="I89" s="55">
        <f t="shared" si="12"/>
        <v>-7.9603055615049545E-3</v>
      </c>
      <c r="J89" s="62">
        <f t="shared" si="13"/>
        <v>-8.0042880114346016E-3</v>
      </c>
    </row>
    <row r="90" spans="1:10" x14ac:dyDescent="0.25">
      <c r="A90" s="12">
        <v>35125</v>
      </c>
      <c r="B90" s="7">
        <v>151.5</v>
      </c>
      <c r="C90" s="14">
        <f t="shared" si="7"/>
        <v>3.9761431411530438E-3</v>
      </c>
      <c r="D90" s="17">
        <f t="shared" si="8"/>
        <v>2.7118644067796627E-2</v>
      </c>
      <c r="E90" s="28">
        <f t="shared" si="9"/>
        <v>2.9411764705882248E-2</v>
      </c>
      <c r="F90" s="7">
        <v>102.4</v>
      </c>
      <c r="G90" s="14">
        <f t="shared" si="10"/>
        <v>2.9382957884428146E-3</v>
      </c>
      <c r="H90" s="17">
        <f t="shared" si="11"/>
        <v>3.3299697275479323E-2</v>
      </c>
      <c r="I90" s="55">
        <f t="shared" si="12"/>
        <v>-4.8223307792685244E-3</v>
      </c>
      <c r="J90" s="62">
        <f t="shared" si="13"/>
        <v>-9.0422544655954784E-3</v>
      </c>
    </row>
    <row r="91" spans="1:10" x14ac:dyDescent="0.25">
      <c r="A91" s="12">
        <v>35156</v>
      </c>
      <c r="B91" s="7">
        <v>152.6</v>
      </c>
      <c r="C91" s="14">
        <f t="shared" si="7"/>
        <v>7.2607260726072235E-3</v>
      </c>
      <c r="D91" s="17">
        <f t="shared" si="8"/>
        <v>2.4161073825503365E-2</v>
      </c>
      <c r="E91" s="28">
        <f t="shared" si="9"/>
        <v>3.3464566929133799E-2</v>
      </c>
      <c r="F91" s="7">
        <v>102.7</v>
      </c>
      <c r="G91" s="14">
        <f t="shared" si="10"/>
        <v>2.9296874999999722E-3</v>
      </c>
      <c r="H91" s="17">
        <f t="shared" si="11"/>
        <v>3.1124497991968036E-2</v>
      </c>
      <c r="I91" s="55">
        <f t="shared" si="12"/>
        <v>-8.7947585766767755E-3</v>
      </c>
      <c r="J91" s="62">
        <f t="shared" si="13"/>
        <v>-4.9234432203884015E-3</v>
      </c>
    </row>
    <row r="92" spans="1:10" x14ac:dyDescent="0.25">
      <c r="A92" s="12">
        <v>35186</v>
      </c>
      <c r="B92" s="7">
        <v>152.9</v>
      </c>
      <c r="C92" s="14">
        <f t="shared" si="7"/>
        <v>1.9659239842726825E-3</v>
      </c>
      <c r="D92" s="17">
        <f t="shared" si="8"/>
        <v>2.2058823529411908E-2</v>
      </c>
      <c r="E92" s="28">
        <f t="shared" si="9"/>
        <v>3.5271064663618512E-2</v>
      </c>
      <c r="F92" s="7">
        <v>102.7</v>
      </c>
      <c r="G92" s="14">
        <f t="shared" si="10"/>
        <v>0</v>
      </c>
      <c r="H92" s="17">
        <f t="shared" si="11"/>
        <v>2.8028028028028062E-2</v>
      </c>
      <c r="I92" s="55">
        <f t="shared" si="12"/>
        <v>-3.3582606287216876E-3</v>
      </c>
      <c r="J92" s="62">
        <f t="shared" si="13"/>
        <v>-1.0969957860188062E-2</v>
      </c>
    </row>
    <row r="93" spans="1:10" x14ac:dyDescent="0.25">
      <c r="A93" s="12">
        <v>35217</v>
      </c>
      <c r="B93" s="7">
        <v>153</v>
      </c>
      <c r="C93" s="14">
        <f t="shared" si="7"/>
        <v>6.5402223675601245E-4</v>
      </c>
      <c r="D93" s="17">
        <f t="shared" si="8"/>
        <v>2.1361815754338931E-2</v>
      </c>
      <c r="E93" s="28">
        <f t="shared" si="9"/>
        <v>3.5760728218465543E-2</v>
      </c>
      <c r="F93" s="7">
        <v>102.5</v>
      </c>
      <c r="G93" s="14">
        <f t="shared" si="10"/>
        <v>-1.9474196689386839E-3</v>
      </c>
      <c r="H93" s="17">
        <f t="shared" si="11"/>
        <v>2.4999999999999911E-2</v>
      </c>
      <c r="I93" s="55">
        <f t="shared" si="12"/>
        <v>-5.3727816885711377E-3</v>
      </c>
      <c r="J93" s="62">
        <f t="shared" si="13"/>
        <v>-6.4547305926616616E-3</v>
      </c>
    </row>
    <row r="94" spans="1:10" x14ac:dyDescent="0.25">
      <c r="A94" s="12">
        <v>35247</v>
      </c>
      <c r="B94" s="7">
        <v>152.4</v>
      </c>
      <c r="C94" s="14">
        <f t="shared" si="7"/>
        <v>-3.921568627450943E-3</v>
      </c>
      <c r="D94" s="17">
        <f t="shared" si="8"/>
        <v>2.2132796780684139E-2</v>
      </c>
      <c r="E94" s="28">
        <f t="shared" si="9"/>
        <v>3.706111833550052E-2</v>
      </c>
      <c r="F94" s="7">
        <v>102.4</v>
      </c>
      <c r="G94" s="14">
        <f t="shared" si="10"/>
        <v>-9.7560975609750557E-4</v>
      </c>
      <c r="H94" s="17">
        <f t="shared" si="11"/>
        <v>2.0937188434696052E-2</v>
      </c>
      <c r="I94" s="55">
        <f t="shared" si="12"/>
        <v>-8.2996972754794118E-3</v>
      </c>
      <c r="J94" s="62">
        <f t="shared" si="13"/>
        <v>-8.400809716599289E-3</v>
      </c>
    </row>
    <row r="95" spans="1:10" x14ac:dyDescent="0.25">
      <c r="A95" s="12">
        <v>35278</v>
      </c>
      <c r="B95" s="7">
        <v>153.1</v>
      </c>
      <c r="C95" s="14">
        <f t="shared" si="7"/>
        <v>4.593175853018298E-3</v>
      </c>
      <c r="D95" s="17">
        <f t="shared" si="8"/>
        <v>2.1347565043362104E-2</v>
      </c>
      <c r="E95" s="28">
        <f t="shared" si="9"/>
        <v>3.7037037037036979E-2</v>
      </c>
      <c r="F95" s="7">
        <v>102.5</v>
      </c>
      <c r="G95" s="14">
        <f t="shared" si="10"/>
        <v>9.7656249999994449E-4</v>
      </c>
      <c r="H95" s="17">
        <f t="shared" si="11"/>
        <v>2.0916334661354563E-2</v>
      </c>
      <c r="I95" s="55">
        <f t="shared" si="12"/>
        <v>-1.0187309557271984E-2</v>
      </c>
      <c r="J95" s="62">
        <f t="shared" si="13"/>
        <v>-1.2362508840783271E-2</v>
      </c>
    </row>
    <row r="96" spans="1:10" x14ac:dyDescent="0.25">
      <c r="A96" s="12">
        <v>35309</v>
      </c>
      <c r="B96" s="7">
        <v>153.80000000000001</v>
      </c>
      <c r="C96" s="14">
        <f t="shared" si="7"/>
        <v>4.5721750489877014E-3</v>
      </c>
      <c r="D96" s="17">
        <f t="shared" si="8"/>
        <v>2.1248339973439778E-2</v>
      </c>
      <c r="E96" s="28">
        <f t="shared" si="9"/>
        <v>3.6269430051813378E-2</v>
      </c>
      <c r="F96" s="7">
        <v>102.9</v>
      </c>
      <c r="G96" s="14">
        <f t="shared" si="10"/>
        <v>3.9024390243902994E-3</v>
      </c>
      <c r="H96" s="17">
        <f t="shared" si="11"/>
        <v>2.2862823061630344E-2</v>
      </c>
      <c r="I96" s="55">
        <f t="shared" si="12"/>
        <v>-7.1116933666734994E-3</v>
      </c>
      <c r="J96" s="62">
        <f t="shared" si="13"/>
        <v>-1.0208163330613473E-2</v>
      </c>
    </row>
    <row r="97" spans="1:10" x14ac:dyDescent="0.25">
      <c r="A97" s="12">
        <v>35339</v>
      </c>
      <c r="B97" s="7">
        <v>153.80000000000001</v>
      </c>
      <c r="C97" s="14">
        <f t="shared" si="7"/>
        <v>0</v>
      </c>
      <c r="D97" s="17">
        <f t="shared" si="8"/>
        <v>2.6702269692923997E-2</v>
      </c>
      <c r="E97" s="28">
        <f t="shared" si="9"/>
        <v>3.303108808290145E-2</v>
      </c>
      <c r="F97" s="7">
        <v>103</v>
      </c>
      <c r="G97" s="14">
        <f t="shared" si="10"/>
        <v>9.7181729834785525E-4</v>
      </c>
      <c r="H97" s="17">
        <f t="shared" si="11"/>
        <v>2.2840119165839168E-2</v>
      </c>
      <c r="I97" s="55">
        <f t="shared" si="12"/>
        <v>-2.1371769383695671E-3</v>
      </c>
      <c r="J97" s="62">
        <f t="shared" si="13"/>
        <v>-5.1652049663977184E-3</v>
      </c>
    </row>
    <row r="98" spans="1:10" x14ac:dyDescent="0.25">
      <c r="A98" s="12">
        <v>35370</v>
      </c>
      <c r="B98" s="7">
        <v>153.9</v>
      </c>
      <c r="C98" s="14">
        <f t="shared" si="7"/>
        <v>6.5019505851751831E-4</v>
      </c>
      <c r="D98" s="17">
        <f t="shared" si="8"/>
        <v>2.736982643524688E-2</v>
      </c>
      <c r="E98" s="28">
        <f t="shared" si="9"/>
        <v>3.4193548387096762E-2</v>
      </c>
      <c r="F98" s="7">
        <v>103.1</v>
      </c>
      <c r="G98" s="14">
        <f t="shared" si="10"/>
        <v>9.7087378640771176E-4</v>
      </c>
      <c r="H98" s="17">
        <f t="shared" si="11"/>
        <v>2.5870646766169125E-2</v>
      </c>
      <c r="I98" s="55">
        <f t="shared" si="12"/>
        <v>1.9029307311431154E-3</v>
      </c>
      <c r="J98" s="62">
        <f t="shared" si="13"/>
        <v>-2.1598808341607434E-3</v>
      </c>
    </row>
    <row r="99" spans="1:10" x14ac:dyDescent="0.25">
      <c r="A99" s="12">
        <v>35400</v>
      </c>
      <c r="B99" s="7">
        <v>154.4</v>
      </c>
      <c r="C99" s="14">
        <f t="shared" si="7"/>
        <v>3.2488628979857048E-3</v>
      </c>
      <c r="D99" s="17">
        <f t="shared" si="8"/>
        <v>2.4552090245520963E-2</v>
      </c>
      <c r="E99" s="28">
        <f t="shared" si="9"/>
        <v>3.474903474903468E-2</v>
      </c>
      <c r="F99" s="7">
        <v>103.4</v>
      </c>
      <c r="G99" s="14">
        <f t="shared" si="10"/>
        <v>2.9097963142581122E-3</v>
      </c>
      <c r="H99" s="17">
        <f t="shared" si="11"/>
        <v>1.8719211822660231E-2</v>
      </c>
      <c r="I99" s="55">
        <f t="shared" si="12"/>
        <v>4.9543121048145622E-3</v>
      </c>
      <c r="J99" s="62">
        <f t="shared" si="13"/>
        <v>4.9334583314730729E-3</v>
      </c>
    </row>
    <row r="100" spans="1:10" x14ac:dyDescent="0.25">
      <c r="A100" s="12">
        <v>35431</v>
      </c>
      <c r="B100" s="7">
        <v>154.4</v>
      </c>
      <c r="C100" s="14">
        <f t="shared" si="7"/>
        <v>0</v>
      </c>
      <c r="D100" s="17">
        <f t="shared" si="8"/>
        <v>2.7962716378162611E-2</v>
      </c>
      <c r="E100" s="28">
        <f t="shared" si="9"/>
        <v>4.0307101727447003E-2</v>
      </c>
      <c r="F100" s="7">
        <v>103.6</v>
      </c>
      <c r="G100" s="14">
        <f t="shared" si="10"/>
        <v>1.9342359767890581E-3</v>
      </c>
      <c r="H100" s="17">
        <f t="shared" si="11"/>
        <v>1.5686274509803866E-2</v>
      </c>
      <c r="I100" s="55">
        <f t="shared" si="12"/>
        <v>-4.143611238970113E-3</v>
      </c>
      <c r="J100" s="62">
        <f t="shared" si="13"/>
        <v>-2.197122838694332E-3</v>
      </c>
    </row>
    <row r="101" spans="1:10" x14ac:dyDescent="0.25">
      <c r="A101" s="12">
        <v>35462</v>
      </c>
      <c r="B101" s="7">
        <v>155</v>
      </c>
      <c r="C101" s="14">
        <f t="shared" si="7"/>
        <v>3.8860103626942636E-3</v>
      </c>
      <c r="D101" s="17">
        <f t="shared" si="8"/>
        <v>2.7170311464546071E-2</v>
      </c>
      <c r="E101" s="28">
        <f t="shared" si="9"/>
        <v>4.2065009560229516E-2</v>
      </c>
      <c r="F101" s="7">
        <v>103.4</v>
      </c>
      <c r="G101" s="14">
        <f t="shared" si="10"/>
        <v>-1.9305019305018208E-3</v>
      </c>
      <c r="H101" s="17">
        <f t="shared" si="11"/>
        <v>1.2732615083251853E-2</v>
      </c>
      <c r="I101" s="55">
        <f t="shared" si="12"/>
        <v>-7.153844656035302E-3</v>
      </c>
      <c r="J101" s="62">
        <f t="shared" si="13"/>
        <v>-7.1765485518264782E-3</v>
      </c>
    </row>
    <row r="102" spans="1:10" x14ac:dyDescent="0.25">
      <c r="A102" s="12">
        <v>35490</v>
      </c>
      <c r="B102" s="7">
        <v>155.4</v>
      </c>
      <c r="C102" s="14">
        <f t="shared" si="7"/>
        <v>2.5806451612903594E-3</v>
      </c>
      <c r="D102" s="17">
        <f t="shared" si="8"/>
        <v>2.5742574257425765E-2</v>
      </c>
      <c r="E102" s="28">
        <f t="shared" si="9"/>
        <v>3.7460317460317416E-2</v>
      </c>
      <c r="F102" s="7">
        <v>103.3</v>
      </c>
      <c r="G102" s="14">
        <f t="shared" si="10"/>
        <v>-9.6711798839466654E-4</v>
      </c>
      <c r="H102" s="17">
        <f t="shared" si="11"/>
        <v>8.7890625E-3</v>
      </c>
      <c r="I102" s="55">
        <f t="shared" si="12"/>
        <v>-1.3138031682917273E-2</v>
      </c>
      <c r="J102" s="62">
        <f t="shared" si="13"/>
        <v>-1.0107504082587315E-2</v>
      </c>
    </row>
    <row r="103" spans="1:10" x14ac:dyDescent="0.25">
      <c r="A103" s="12">
        <v>35521</v>
      </c>
      <c r="B103" s="7">
        <v>156.30000000000001</v>
      </c>
      <c r="C103" s="14">
        <f t="shared" si="7"/>
        <v>5.7915057915058276E-3</v>
      </c>
      <c r="D103" s="17">
        <f t="shared" si="8"/>
        <v>2.4246395806029053E-2</v>
      </c>
      <c r="E103" s="28">
        <f t="shared" si="9"/>
        <v>3.4920634920635019E-2</v>
      </c>
      <c r="F103" s="7">
        <v>103.4</v>
      </c>
      <c r="G103" s="14">
        <f t="shared" si="10"/>
        <v>9.6805421103590055E-4</v>
      </c>
      <c r="H103" s="17">
        <f t="shared" si="11"/>
        <v>6.8159688412852137E-3</v>
      </c>
      <c r="I103" s="55">
        <f t="shared" si="12"/>
        <v>-9.9301493226602311E-3</v>
      </c>
      <c r="J103" s="62">
        <f t="shared" si="13"/>
        <v>-1.7081584266169125E-2</v>
      </c>
    </row>
    <row r="104" spans="1:10" x14ac:dyDescent="0.25">
      <c r="A104" s="12">
        <v>35551</v>
      </c>
      <c r="B104" s="7">
        <v>156.9</v>
      </c>
      <c r="C104" s="14">
        <f t="shared" si="7"/>
        <v>3.8387715930901746E-3</v>
      </c>
      <c r="D104" s="17">
        <f t="shared" si="8"/>
        <v>2.6160889470242088E-2</v>
      </c>
      <c r="E104" s="28">
        <f t="shared" si="9"/>
        <v>3.2807570977917866E-2</v>
      </c>
      <c r="F104" s="7">
        <v>103.5</v>
      </c>
      <c r="G104" s="14">
        <f t="shared" si="10"/>
        <v>9.6711798839452907E-4</v>
      </c>
      <c r="H104" s="17">
        <f t="shared" si="11"/>
        <v>7.78967867575453E-3</v>
      </c>
      <c r="I104" s="55">
        <f t="shared" si="12"/>
        <v>-8.8703056685186521E-3</v>
      </c>
      <c r="J104" s="62">
        <f t="shared" si="13"/>
        <v>-1.1903242981375017E-2</v>
      </c>
    </row>
    <row r="105" spans="1:10" x14ac:dyDescent="0.25">
      <c r="A105" s="12">
        <v>35582</v>
      </c>
      <c r="B105" s="7">
        <v>157.5</v>
      </c>
      <c r="C105" s="14">
        <f t="shared" si="7"/>
        <v>3.8240917782026403E-3</v>
      </c>
      <c r="D105" s="17">
        <f t="shared" si="8"/>
        <v>2.9411764705882248E-2</v>
      </c>
      <c r="E105" s="28">
        <f t="shared" si="9"/>
        <v>3.2015065913370888E-2</v>
      </c>
      <c r="F105" s="7">
        <v>103.3</v>
      </c>
      <c r="G105" s="14">
        <f t="shared" si="10"/>
        <v>-1.9323671497584816E-3</v>
      </c>
      <c r="H105" s="17">
        <f t="shared" si="11"/>
        <v>7.8048780487804947E-3</v>
      </c>
      <c r="I105" s="55">
        <f t="shared" si="12"/>
        <v>-4.9429364074973225E-3</v>
      </c>
      <c r="J105" s="62">
        <f t="shared" si="13"/>
        <v>-7.8965958340493358E-3</v>
      </c>
    </row>
    <row r="106" spans="1:10" x14ac:dyDescent="0.25">
      <c r="A106" s="12">
        <v>35612</v>
      </c>
      <c r="B106" s="7">
        <v>157.5</v>
      </c>
      <c r="C106" s="14">
        <f t="shared" si="7"/>
        <v>0</v>
      </c>
      <c r="D106" s="17">
        <f t="shared" si="8"/>
        <v>3.3464566929133799E-2</v>
      </c>
      <c r="E106" s="28">
        <f t="shared" si="9"/>
        <v>3.1347962382445083E-2</v>
      </c>
      <c r="F106" s="7">
        <v>103.6</v>
      </c>
      <c r="G106" s="14">
        <f t="shared" si="10"/>
        <v>2.9041626331074268E-3</v>
      </c>
      <c r="H106" s="17">
        <f t="shared" si="11"/>
        <v>1.1718749999999778E-2</v>
      </c>
      <c r="I106" s="55">
        <f t="shared" si="12"/>
        <v>-9.8418445121950526E-4</v>
      </c>
      <c r="J106" s="62">
        <f t="shared" si="13"/>
        <v>-4.9277370344713578E-3</v>
      </c>
    </row>
    <row r="107" spans="1:10" x14ac:dyDescent="0.25">
      <c r="A107" s="12">
        <v>35643</v>
      </c>
      <c r="B107" s="7">
        <v>158.5</v>
      </c>
      <c r="C107" s="14">
        <f t="shared" si="7"/>
        <v>6.3492063492063492E-3</v>
      </c>
      <c r="D107" s="17">
        <f t="shared" si="8"/>
        <v>3.5271064663618512E-2</v>
      </c>
      <c r="E107" s="28">
        <f t="shared" si="9"/>
        <v>3.007518796992481E-2</v>
      </c>
      <c r="F107" s="7">
        <v>103.8</v>
      </c>
      <c r="G107" s="14">
        <f t="shared" si="10"/>
        <v>1.9305019305019581E-3</v>
      </c>
      <c r="H107" s="17">
        <f t="shared" si="11"/>
        <v>1.2682926829268304E-2</v>
      </c>
      <c r="I107" s="55">
        <f t="shared" si="12"/>
        <v>4.9027811587145642E-3</v>
      </c>
      <c r="J107" s="62">
        <f t="shared" si="13"/>
        <v>2.929687499999778E-3</v>
      </c>
    </row>
    <row r="108" spans="1:10" x14ac:dyDescent="0.25">
      <c r="A108" s="12">
        <v>35674</v>
      </c>
      <c r="B108" s="7">
        <v>159.30000000000001</v>
      </c>
      <c r="C108" s="14">
        <f t="shared" si="7"/>
        <v>5.0473186119874532E-3</v>
      </c>
      <c r="D108" s="17">
        <f t="shared" si="8"/>
        <v>3.5760728218465543E-2</v>
      </c>
      <c r="E108" s="28">
        <f t="shared" si="9"/>
        <v>2.750000000000008E-2</v>
      </c>
      <c r="F108" s="7">
        <v>103.9</v>
      </c>
      <c r="G108" s="14">
        <f t="shared" si="10"/>
        <v>9.633911368016236E-4</v>
      </c>
      <c r="H108" s="17">
        <f t="shared" si="11"/>
        <v>9.7181729834792119E-3</v>
      </c>
      <c r="I108" s="55">
        <f t="shared" si="12"/>
        <v>4.893248153513774E-3</v>
      </c>
      <c r="J108" s="62">
        <f t="shared" si="13"/>
        <v>5.8669579879830902E-3</v>
      </c>
    </row>
    <row r="109" spans="1:10" x14ac:dyDescent="0.25">
      <c r="A109" s="12">
        <v>35704</v>
      </c>
      <c r="B109" s="7">
        <v>159.5</v>
      </c>
      <c r="C109" s="14">
        <f t="shared" si="7"/>
        <v>1.2554927809164383E-3</v>
      </c>
      <c r="D109" s="17">
        <f t="shared" si="8"/>
        <v>3.706111833550052E-2</v>
      </c>
      <c r="E109" s="28">
        <f t="shared" si="9"/>
        <v>2.4451410658307138E-2</v>
      </c>
      <c r="F109" s="7">
        <v>103.9</v>
      </c>
      <c r="G109" s="14">
        <f t="shared" si="10"/>
        <v>0</v>
      </c>
      <c r="H109" s="17">
        <f t="shared" si="11"/>
        <v>8.7378640776698546E-3</v>
      </c>
      <c r="I109" s="55">
        <f t="shared" si="12"/>
        <v>1.9132949346987171E-3</v>
      </c>
      <c r="J109" s="62">
        <f t="shared" si="13"/>
        <v>1.9284943077246819E-3</v>
      </c>
    </row>
    <row r="110" spans="1:10" x14ac:dyDescent="0.25">
      <c r="A110" s="12">
        <v>35735</v>
      </c>
      <c r="B110" s="7">
        <v>159.6</v>
      </c>
      <c r="C110" s="14">
        <f t="shared" si="7"/>
        <v>6.2695924764886719E-4</v>
      </c>
      <c r="D110" s="17">
        <f t="shared" si="8"/>
        <v>3.7037037037036979E-2</v>
      </c>
      <c r="E110" s="28">
        <f t="shared" si="9"/>
        <v>2.1210230817217512E-2</v>
      </c>
      <c r="F110" s="7">
        <v>103.7</v>
      </c>
      <c r="G110" s="14">
        <f t="shared" si="10"/>
        <v>-1.9249278152069569E-3</v>
      </c>
      <c r="H110" s="17">
        <f t="shared" si="11"/>
        <v>5.8195926285160571E-3</v>
      </c>
      <c r="I110" s="55">
        <f t="shared" si="12"/>
        <v>-2.9808859223299233E-3</v>
      </c>
      <c r="J110" s="62">
        <f t="shared" si="13"/>
        <v>9.3298602888935989E-4</v>
      </c>
    </row>
    <row r="111" spans="1:10" x14ac:dyDescent="0.25">
      <c r="A111" s="12">
        <v>35765</v>
      </c>
      <c r="B111" s="7">
        <v>160</v>
      </c>
      <c r="C111" s="14">
        <f t="shared" si="7"/>
        <v>2.5062656641604369E-3</v>
      </c>
      <c r="D111" s="17">
        <f t="shared" si="8"/>
        <v>3.6269430051813378E-2</v>
      </c>
      <c r="E111" s="28">
        <f t="shared" si="9"/>
        <v>2.0522388059701413E-2</v>
      </c>
      <c r="F111" s="7">
        <v>104</v>
      </c>
      <c r="G111" s="14">
        <f t="shared" si="10"/>
        <v>2.8929604628736465E-3</v>
      </c>
      <c r="H111" s="17">
        <f t="shared" si="11"/>
        <v>5.8027079303675233E-3</v>
      </c>
      <c r="I111" s="55">
        <f t="shared" si="12"/>
        <v>-6.8633342007522469E-3</v>
      </c>
      <c r="J111" s="62">
        <f t="shared" si="13"/>
        <v>-5.8991573714837209E-3</v>
      </c>
    </row>
    <row r="112" spans="1:10" x14ac:dyDescent="0.25">
      <c r="A112" s="12">
        <v>35796</v>
      </c>
      <c r="B112" s="7">
        <v>159.5</v>
      </c>
      <c r="C112" s="14">
        <f t="shared" si="7"/>
        <v>-3.1250000000000002E-3</v>
      </c>
      <c r="D112" s="17">
        <f t="shared" si="8"/>
        <v>3.303108808290145E-2</v>
      </c>
      <c r="E112" s="28">
        <f t="shared" si="9"/>
        <v>1.5990159901599021E-2</v>
      </c>
      <c r="F112" s="7">
        <v>104</v>
      </c>
      <c r="G112" s="14">
        <f t="shared" si="10"/>
        <v>0</v>
      </c>
      <c r="H112" s="17">
        <f t="shared" si="11"/>
        <v>3.8610038610038533E-3</v>
      </c>
      <c r="I112" s="55">
        <f t="shared" si="12"/>
        <v>-3.9154650531116886E-3</v>
      </c>
      <c r="J112" s="62">
        <f t="shared" si="13"/>
        <v>-6.8802188989007806E-3</v>
      </c>
    </row>
    <row r="113" spans="1:10" x14ac:dyDescent="0.25">
      <c r="A113" s="12">
        <v>35827</v>
      </c>
      <c r="B113" s="7">
        <v>160.30000000000001</v>
      </c>
      <c r="C113" s="14">
        <f t="shared" si="7"/>
        <v>5.015673981191294E-3</v>
      </c>
      <c r="D113" s="17">
        <f t="shared" si="8"/>
        <v>3.4193548387096762E-2</v>
      </c>
      <c r="E113" s="28">
        <f t="shared" si="9"/>
        <v>1.2844036697247763E-2</v>
      </c>
      <c r="F113" s="7">
        <v>103.9</v>
      </c>
      <c r="G113" s="14">
        <f t="shared" si="10"/>
        <v>-9.6153846153840684E-4</v>
      </c>
      <c r="H113" s="17">
        <f t="shared" si="11"/>
        <v>4.8355899419729731E-3</v>
      </c>
      <c r="I113" s="55">
        <f t="shared" si="12"/>
        <v>-4.8768602166660013E-3</v>
      </c>
      <c r="J113" s="62">
        <f t="shared" si="13"/>
        <v>-5.8571691224753586E-3</v>
      </c>
    </row>
    <row r="114" spans="1:10" x14ac:dyDescent="0.25">
      <c r="A114" s="12">
        <v>35855</v>
      </c>
      <c r="B114" s="7">
        <v>160.80000000000001</v>
      </c>
      <c r="C114" s="14">
        <f t="shared" si="7"/>
        <v>3.1191515907673111E-3</v>
      </c>
      <c r="D114" s="17">
        <f t="shared" si="8"/>
        <v>3.474903474903468E-2</v>
      </c>
      <c r="E114" s="28">
        <f t="shared" si="9"/>
        <v>1.346389228886169E-2</v>
      </c>
      <c r="F114" s="7">
        <v>104.2</v>
      </c>
      <c r="G114" s="14">
        <f t="shared" si="10"/>
        <v>2.8873917228103671E-3</v>
      </c>
      <c r="H114" s="17">
        <f t="shared" si="11"/>
        <v>8.7124878993223298E-3</v>
      </c>
      <c r="I114" s="55">
        <f t="shared" si="12"/>
        <v>-9.8400268654308398E-4</v>
      </c>
      <c r="J114" s="62">
        <f t="shared" si="13"/>
        <v>-3.9022741356968815E-3</v>
      </c>
    </row>
    <row r="115" spans="1:10" x14ac:dyDescent="0.25">
      <c r="A115" s="12">
        <v>35886</v>
      </c>
      <c r="B115" s="7">
        <v>162.6</v>
      </c>
      <c r="C115" s="14">
        <f t="shared" si="7"/>
        <v>1.1194029850746162E-2</v>
      </c>
      <c r="D115" s="17">
        <f t="shared" si="8"/>
        <v>4.0307101727447003E-2</v>
      </c>
      <c r="E115" s="28">
        <f t="shared" si="9"/>
        <v>1.2883435582822012E-2</v>
      </c>
      <c r="F115" s="7">
        <v>104.4</v>
      </c>
      <c r="G115" s="14">
        <f t="shared" si="10"/>
        <v>1.9193857965451328E-3</v>
      </c>
      <c r="H115" s="17">
        <f t="shared" si="11"/>
        <v>9.6711798839459462E-3</v>
      </c>
      <c r="I115" s="55">
        <f t="shared" si="12"/>
        <v>2.9097799689548065E-3</v>
      </c>
      <c r="J115" s="62">
        <f t="shared" si="13"/>
        <v>2.8928952708062727E-3</v>
      </c>
    </row>
    <row r="116" spans="1:10" x14ac:dyDescent="0.25">
      <c r="A116" s="12">
        <v>35916</v>
      </c>
      <c r="B116" s="7">
        <v>163.5</v>
      </c>
      <c r="C116" s="14">
        <f t="shared" si="7"/>
        <v>5.5350553505535407E-3</v>
      </c>
      <c r="D116" s="17">
        <f t="shared" si="8"/>
        <v>4.2065009560229516E-2</v>
      </c>
      <c r="E116" s="28">
        <f t="shared" si="9"/>
        <v>1.0995723885155906E-2</v>
      </c>
      <c r="F116" s="7">
        <v>104.5</v>
      </c>
      <c r="G116" s="14">
        <f t="shared" si="10"/>
        <v>9.5785440613021372E-4</v>
      </c>
      <c r="H116" s="17">
        <f t="shared" si="11"/>
        <v>9.6618357487923134E-3</v>
      </c>
      <c r="I116" s="55">
        <f t="shared" si="12"/>
        <v>5.8101760229420929E-3</v>
      </c>
      <c r="J116" s="62">
        <f t="shared" si="13"/>
        <v>3.8684719535784229E-3</v>
      </c>
    </row>
    <row r="117" spans="1:10" x14ac:dyDescent="0.25">
      <c r="A117" s="12">
        <v>35947</v>
      </c>
      <c r="B117" s="7">
        <v>163.4</v>
      </c>
      <c r="C117" s="14">
        <f t="shared" si="7"/>
        <v>-6.1162079510699891E-4</v>
      </c>
      <c r="D117" s="17">
        <f t="shared" si="8"/>
        <v>3.7460317460317416E-2</v>
      </c>
      <c r="E117" s="28">
        <f t="shared" si="9"/>
        <v>1.0948905109488871E-2</v>
      </c>
      <c r="F117" s="7">
        <v>104.4</v>
      </c>
      <c r="G117" s="14">
        <f t="shared" si="10"/>
        <v>-9.569377990430078E-4</v>
      </c>
      <c r="H117" s="17">
        <f t="shared" si="11"/>
        <v>1.0648596321394033E-2</v>
      </c>
      <c r="I117" s="55">
        <f t="shared" si="12"/>
        <v>4.8262458068193403E-3</v>
      </c>
      <c r="J117" s="62">
        <f t="shared" si="13"/>
        <v>5.8008318877884602E-3</v>
      </c>
    </row>
    <row r="118" spans="1:10" x14ac:dyDescent="0.25">
      <c r="A118" s="12">
        <v>35977</v>
      </c>
      <c r="B118" s="7">
        <v>163</v>
      </c>
      <c r="C118" s="14">
        <f t="shared" si="7"/>
        <v>-2.4479804161567057E-3</v>
      </c>
      <c r="D118" s="17">
        <f t="shared" si="8"/>
        <v>3.4920634920635019E-2</v>
      </c>
      <c r="E118" s="28">
        <f t="shared" si="9"/>
        <v>1.2158054711246091E-2</v>
      </c>
      <c r="F118" s="7">
        <v>104.4</v>
      </c>
      <c r="G118" s="14">
        <f t="shared" si="10"/>
        <v>0</v>
      </c>
      <c r="H118" s="17">
        <f t="shared" si="11"/>
        <v>7.7220077220079286E-3</v>
      </c>
      <c r="I118" s="55">
        <f t="shared" si="12"/>
        <v>1.9361084220717029E-3</v>
      </c>
      <c r="J118" s="62">
        <f t="shared" si="13"/>
        <v>5.8130063794210596E-3</v>
      </c>
    </row>
    <row r="119" spans="1:10" x14ac:dyDescent="0.25">
      <c r="A119" s="12">
        <v>36008</v>
      </c>
      <c r="B119" s="7">
        <v>163.69999999999999</v>
      </c>
      <c r="C119" s="14">
        <f t="shared" si="7"/>
        <v>4.2944785276072921E-3</v>
      </c>
      <c r="D119" s="17">
        <f t="shared" si="8"/>
        <v>3.2807570977917866E-2</v>
      </c>
      <c r="E119" s="28">
        <f t="shared" si="9"/>
        <v>1.3990267639902632E-2</v>
      </c>
      <c r="F119" s="7">
        <v>104.3</v>
      </c>
      <c r="G119" s="14">
        <f t="shared" si="10"/>
        <v>-9.5785440613034979E-4</v>
      </c>
      <c r="H119" s="17">
        <f t="shared" si="11"/>
        <v>4.81695568400764E-3</v>
      </c>
      <c r="I119" s="55">
        <f t="shared" si="12"/>
        <v>-1.9491721619380176E-3</v>
      </c>
      <c r="J119" s="62">
        <f t="shared" si="13"/>
        <v>-9.9048017731440119E-4</v>
      </c>
    </row>
    <row r="120" spans="1:10" x14ac:dyDescent="0.25">
      <c r="A120" s="12">
        <v>36039</v>
      </c>
      <c r="B120" s="7">
        <v>164.4</v>
      </c>
      <c r="C120" s="14">
        <f t="shared" si="7"/>
        <v>4.2761148442273496E-3</v>
      </c>
      <c r="D120" s="17">
        <f t="shared" si="8"/>
        <v>3.2015065913370888E-2</v>
      </c>
      <c r="E120" s="28">
        <f t="shared" si="9"/>
        <v>1.7639902676399144E-2</v>
      </c>
      <c r="F120" s="7">
        <v>104.2</v>
      </c>
      <c r="G120" s="14">
        <f t="shared" si="10"/>
        <v>-9.5877277085325329E-4</v>
      </c>
      <c r="H120" s="17">
        <f t="shared" si="11"/>
        <v>2.887391722810273E-3</v>
      </c>
      <c r="I120" s="55">
        <f t="shared" si="12"/>
        <v>-4.8448800647846735E-3</v>
      </c>
      <c r="J120" s="62">
        <f t="shared" si="13"/>
        <v>-4.8542241999383062E-3</v>
      </c>
    </row>
    <row r="121" spans="1:10" x14ac:dyDescent="0.25">
      <c r="A121" s="12">
        <v>36069</v>
      </c>
      <c r="B121" s="7">
        <v>164.5</v>
      </c>
      <c r="C121" s="14">
        <f t="shared" si="7"/>
        <v>6.0827250608269049E-4</v>
      </c>
      <c r="D121" s="17">
        <f t="shared" si="8"/>
        <v>3.1347962382445083E-2</v>
      </c>
      <c r="E121" s="28">
        <f t="shared" si="9"/>
        <v>0</v>
      </c>
      <c r="F121" s="7">
        <v>104</v>
      </c>
      <c r="G121" s="14">
        <f t="shared" si="10"/>
        <v>-1.9193857965451328E-3</v>
      </c>
      <c r="H121" s="17">
        <f t="shared" si="11"/>
        <v>9.6246390760335032E-4</v>
      </c>
      <c r="I121" s="55">
        <f t="shared" si="12"/>
        <v>-7.7612045985837597E-3</v>
      </c>
      <c r="J121" s="62">
        <f t="shared" si="13"/>
        <v>-6.7744440259820404E-3</v>
      </c>
    </row>
    <row r="122" spans="1:10" x14ac:dyDescent="0.25">
      <c r="A122" s="12">
        <v>36100</v>
      </c>
      <c r="B122" s="7">
        <v>164.4</v>
      </c>
      <c r="C122" s="14">
        <f t="shared" si="7"/>
        <v>-6.0790273556227549E-4</v>
      </c>
      <c r="D122" s="17">
        <f t="shared" si="8"/>
        <v>3.007518796992481E-2</v>
      </c>
      <c r="E122" s="28">
        <f t="shared" si="9"/>
        <v>0</v>
      </c>
      <c r="F122" s="7">
        <v>103.8</v>
      </c>
      <c r="G122" s="14">
        <f t="shared" si="10"/>
        <v>-1.9230769230769505E-3</v>
      </c>
      <c r="H122" s="17">
        <f t="shared" si="11"/>
        <v>9.6432015429126494E-4</v>
      </c>
      <c r="I122" s="55">
        <f t="shared" si="12"/>
        <v>-6.7595438144045783E-3</v>
      </c>
      <c r="J122" s="62">
        <f t="shared" si="13"/>
        <v>-9.6861324137906823E-3</v>
      </c>
    </row>
    <row r="123" spans="1:10" x14ac:dyDescent="0.25">
      <c r="A123" s="12">
        <v>36130</v>
      </c>
      <c r="B123" s="7">
        <v>164.4</v>
      </c>
      <c r="C123" s="14">
        <f t="shared" si="7"/>
        <v>0</v>
      </c>
      <c r="D123" s="17">
        <f t="shared" si="8"/>
        <v>2.750000000000008E-2</v>
      </c>
      <c r="E123" s="28">
        <f t="shared" si="9"/>
        <v>0</v>
      </c>
      <c r="F123" s="7">
        <v>103.9</v>
      </c>
      <c r="G123" s="14">
        <f t="shared" si="10"/>
        <v>9.633911368016236E-4</v>
      </c>
      <c r="H123" s="17">
        <f t="shared" si="11"/>
        <v>-9.6153846153845812E-4</v>
      </c>
      <c r="I123" s="55">
        <f t="shared" si="12"/>
        <v>-3.852635529716375E-3</v>
      </c>
      <c r="J123" s="62">
        <f t="shared" si="13"/>
        <v>-6.7576875677166637E-3</v>
      </c>
    </row>
    <row r="124" spans="1:10" x14ac:dyDescent="0.25">
      <c r="A124" s="12">
        <v>36161</v>
      </c>
      <c r="B124" s="7">
        <v>163.4</v>
      </c>
      <c r="C124" s="14">
        <f t="shared" si="7"/>
        <v>-6.0827250608272501E-3</v>
      </c>
      <c r="D124" s="17">
        <f t="shared" si="8"/>
        <v>2.4451410658307138E-2</v>
      </c>
      <c r="E124" s="28">
        <f t="shared" si="9"/>
        <v>0</v>
      </c>
      <c r="F124" s="7">
        <v>103.9</v>
      </c>
      <c r="G124" s="14">
        <f t="shared" si="10"/>
        <v>0</v>
      </c>
      <c r="H124" s="17">
        <f t="shared" si="11"/>
        <v>-9.6153846153845812E-4</v>
      </c>
      <c r="I124" s="55">
        <f t="shared" si="12"/>
        <v>-3.8489301843487311E-3</v>
      </c>
      <c r="J124" s="62">
        <f t="shared" si="13"/>
        <v>-5.7784941455460981E-3</v>
      </c>
    </row>
    <row r="125" spans="1:10" x14ac:dyDescent="0.25">
      <c r="A125" s="12">
        <v>36192</v>
      </c>
      <c r="B125" s="7">
        <v>163.69999999999999</v>
      </c>
      <c r="C125" s="14">
        <f t="shared" si="7"/>
        <v>1.8359853121173986E-3</v>
      </c>
      <c r="D125" s="17">
        <f t="shared" si="8"/>
        <v>2.1210230817217512E-2</v>
      </c>
      <c r="E125" s="28">
        <f t="shared" si="9"/>
        <v>0</v>
      </c>
      <c r="F125" s="7">
        <v>104.1</v>
      </c>
      <c r="G125" s="14">
        <f t="shared" si="10"/>
        <v>1.9249278152068201E-3</v>
      </c>
      <c r="H125" s="17">
        <f t="shared" si="11"/>
        <v>1.9249278152069227E-3</v>
      </c>
      <c r="I125" s="55">
        <f t="shared" si="12"/>
        <v>-1.9240023691418084E-3</v>
      </c>
      <c r="J125" s="62">
        <f t="shared" si="13"/>
        <v>-3.8489301843487311E-3</v>
      </c>
    </row>
    <row r="126" spans="1:10" x14ac:dyDescent="0.25">
      <c r="A126" s="12">
        <v>36220</v>
      </c>
      <c r="B126" s="7">
        <v>164.1</v>
      </c>
      <c r="C126" s="14">
        <f t="shared" si="7"/>
        <v>2.4434941967013176E-3</v>
      </c>
      <c r="D126" s="17">
        <f t="shared" si="8"/>
        <v>2.0522388059701413E-2</v>
      </c>
      <c r="E126" s="28">
        <f t="shared" si="9"/>
        <v>0</v>
      </c>
      <c r="F126" s="7">
        <v>104.7</v>
      </c>
      <c r="G126" s="14">
        <f t="shared" si="10"/>
        <v>5.7636887608069984E-3</v>
      </c>
      <c r="H126" s="17">
        <f t="shared" si="11"/>
        <v>4.7984644913627861E-3</v>
      </c>
      <c r="I126" s="55">
        <f t="shared" si="12"/>
        <v>9.6060766091565775E-4</v>
      </c>
      <c r="J126" s="62">
        <f t="shared" si="13"/>
        <v>9.6246390760357237E-4</v>
      </c>
    </row>
    <row r="127" spans="1:10" x14ac:dyDescent="0.25">
      <c r="A127" s="12">
        <v>36251</v>
      </c>
      <c r="B127" s="7">
        <v>165.2</v>
      </c>
      <c r="C127" s="14">
        <f t="shared" si="7"/>
        <v>6.7032297379646215E-3</v>
      </c>
      <c r="D127" s="17">
        <f t="shared" si="8"/>
        <v>1.5990159901599021E-2</v>
      </c>
      <c r="E127" s="28">
        <f t="shared" si="9"/>
        <v>0</v>
      </c>
      <c r="F127" s="7">
        <v>105.4</v>
      </c>
      <c r="G127" s="14">
        <f t="shared" si="10"/>
        <v>6.6857688634193203E-3</v>
      </c>
      <c r="H127" s="17">
        <f t="shared" si="11"/>
        <v>9.5785440613027628E-3</v>
      </c>
      <c r="I127" s="55">
        <f t="shared" si="12"/>
        <v>5.7600029529012442E-3</v>
      </c>
      <c r="J127" s="62">
        <f t="shared" si="13"/>
        <v>3.8341443370715211E-3</v>
      </c>
    </row>
    <row r="128" spans="1:10" x14ac:dyDescent="0.25">
      <c r="A128" s="12">
        <v>36281</v>
      </c>
      <c r="B128" s="7">
        <v>165.6</v>
      </c>
      <c r="C128" s="14">
        <f t="shared" si="7"/>
        <v>2.4213075060533031E-3</v>
      </c>
      <c r="D128" s="17">
        <f t="shared" si="8"/>
        <v>1.2844036697247763E-2</v>
      </c>
      <c r="E128" s="28">
        <f t="shared" si="9"/>
        <v>0</v>
      </c>
      <c r="F128" s="7">
        <v>105.5</v>
      </c>
      <c r="G128" s="14">
        <f t="shared" si="10"/>
        <v>9.487666034155058E-4</v>
      </c>
      <c r="H128" s="17">
        <f t="shared" si="11"/>
        <v>9.5693779904306719E-3</v>
      </c>
      <c r="I128" s="55">
        <f t="shared" si="12"/>
        <v>1.0540082522841221E-2</v>
      </c>
      <c r="J128" s="62">
        <f t="shared" si="13"/>
        <v>1.0540082522841221E-2</v>
      </c>
    </row>
    <row r="129" spans="1:10" x14ac:dyDescent="0.25">
      <c r="A129" s="12">
        <v>36312</v>
      </c>
      <c r="B129" s="7">
        <v>165.6</v>
      </c>
      <c r="C129" s="14">
        <f t="shared" si="7"/>
        <v>0</v>
      </c>
      <c r="D129" s="17">
        <f t="shared" si="8"/>
        <v>1.346389228886169E-2</v>
      </c>
      <c r="E129" s="28">
        <f t="shared" si="9"/>
        <v>0</v>
      </c>
      <c r="F129" s="7">
        <v>105.4</v>
      </c>
      <c r="G129" s="14">
        <f t="shared" si="10"/>
        <v>-9.478672985781452E-4</v>
      </c>
      <c r="H129" s="17">
        <f t="shared" si="11"/>
        <v>9.5785440613027628E-3</v>
      </c>
      <c r="I129" s="55">
        <f t="shared" si="12"/>
        <v>7.6444501752237493E-3</v>
      </c>
      <c r="J129" s="62">
        <f t="shared" si="13"/>
        <v>1.053091645196913E-2</v>
      </c>
    </row>
    <row r="130" spans="1:10" x14ac:dyDescent="0.25">
      <c r="A130" s="12">
        <v>36342</v>
      </c>
      <c r="B130" s="7">
        <v>165.1</v>
      </c>
      <c r="C130" s="14">
        <f t="shared" si="7"/>
        <v>-3.0193236714975845E-3</v>
      </c>
      <c r="D130" s="17">
        <f t="shared" si="8"/>
        <v>1.2883435582822012E-2</v>
      </c>
      <c r="E130" s="28">
        <f t="shared" si="9"/>
        <v>0</v>
      </c>
      <c r="F130" s="7">
        <v>105.6</v>
      </c>
      <c r="G130" s="14">
        <f t="shared" si="10"/>
        <v>1.8975332068310116E-3</v>
      </c>
      <c r="H130" s="17">
        <f t="shared" si="11"/>
        <v>1.1494252873563093E-2</v>
      </c>
      <c r="I130" s="55">
        <f t="shared" si="12"/>
        <v>4.7800795699399767E-3</v>
      </c>
      <c r="J130" s="62">
        <f t="shared" si="13"/>
        <v>7.6536162460958401E-3</v>
      </c>
    </row>
    <row r="131" spans="1:10" x14ac:dyDescent="0.25">
      <c r="A131" s="12">
        <v>36373</v>
      </c>
      <c r="B131" s="7">
        <v>165.5</v>
      </c>
      <c r="C131" s="14">
        <f t="shared" si="7"/>
        <v>2.422774076317418E-3</v>
      </c>
      <c r="D131" s="17">
        <f t="shared" si="8"/>
        <v>1.0995723885155906E-2</v>
      </c>
      <c r="E131" s="28">
        <f t="shared" si="9"/>
        <v>0</v>
      </c>
      <c r="F131" s="7">
        <v>105.7</v>
      </c>
      <c r="G131" s="14">
        <f t="shared" si="10"/>
        <v>9.4696969696977777E-4</v>
      </c>
      <c r="H131" s="17">
        <f t="shared" si="11"/>
        <v>1.3422818791946289E-2</v>
      </c>
      <c r="I131" s="55">
        <f t="shared" si="12"/>
        <v>1.9157088122603305E-3</v>
      </c>
      <c r="J131" s="62">
        <f t="shared" si="13"/>
        <v>6.6957883822003073E-3</v>
      </c>
    </row>
    <row r="132" spans="1:10" x14ac:dyDescent="0.25">
      <c r="A132" s="12">
        <v>36404</v>
      </c>
      <c r="B132" s="7">
        <v>166.2</v>
      </c>
      <c r="C132" s="14">
        <f t="shared" si="7"/>
        <v>4.2296072507552185E-3</v>
      </c>
      <c r="D132" s="17">
        <f t="shared" si="8"/>
        <v>1.0948905109488871E-2</v>
      </c>
      <c r="E132" s="28">
        <f t="shared" si="9"/>
        <v>0</v>
      </c>
      <c r="F132" s="7">
        <v>106</v>
      </c>
      <c r="G132" s="14">
        <f t="shared" si="10"/>
        <v>2.838221381267712E-3</v>
      </c>
      <c r="H132" s="17">
        <f t="shared" si="11"/>
        <v>1.7274472168905985E-2</v>
      </c>
      <c r="I132" s="55">
        <f t="shared" si="12"/>
        <v>3.8534408015156174E-3</v>
      </c>
      <c r="J132" s="62">
        <f t="shared" si="13"/>
        <v>3.8442747306435265E-3</v>
      </c>
    </row>
    <row r="133" spans="1:10" x14ac:dyDescent="0.25">
      <c r="A133" s="12">
        <v>36434</v>
      </c>
      <c r="B133" s="7">
        <v>166.5</v>
      </c>
      <c r="C133" s="14">
        <f t="shared" si="7"/>
        <v>1.8050541516246173E-3</v>
      </c>
      <c r="D133" s="17">
        <f t="shared" si="8"/>
        <v>1.2158054711246091E-2</v>
      </c>
      <c r="E133" s="28">
        <f t="shared" si="9"/>
        <v>0</v>
      </c>
      <c r="F133" s="7">
        <v>106</v>
      </c>
      <c r="G133" s="14">
        <f t="shared" si="10"/>
        <v>0</v>
      </c>
      <c r="H133" s="17">
        <f t="shared" si="11"/>
        <v>1.9230769230769162E-2</v>
      </c>
      <c r="I133" s="55">
        <f t="shared" si="12"/>
        <v>7.6959281076032227E-3</v>
      </c>
      <c r="J133" s="62">
        <f t="shared" si="13"/>
        <v>7.7050941784753135E-3</v>
      </c>
    </row>
    <row r="134" spans="1:10" x14ac:dyDescent="0.25">
      <c r="A134" s="12">
        <v>36465</v>
      </c>
      <c r="B134" s="7">
        <v>166.7</v>
      </c>
      <c r="C134" s="14">
        <f t="shared" si="7"/>
        <v>1.2012012012011328E-3</v>
      </c>
      <c r="D134" s="17">
        <f t="shared" si="8"/>
        <v>1.3990267639902632E-2</v>
      </c>
      <c r="E134" s="28">
        <f t="shared" si="9"/>
        <v>0</v>
      </c>
      <c r="F134" s="7">
        <v>106</v>
      </c>
      <c r="G134" s="14">
        <f t="shared" si="10"/>
        <v>0</v>
      </c>
      <c r="H134" s="17">
        <f t="shared" si="11"/>
        <v>2.1194605009633882E-2</v>
      </c>
      <c r="I134" s="55">
        <f t="shared" si="12"/>
        <v>7.7365163572060691E-3</v>
      </c>
      <c r="J134" s="62">
        <f t="shared" si="13"/>
        <v>9.6522251694663996E-3</v>
      </c>
    </row>
    <row r="135" spans="1:10" x14ac:dyDescent="0.25">
      <c r="A135" s="12">
        <v>36495</v>
      </c>
      <c r="B135" s="18">
        <v>167.3</v>
      </c>
      <c r="C135" s="19">
        <f t="shared" si="7"/>
        <v>3.5992801439713425E-3</v>
      </c>
      <c r="D135" s="20">
        <f t="shared" si="8"/>
        <v>1.7639902676399144E-2</v>
      </c>
      <c r="E135" s="28">
        <f t="shared" si="9"/>
        <v>0</v>
      </c>
      <c r="F135" s="18">
        <v>106.3</v>
      </c>
      <c r="G135" s="19">
        <f t="shared" si="10"/>
        <v>2.8301886792452564E-3</v>
      </c>
      <c r="H135" s="20">
        <f t="shared" si="11"/>
        <v>2.3099133782483072E-2</v>
      </c>
      <c r="I135" s="55">
        <f t="shared" si="12"/>
        <v>7.7717862176875929E-3</v>
      </c>
      <c r="J135" s="62">
        <f t="shared" si="13"/>
        <v>9.7003521360707889E-3</v>
      </c>
    </row>
    <row r="136" spans="1:10" x14ac:dyDescent="0.25">
      <c r="D136" s="9"/>
      <c r="E136" s="9"/>
    </row>
    <row r="137" spans="1:10" x14ac:dyDescent="0.25">
      <c r="D137" s="9"/>
      <c r="E137" s="9"/>
      <c r="H137" s="10"/>
      <c r="I137" s="10"/>
    </row>
    <row r="138" spans="1:10" x14ac:dyDescent="0.25">
      <c r="D138" s="9"/>
      <c r="E138" s="9"/>
    </row>
    <row r="139" spans="1:10" x14ac:dyDescent="0.25">
      <c r="D139" s="9"/>
      <c r="E139" s="9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PLLU Short-Term Model</vt:lpstr>
      <vt:lpstr>FinalDataSet</vt:lpstr>
      <vt:lpstr>RawData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CThrall</dc:creator>
  <cp:lastModifiedBy>Havlíček Jan</cp:lastModifiedBy>
  <dcterms:created xsi:type="dcterms:W3CDTF">1999-06-29T08:55:05Z</dcterms:created>
  <dcterms:modified xsi:type="dcterms:W3CDTF">2023-09-10T16:08:17Z</dcterms:modified>
</cp:coreProperties>
</file>